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psud-my.sharepoint.com/personal/fabien_allaire_universite-paris-saclay_fr/Documents/2025-A043 Diag Structure MGP/"/>
    </mc:Choice>
  </mc:AlternateContent>
  <xr:revisionPtr revIDLastSave="31" documentId="8_{F48BF79C-A4F8-4B2C-98F8-C3DCDBA2F43C}" xr6:coauthVersionLast="47" xr6:coauthVersionMax="47" xr10:uidLastSave="{4BFC56C0-EE5D-47BE-9317-78FA6F44FA2E}"/>
  <bookViews>
    <workbookView xWindow="-108" yWindow="-108" windowWidth="23256" windowHeight="14016" tabRatio="398" activeTab="1" xr2:uid="{00000000-000D-0000-FFFF-FFFF00000000}"/>
  </bookViews>
  <sheets>
    <sheet name="BPU" sheetId="11" r:id="rId1"/>
    <sheet name="DQE" sheetId="1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3" i="12" l="1"/>
  <c r="D122" i="12"/>
  <c r="D118" i="12"/>
  <c r="D114" i="12"/>
  <c r="D110" i="12"/>
  <c r="D108" i="12"/>
  <c r="D103" i="12"/>
  <c r="D104" i="12"/>
  <c r="H104" i="12" s="1"/>
  <c r="D102" i="12"/>
  <c r="D97" i="12"/>
  <c r="D98" i="12"/>
  <c r="D96" i="12"/>
  <c r="D93" i="12"/>
  <c r="D94" i="12"/>
  <c r="D92" i="12"/>
  <c r="D87" i="12"/>
  <c r="D88" i="12"/>
  <c r="H88" i="12" s="1"/>
  <c r="D86" i="12"/>
  <c r="D83" i="12"/>
  <c r="D84" i="12"/>
  <c r="H84" i="12" s="1"/>
  <c r="D82" i="12"/>
  <c r="D79" i="12"/>
  <c r="D80" i="12"/>
  <c r="D78" i="12"/>
  <c r="D75" i="12"/>
  <c r="H75" i="12" s="1"/>
  <c r="D76" i="12"/>
  <c r="H76" i="12" s="1"/>
  <c r="D74" i="12"/>
  <c r="D71" i="12"/>
  <c r="D72" i="12"/>
  <c r="D70" i="12"/>
  <c r="D67" i="12"/>
  <c r="H67" i="12" s="1"/>
  <c r="D68" i="12"/>
  <c r="H68" i="12" s="1"/>
  <c r="D66" i="12"/>
  <c r="D61" i="12"/>
  <c r="D62" i="12"/>
  <c r="D60" i="12"/>
  <c r="D57" i="12"/>
  <c r="D58" i="12"/>
  <c r="H58" i="12" s="1"/>
  <c r="D56" i="12"/>
  <c r="D53" i="12"/>
  <c r="D54" i="12"/>
  <c r="D52" i="12"/>
  <c r="D49" i="12"/>
  <c r="D50" i="12"/>
  <c r="H50" i="12" s="1"/>
  <c r="D48" i="12"/>
  <c r="D43" i="12"/>
  <c r="D44" i="12"/>
  <c r="D42" i="12"/>
  <c r="D39" i="12"/>
  <c r="D40" i="12"/>
  <c r="H40" i="12" s="1"/>
  <c r="D38" i="12"/>
  <c r="D35" i="12"/>
  <c r="D36" i="12"/>
  <c r="D34" i="12"/>
  <c r="D31" i="12"/>
  <c r="D32" i="12"/>
  <c r="D30" i="12"/>
  <c r="D27" i="12"/>
  <c r="D28" i="12"/>
  <c r="H28" i="12" s="1"/>
  <c r="D26" i="12"/>
  <c r="D21" i="12"/>
  <c r="D22" i="12"/>
  <c r="D20" i="12"/>
  <c r="D16" i="12"/>
  <c r="A20" i="12"/>
  <c r="H122" i="12"/>
  <c r="H118" i="12"/>
  <c r="H108" i="12"/>
  <c r="H110" i="12"/>
  <c r="H123" i="12"/>
  <c r="H98" i="12"/>
  <c r="H96" i="12"/>
  <c r="H92" i="12"/>
  <c r="H82" i="12"/>
  <c r="H79" i="12"/>
  <c r="H53" i="12"/>
  <c r="H35" i="12"/>
  <c r="H32" i="12"/>
  <c r="H26" i="12"/>
  <c r="H22" i="12"/>
  <c r="B108" i="12"/>
  <c r="A108" i="12"/>
  <c r="B110" i="12"/>
  <c r="A110" i="12"/>
  <c r="B123" i="12"/>
  <c r="A123" i="12"/>
  <c r="B122" i="12"/>
  <c r="A122" i="12"/>
  <c r="B118" i="12"/>
  <c r="A118" i="12"/>
  <c r="B114" i="12"/>
  <c r="A114" i="12"/>
  <c r="A185" i="11"/>
  <c r="B185" i="11"/>
  <c r="B184" i="11"/>
  <c r="B180" i="11"/>
  <c r="A180" i="11"/>
  <c r="A184" i="11"/>
  <c r="B176" i="11"/>
  <c r="A176" i="11"/>
  <c r="H114" i="12"/>
  <c r="B104" i="12"/>
  <c r="A104" i="12"/>
  <c r="B103" i="12"/>
  <c r="A103" i="12"/>
  <c r="B102" i="12"/>
  <c r="A102" i="12"/>
  <c r="B98" i="12"/>
  <c r="A98" i="12"/>
  <c r="B97" i="12"/>
  <c r="A97" i="12"/>
  <c r="B96" i="12"/>
  <c r="A96" i="12"/>
  <c r="B94" i="12"/>
  <c r="A94" i="12"/>
  <c r="B93" i="12"/>
  <c r="A93" i="12"/>
  <c r="B92" i="12"/>
  <c r="A92" i="12"/>
  <c r="B88" i="12"/>
  <c r="A88" i="12"/>
  <c r="H87" i="12"/>
  <c r="B87" i="12"/>
  <c r="A87" i="12"/>
  <c r="B86" i="12"/>
  <c r="A86" i="12"/>
  <c r="B84" i="12"/>
  <c r="A84" i="12"/>
  <c r="B83" i="12"/>
  <c r="A83" i="12"/>
  <c r="B82" i="12"/>
  <c r="A82" i="12"/>
  <c r="B80" i="12"/>
  <c r="A80" i="12"/>
  <c r="B79" i="12"/>
  <c r="A79" i="12"/>
  <c r="B78" i="12"/>
  <c r="A78" i="12"/>
  <c r="B76" i="12"/>
  <c r="A76" i="12"/>
  <c r="B75" i="12"/>
  <c r="A75" i="12"/>
  <c r="B74" i="12"/>
  <c r="A74" i="12"/>
  <c r="B72" i="12"/>
  <c r="A72" i="12"/>
  <c r="B71" i="12"/>
  <c r="A71" i="12"/>
  <c r="B70" i="12"/>
  <c r="A70" i="12"/>
  <c r="B68" i="12"/>
  <c r="A68" i="12"/>
  <c r="B67" i="12"/>
  <c r="A67" i="12"/>
  <c r="B66" i="12"/>
  <c r="A66" i="12"/>
  <c r="B62" i="12"/>
  <c r="A62" i="12"/>
  <c r="B61" i="12"/>
  <c r="A61" i="12"/>
  <c r="B60" i="12"/>
  <c r="A60" i="12"/>
  <c r="B58" i="12"/>
  <c r="A58" i="12"/>
  <c r="B57" i="12"/>
  <c r="A57" i="12"/>
  <c r="B56" i="12"/>
  <c r="A56" i="12"/>
  <c r="B54" i="12"/>
  <c r="A54" i="12"/>
  <c r="B53" i="12"/>
  <c r="A53" i="12"/>
  <c r="B52" i="12"/>
  <c r="A52" i="12"/>
  <c r="B50" i="12"/>
  <c r="A50" i="12"/>
  <c r="B49" i="12"/>
  <c r="A49" i="12"/>
  <c r="B48" i="12"/>
  <c r="A48" i="12"/>
  <c r="B44" i="12"/>
  <c r="A44" i="12"/>
  <c r="B43" i="12"/>
  <c r="A43" i="12"/>
  <c r="B42" i="12"/>
  <c r="A42" i="12"/>
  <c r="B40" i="12"/>
  <c r="A40" i="12"/>
  <c r="B39" i="12"/>
  <c r="A39" i="12"/>
  <c r="B38" i="12"/>
  <c r="A38" i="12"/>
  <c r="B36" i="12"/>
  <c r="A36" i="12"/>
  <c r="B35" i="12"/>
  <c r="A35" i="12"/>
  <c r="B34" i="12"/>
  <c r="A34" i="12"/>
  <c r="B32" i="12"/>
  <c r="A32" i="12"/>
  <c r="B31" i="12"/>
  <c r="A31" i="12"/>
  <c r="B30" i="12"/>
  <c r="A30" i="12"/>
  <c r="B28" i="12"/>
  <c r="A28" i="12"/>
  <c r="B27" i="12"/>
  <c r="A27" i="12"/>
  <c r="B26" i="12"/>
  <c r="A26" i="12"/>
  <c r="B22" i="12"/>
  <c r="A22" i="12"/>
  <c r="B21" i="12"/>
  <c r="A21" i="12"/>
  <c r="B20" i="12"/>
  <c r="B16" i="12"/>
  <c r="A16" i="12"/>
  <c r="B16" i="11"/>
  <c r="A16" i="11"/>
  <c r="B168" i="11"/>
  <c r="A168" i="11"/>
  <c r="B167" i="11"/>
  <c r="A167" i="11"/>
  <c r="B166" i="11"/>
  <c r="A166" i="11"/>
  <c r="B164" i="11"/>
  <c r="A164" i="11"/>
  <c r="B163" i="11"/>
  <c r="A163" i="11"/>
  <c r="B162" i="11"/>
  <c r="A162" i="11"/>
  <c r="B158" i="11"/>
  <c r="A158" i="11"/>
  <c r="B157" i="11"/>
  <c r="A157" i="11"/>
  <c r="B156" i="11"/>
  <c r="A156" i="11"/>
  <c r="B154" i="11"/>
  <c r="A154" i="11"/>
  <c r="B153" i="11"/>
  <c r="A153" i="11"/>
  <c r="B152" i="11"/>
  <c r="A152" i="11"/>
  <c r="B150" i="11"/>
  <c r="A150" i="11"/>
  <c r="B149" i="11"/>
  <c r="A149" i="11"/>
  <c r="B148" i="11"/>
  <c r="A148" i="11"/>
  <c r="B146" i="11"/>
  <c r="A146" i="11"/>
  <c r="B145" i="11"/>
  <c r="A145" i="11"/>
  <c r="B144" i="11"/>
  <c r="A144" i="11"/>
  <c r="B142" i="11"/>
  <c r="A142" i="11"/>
  <c r="B141" i="11"/>
  <c r="A141" i="11"/>
  <c r="B140" i="11"/>
  <c r="A140" i="11"/>
  <c r="B136" i="11"/>
  <c r="A136" i="11"/>
  <c r="B135" i="11"/>
  <c r="A135" i="11"/>
  <c r="B134" i="11"/>
  <c r="A134" i="11"/>
  <c r="B132" i="11"/>
  <c r="A132" i="11"/>
  <c r="B131" i="11"/>
  <c r="A131" i="11"/>
  <c r="B130" i="11"/>
  <c r="A130" i="11"/>
  <c r="B128" i="11"/>
  <c r="A128" i="11"/>
  <c r="B127" i="11"/>
  <c r="A127" i="11"/>
  <c r="B126" i="11"/>
  <c r="A126" i="11"/>
  <c r="B124" i="11"/>
  <c r="A124" i="11"/>
  <c r="B123" i="11"/>
  <c r="A123" i="11"/>
  <c r="B122" i="11"/>
  <c r="A122" i="11"/>
  <c r="B120" i="11"/>
  <c r="A120" i="11"/>
  <c r="B119" i="11"/>
  <c r="A119" i="11"/>
  <c r="B118" i="11"/>
  <c r="A118" i="11"/>
  <c r="B116" i="11"/>
  <c r="A116" i="11"/>
  <c r="B115" i="11"/>
  <c r="A115" i="11"/>
  <c r="B114" i="11"/>
  <c r="A114" i="11"/>
  <c r="B112" i="11"/>
  <c r="A112" i="11"/>
  <c r="B111" i="11"/>
  <c r="A111" i="11"/>
  <c r="B110" i="11"/>
  <c r="A110" i="11"/>
  <c r="B108" i="11"/>
  <c r="A108" i="11"/>
  <c r="B107" i="11"/>
  <c r="A107" i="11"/>
  <c r="B106" i="11"/>
  <c r="A106" i="11"/>
  <c r="B104" i="11"/>
  <c r="A104" i="11"/>
  <c r="B103" i="11"/>
  <c r="A103" i="11"/>
  <c r="B102" i="11"/>
  <c r="A102" i="11"/>
  <c r="B100" i="11"/>
  <c r="A100" i="11"/>
  <c r="B99" i="11"/>
  <c r="A99" i="11"/>
  <c r="B98" i="11"/>
  <c r="A98" i="11"/>
  <c r="B94" i="11"/>
  <c r="B93" i="11"/>
  <c r="B92" i="11"/>
  <c r="B90" i="11"/>
  <c r="B89" i="11"/>
  <c r="B88" i="11"/>
  <c r="B86" i="11"/>
  <c r="B85" i="11"/>
  <c r="B84" i="11"/>
  <c r="B82" i="11"/>
  <c r="B81" i="11"/>
  <c r="B80" i="11"/>
  <c r="B78" i="11"/>
  <c r="B77" i="11"/>
  <c r="B76" i="11"/>
  <c r="B74" i="11"/>
  <c r="B73" i="11"/>
  <c r="B72" i="11"/>
  <c r="B70" i="11"/>
  <c r="B69" i="11"/>
  <c r="B68" i="11"/>
  <c r="B66" i="11"/>
  <c r="B65" i="11"/>
  <c r="B64" i="11"/>
  <c r="A94" i="11"/>
  <c r="A93" i="11"/>
  <c r="A92" i="11"/>
  <c r="A90" i="11"/>
  <c r="A89" i="11"/>
  <c r="A88" i="11"/>
  <c r="A86" i="11"/>
  <c r="A85" i="11"/>
  <c r="A84" i="11"/>
  <c r="A82" i="11"/>
  <c r="A81" i="11"/>
  <c r="A80" i="11"/>
  <c r="A78" i="11"/>
  <c r="A77" i="11"/>
  <c r="A76" i="11"/>
  <c r="A74" i="11"/>
  <c r="A73" i="11"/>
  <c r="A72" i="11"/>
  <c r="A70" i="11"/>
  <c r="A69" i="11"/>
  <c r="A68" i="11"/>
  <c r="A22" i="11"/>
  <c r="A21" i="11"/>
  <c r="A20" i="11"/>
  <c r="A28" i="11"/>
  <c r="A27" i="11"/>
  <c r="A26" i="11"/>
  <c r="A32" i="11"/>
  <c r="A31" i="11"/>
  <c r="A30" i="11"/>
  <c r="A36" i="11"/>
  <c r="A35" i="11"/>
  <c r="A34" i="11"/>
  <c r="A40" i="11"/>
  <c r="A39" i="11"/>
  <c r="A38" i="11"/>
  <c r="A44" i="11"/>
  <c r="A43" i="11"/>
  <c r="A42" i="11"/>
  <c r="A48" i="11"/>
  <c r="A47" i="11"/>
  <c r="A46" i="11"/>
  <c r="A52" i="11"/>
  <c r="A51" i="11"/>
  <c r="A50" i="11"/>
  <c r="A56" i="11"/>
  <c r="A55" i="11"/>
  <c r="A54" i="11"/>
  <c r="A60" i="11"/>
  <c r="A59" i="11"/>
  <c r="A58" i="11"/>
  <c r="A66" i="11"/>
  <c r="A65" i="11"/>
  <c r="A64" i="11"/>
  <c r="B20" i="11"/>
  <c r="B60" i="11"/>
  <c r="B59" i="11"/>
  <c r="B58" i="11"/>
  <c r="B56" i="11"/>
  <c r="B55" i="11"/>
  <c r="B54" i="11"/>
  <c r="B52" i="11"/>
  <c r="B51" i="11"/>
  <c r="B50" i="11"/>
  <c r="B48" i="11"/>
  <c r="B47" i="11"/>
  <c r="B46" i="11"/>
  <c r="B44" i="11"/>
  <c r="B43" i="11"/>
  <c r="B42" i="11"/>
  <c r="B40" i="11"/>
  <c r="B39" i="11"/>
  <c r="B38" i="11"/>
  <c r="B36" i="11"/>
  <c r="B35" i="11"/>
  <c r="B34" i="11"/>
  <c r="B32" i="11"/>
  <c r="B31" i="11"/>
  <c r="B30" i="11"/>
  <c r="B28" i="11"/>
  <c r="B27" i="11"/>
  <c r="B26" i="11"/>
  <c r="B22" i="11"/>
  <c r="B21" i="11"/>
  <c r="H71" i="12" l="1"/>
  <c r="H66" i="12"/>
  <c r="H27" i="12"/>
  <c r="H86" i="12"/>
  <c r="H93" i="12"/>
  <c r="H102" i="12"/>
  <c r="H36" i="12"/>
  <c r="H44" i="12"/>
  <c r="H56" i="12"/>
  <c r="H72" i="12"/>
  <c r="H38" i="12"/>
  <c r="H74" i="12"/>
  <c r="H103" i="12"/>
  <c r="H43" i="12"/>
  <c r="H97" i="12"/>
  <c r="H21" i="12"/>
  <c r="H62" i="12"/>
  <c r="H16" i="12"/>
  <c r="H48" i="12"/>
  <c r="H61" i="12"/>
  <c r="H83" i="12"/>
  <c r="H94" i="12"/>
  <c r="H80" i="12"/>
  <c r="H54" i="12"/>
  <c r="H30" i="12"/>
  <c r="H49" i="12"/>
  <c r="H31" i="12"/>
  <c r="H42" i="12"/>
  <c r="H60" i="12"/>
  <c r="H78" i="12"/>
  <c r="H70" i="12"/>
  <c r="H20" i="12"/>
  <c r="H39" i="12"/>
  <c r="H57" i="12"/>
  <c r="H52" i="12"/>
  <c r="H34" i="12"/>
  <c r="H127" i="12" l="1"/>
  <c r="H130" i="12" s="1"/>
  <c r="H134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tc={6ACFD013-CAB1-4632-B463-08885DA7CA72}</author>
  </authors>
  <commentList>
    <comment ref="B5" authorId="0" shapeId="0" xr:uid="{6ACFD013-CAB1-4632-B463-08885DA7CA7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 reprendre selon AC : par nombre de critères correspondant
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tc={36D0952C-A1B5-47A4-BDA0-A5E55C2D6786}</author>
  </authors>
  <commentList>
    <comment ref="B5" authorId="0" shapeId="0" xr:uid="{36D0952C-A1B5-47A4-BDA0-A5E55C2D678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 reprendre selon AC : par nombre de critères correspondant
</t>
      </text>
    </comment>
  </commentList>
</comments>
</file>

<file path=xl/sharedStrings.xml><?xml version="1.0" encoding="utf-8"?>
<sst xmlns="http://schemas.openxmlformats.org/spreadsheetml/2006/main" count="354" uniqueCount="111">
  <si>
    <t>Bordereau des prix unitaires -  Accord cadre Etudes et Diagnostics des structures, clos et couvert</t>
  </si>
  <si>
    <t>Coefficient de complexité</t>
  </si>
  <si>
    <r>
      <rPr>
        <u/>
        <sz val="10"/>
        <rFont val="Calibri"/>
        <family val="2"/>
        <scheme val="minor"/>
      </rPr>
      <t xml:space="preserve">Le niveau de complexité s'entend en fonction du nombre de critères rencontrés : </t>
    </r>
    <r>
      <rPr>
        <b/>
        <u/>
        <sz val="10"/>
        <rFont val="Calibri"/>
        <family val="2"/>
        <scheme val="minor"/>
      </rPr>
      <t>PEU COMPLEXE ≤ 2 critères</t>
    </r>
    <r>
      <rPr>
        <u/>
        <sz val="10"/>
        <rFont val="Calibri"/>
        <family val="2"/>
        <scheme val="minor"/>
      </rPr>
      <t xml:space="preserve"> // </t>
    </r>
    <r>
      <rPr>
        <b/>
        <u/>
        <sz val="10"/>
        <rFont val="Calibri"/>
        <family val="2"/>
        <scheme val="minor"/>
      </rPr>
      <t>2 critères &lt; MOYENNEMENT COMPLEXE ≤ 4 critères</t>
    </r>
    <r>
      <rPr>
        <u/>
        <sz val="10"/>
        <rFont val="Calibri"/>
        <family val="2"/>
        <scheme val="minor"/>
      </rPr>
      <t xml:space="preserve"> //</t>
    </r>
    <r>
      <rPr>
        <b/>
        <u/>
        <sz val="10"/>
        <rFont val="Calibri"/>
        <family val="2"/>
        <scheme val="minor"/>
      </rPr>
      <t xml:space="preserve">  TRES COMPLEXE  ≥ 5 critères </t>
    </r>
    <r>
      <rPr>
        <sz val="10"/>
        <rFont val="Calibri"/>
        <family val="2"/>
        <scheme val="minor"/>
      </rPr>
      <t xml:space="preserve">
</t>
    </r>
    <r>
      <rPr>
        <u/>
        <sz val="10"/>
        <rFont val="Calibri"/>
        <family val="2"/>
        <scheme val="minor"/>
      </rPr>
      <t>Critères :</t>
    </r>
    <r>
      <rPr>
        <sz val="10"/>
        <rFont val="Calibri"/>
        <family val="2"/>
        <scheme val="minor"/>
      </rPr>
      <t xml:space="preserve"> 
- Complexité technique (bâtiment fortement dégradé, matériaux ou technologies de construction rares, hétérogénéité, technicité non courante (ATEX) etc.),
- Complexité d’accès (accessibilité difficile, formes irrégulières ou éléments décoratifs entravant, exiguïté et/ou isolement des espaces etc.),
- Complexité de remise en état après sondages destructifs,
- Mise en place d’un échafaudage,
- Volume important (très grande hauteur/grande portée récurrente ; bâtiment de plus de 6 étages), 
- Contexte environnemental (conditions climatiques exceptionnelles, zone inondée, etc.)</t>
    </r>
  </si>
  <si>
    <t>A compléter</t>
  </si>
  <si>
    <t xml:space="preserve"> - PEU COMPLEXE</t>
  </si>
  <si>
    <t xml:space="preserve"> - MOYENNEMENT COMPLEXE</t>
  </si>
  <si>
    <t xml:space="preserve"> - TRES COMPLEXE</t>
  </si>
  <si>
    <t>MISSION</t>
  </si>
  <si>
    <t>Unité</t>
  </si>
  <si>
    <t>PRIX HT</t>
  </si>
  <si>
    <t>Cadrage initial</t>
  </si>
  <si>
    <t>0.1</t>
  </si>
  <si>
    <t>Préparation de la mission comprenant réunion de lancement, analyse documentaire, visite du site, définition et présentation du mode opératoire, planning détaillé</t>
  </si>
  <si>
    <t>forfait</t>
  </si>
  <si>
    <t>Reconnaissance des fondations</t>
  </si>
  <si>
    <t>1.1</t>
  </si>
  <si>
    <t>Caractériser le type, la nature et la profondeur de fondations de bâtiments et/ou structures associées (yc contigües)</t>
  </si>
  <si>
    <t>Reconnaissance des structures horizontales (planchers existants et escaliers)</t>
  </si>
  <si>
    <t>2.1</t>
  </si>
  <si>
    <t xml:space="preserve">Reconstitution théorique de la structure du plancher </t>
  </si>
  <si>
    <t>2.2</t>
  </si>
  <si>
    <t>Calcul de la portance des planchers et vérification des flèches admissibles (bâtiment(s) &lt;2000m²)</t>
  </si>
  <si>
    <t>2.3</t>
  </si>
  <si>
    <t>Calcul de la portance des planchers et vérification des flèches admissibles (bâtiment(s) &gt;2000m² et &lt;10000m²)</t>
  </si>
  <si>
    <t>2.4</t>
  </si>
  <si>
    <t>Calcul de la portance des planchers et vérification des flèches admissibles (bâtiment(s) &gt;10 000m² et &lt;20 000m²)</t>
  </si>
  <si>
    <t>2.5</t>
  </si>
  <si>
    <t>Calcul de la portance des planchers et vérification des flèches admissibles (bâtiment(s) &gt;20 000m²)</t>
  </si>
  <si>
    <t>2.6</t>
  </si>
  <si>
    <t>Calcul de la tenue au feu des planchers (bâtiment(s) &lt;2 000m²)</t>
  </si>
  <si>
    <t>2.7</t>
  </si>
  <si>
    <t>Calcul de la tenue au feu des planchers (bâtiment(s) &gt;2 000m² et &lt;10 000m²)</t>
  </si>
  <si>
    <t>2.8</t>
  </si>
  <si>
    <t>Calcul de la tenue au feu des planchers (bâtiment(s) &gt;10 000m² et &lt;20 000m²)</t>
  </si>
  <si>
    <t>2.9</t>
  </si>
  <si>
    <t>Calcul de la tenue au feu des planchers (bâtiment(s) &gt;20 000m²)</t>
  </si>
  <si>
    <t>Reconnaissance des structures verticales (murs porteurs, refends)</t>
  </si>
  <si>
    <t>3.1</t>
  </si>
  <si>
    <t>Description des éléments verticaux intérieurs et de façade (bâtiment(s) &lt;2 000m²)</t>
  </si>
  <si>
    <t>3.2</t>
  </si>
  <si>
    <t>Description des éléments verticaux intérieurs et de façade (bâtiment(s) &gt;2 000m² et &lt;10 000m²)</t>
  </si>
  <si>
    <t>3.3</t>
  </si>
  <si>
    <t>Description des éléments verticaux intérieurs et de façade (bâtiment(s) &gt;10 000m² et &lt;20 000m²)</t>
  </si>
  <si>
    <t>3.4</t>
  </si>
  <si>
    <t>Description des éléments verticaux intérieurs et de façade (bâtiment(s) &gt;20 000m²)</t>
  </si>
  <si>
    <t>3.5</t>
  </si>
  <si>
    <t>Description des différents éléments porteurs verticaux (composition, nature et estimation de capacité portante)  (bâtiment(s) &lt;2 000m²)</t>
  </si>
  <si>
    <t>3.6</t>
  </si>
  <si>
    <t>Description des différents éléments porteurs verticaux (composition, nature et estimation de capacité portante)  (bâtiment(s) &gt;2 000m² et &lt;10 000m²)</t>
  </si>
  <si>
    <t>3.7</t>
  </si>
  <si>
    <t>Description des différents éléments porteurs verticaux (composition, nature et estimation de capacité portante)  (bâtiment(s) &gt;10 000m² et &lt;20 000m²)</t>
  </si>
  <si>
    <t>3.8</t>
  </si>
  <si>
    <t>Description des différents éléments porteurs verticaux (composition, nature et estimation de capacité portante) (bâtiment(s) &gt;20 000m²)</t>
  </si>
  <si>
    <t>Reconnaissance des façades et menuiseries extérieures</t>
  </si>
  <si>
    <t>4.1</t>
  </si>
  <si>
    <t>Reconnaissance de l’état des enduits pour les façades en maçonnerie hétérogène enduite</t>
  </si>
  <si>
    <t>4.2</t>
  </si>
  <si>
    <t>Reconnaissance des corniches d’égout de toiture</t>
  </si>
  <si>
    <t>4.3</t>
  </si>
  <si>
    <t>Reconnaissance des éléments en saillie des façades (balcons, balustres, acrotères, garde-corps, etc…..)</t>
  </si>
  <si>
    <t>4.4</t>
  </si>
  <si>
    <t>Reconnaissance des revêtements minces et semi épais</t>
  </si>
  <si>
    <t>4.5</t>
  </si>
  <si>
    <t>Reconnaissance des divers joints et couvre-joints</t>
  </si>
  <si>
    <t>4.6</t>
  </si>
  <si>
    <t>Reconnaissance des divers panneaux de vêture et bardage</t>
  </si>
  <si>
    <t>4.7</t>
  </si>
  <si>
    <t>Reconnaissance des façades en pierres apparentes</t>
  </si>
  <si>
    <t>4.8</t>
  </si>
  <si>
    <t>Reconnaissance et recensement des menuiseries extérieures</t>
  </si>
  <si>
    <t>4.9</t>
  </si>
  <si>
    <t>Reconnaissance d'un mur rideau</t>
  </si>
  <si>
    <t>4.10</t>
  </si>
  <si>
    <t>Reconnaissance d'une façade en ossature bois</t>
  </si>
  <si>
    <t>Reconnaissance de la couverture et de la charpente</t>
  </si>
  <si>
    <t>5.1</t>
  </si>
  <si>
    <t>Reconnaissance visuelle de la charpente</t>
  </si>
  <si>
    <t>5.2</t>
  </si>
  <si>
    <t>Analyse de la teneur en eau pour la charpente bois</t>
  </si>
  <si>
    <t>5.3</t>
  </si>
  <si>
    <t>Analyse biologique pour la charpente bois</t>
  </si>
  <si>
    <t>5.4</t>
  </si>
  <si>
    <t>Analyses structurelle de la charpente bois et métallique</t>
  </si>
  <si>
    <t>5.5</t>
  </si>
  <si>
    <t xml:space="preserve">Reconnaissance et état des couvertures et étanchéités </t>
  </si>
  <si>
    <t>Reconnaissance des éléments intérieurs</t>
  </si>
  <si>
    <t>6.1</t>
  </si>
  <si>
    <t>Les escaliers et garde-corps</t>
  </si>
  <si>
    <t>6.2</t>
  </si>
  <si>
    <t>Les cloisonnements intérieurs (non porteurs) et menuiseries intérieures</t>
  </si>
  <si>
    <t>Elaboration du rapport</t>
  </si>
  <si>
    <t>7.1</t>
  </si>
  <si>
    <t>Elaboration du rapport d'études (y compris réunion de lancement, visite prélable et réunion de présentation) sans préconisations et sans estimation des coûts des interventions préconisées</t>
  </si>
  <si>
    <t>7.2</t>
  </si>
  <si>
    <r>
      <t xml:space="preserve">Elaboration du rapport d'études (y compris réunion de lancement, visite prélable et réunion de présentation) </t>
    </r>
    <r>
      <rPr>
        <b/>
        <u/>
        <sz val="10"/>
        <rFont val="Calibri"/>
        <family val="2"/>
        <scheme val="minor"/>
      </rPr>
      <t>comprenant les préconisations et l'estimation des coûts des interventions préconisées.</t>
    </r>
  </si>
  <si>
    <t>Catégorie de personnel et compétence</t>
  </si>
  <si>
    <t>8.1</t>
  </si>
  <si>
    <t>Expertise ( 1 jour - chef de projet)</t>
  </si>
  <si>
    <t>Surcoût lié à la réalisation des sondages sur support amianté et/ou plombé</t>
  </si>
  <si>
    <t>9.1</t>
  </si>
  <si>
    <t>Surcoût lié à une mobilisation en urgence</t>
  </si>
  <si>
    <t>10.1</t>
  </si>
  <si>
    <t>Ne pas modifier</t>
  </si>
  <si>
    <t>Scénario quantité commandée</t>
  </si>
  <si>
    <t>MONTANT TOTAL en € HT</t>
  </si>
  <si>
    <t>Analyse structurelle de la charpente bois et métallique</t>
  </si>
  <si>
    <t>Elaboration du rapport d'études (y compris réunion de lancement, visite prélable et réunion de présentation) comprennant les préconisations et l'estimation des coûts des interventions préconisées.</t>
  </si>
  <si>
    <t>TOTAL  MONTANT en € HT</t>
  </si>
  <si>
    <t>TVA</t>
  </si>
  <si>
    <t>Montant TVA</t>
  </si>
  <si>
    <t>TOTAL  MONTANT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</si>
</sst>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0"/>
      <name val="Calibri"/>
      <family val="2"/>
      <scheme val="minor"/>
    </font>
    <font>
      <b/>
      <u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justify"/>
    </xf>
    <xf numFmtId="0" fontId="3" fillId="0" borderId="1" xfId="0" applyFont="1" applyBorder="1" applyAlignment="1">
      <alignment vertical="justify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justify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44" fontId="3" fillId="2" borderId="5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4" fontId="3" fillId="4" borderId="1" xfId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 wrapText="1"/>
    </xf>
    <xf numFmtId="44" fontId="3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justify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justify"/>
    </xf>
    <xf numFmtId="0" fontId="10" fillId="6" borderId="4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vertical="justify"/>
    </xf>
    <xf numFmtId="0" fontId="10" fillId="6" borderId="7" xfId="0" applyFont="1" applyFill="1" applyBorder="1" applyAlignment="1">
      <alignment vertical="top"/>
    </xf>
    <xf numFmtId="0" fontId="3" fillId="0" borderId="3" xfId="0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justify"/>
    </xf>
    <xf numFmtId="0" fontId="5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 wrapText="1"/>
    </xf>
    <xf numFmtId="44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justify"/>
    </xf>
    <xf numFmtId="0" fontId="9" fillId="3" borderId="5" xfId="0" applyFont="1" applyFill="1" applyBorder="1" applyAlignment="1">
      <alignment horizontal="left" vertical="center" wrapText="1"/>
    </xf>
    <xf numFmtId="44" fontId="3" fillId="4" borderId="5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44" fontId="3" fillId="2" borderId="5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 wrapText="1"/>
    </xf>
    <xf numFmtId="44" fontId="7" fillId="4" borderId="5" xfId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5" xfId="0" applyFont="1" applyBorder="1"/>
    <xf numFmtId="0" fontId="3" fillId="0" borderId="12" xfId="0" applyFont="1" applyBorder="1" applyAlignment="1">
      <alignment vertical="justify"/>
    </xf>
    <xf numFmtId="0" fontId="3" fillId="2" borderId="12" xfId="0" applyFont="1" applyFill="1" applyBorder="1" applyAlignment="1">
      <alignment horizontal="center" vertical="center" wrapText="1"/>
    </xf>
    <xf numFmtId="44" fontId="3" fillId="2" borderId="12" xfId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vertical="justify"/>
    </xf>
    <xf numFmtId="0" fontId="9" fillId="3" borderId="10" xfId="0" applyFont="1" applyFill="1" applyBorder="1" applyAlignment="1">
      <alignment horizontal="left" vertical="center" wrapText="1"/>
    </xf>
    <xf numFmtId="44" fontId="5" fillId="2" borderId="1" xfId="1" applyFont="1" applyFill="1" applyBorder="1" applyAlignment="1">
      <alignment horizontal="center"/>
    </xf>
    <xf numFmtId="9" fontId="8" fillId="2" borderId="1" xfId="0" applyNumberFormat="1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8" fillId="7" borderId="6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vertical="top"/>
    </xf>
    <xf numFmtId="0" fontId="9" fillId="0" borderId="0" xfId="0" applyFont="1" applyAlignment="1">
      <alignment horizontal="left" vertical="center" wrapText="1"/>
    </xf>
    <xf numFmtId="44" fontId="3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justify"/>
    </xf>
    <xf numFmtId="44" fontId="5" fillId="0" borderId="0" xfId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4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9" fontId="8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5" borderId="9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left" vertical="center"/>
    </xf>
    <xf numFmtId="0" fontId="5" fillId="7" borderId="6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hibault BRESSON" id="{1631D1F4-508C-4916-9257-306B9F9CC569}" userId="S::thibault.bresson@epaurif.fr::6108797f-7d1f-4355-8852-468c0305c913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" dT="2024-02-12T10:57:53.71" personId="{1631D1F4-508C-4916-9257-306B9F9CC569}" id="{6ACFD013-CAB1-4632-B463-08885DA7CA72}">
    <text xml:space="preserve">A reprendre selon AC : par nombre de critères correspondant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5" dT="2024-02-12T10:57:53.71" personId="{1631D1F4-508C-4916-9257-306B9F9CC569}" id="{36D0952C-A1B5-47A4-BDA0-A5E55C2D6786}">
    <text xml:space="preserve">A reprendre selon AC : par nombre de critères correspondant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5"/>
  <sheetViews>
    <sheetView topLeftCell="A5" zoomScaleNormal="100" workbookViewId="0">
      <selection activeCell="F7" sqref="F7"/>
    </sheetView>
  </sheetViews>
  <sheetFormatPr defaultColWidth="11.42578125" defaultRowHeight="13.9"/>
  <cols>
    <col min="1" max="1" width="6.7109375" style="1" customWidth="1"/>
    <col min="2" max="2" width="136.42578125" style="5" customWidth="1"/>
    <col min="3" max="3" width="18.5703125" style="5" customWidth="1"/>
    <col min="4" max="4" width="15.5703125" style="3" customWidth="1"/>
    <col min="5" max="16384" width="11.42578125" style="4"/>
  </cols>
  <sheetData>
    <row r="1" spans="1:4" ht="15.6">
      <c r="B1" s="2" t="s">
        <v>0</v>
      </c>
      <c r="C1" s="2"/>
    </row>
    <row r="4" spans="1:4" ht="14.25" customHeight="1">
      <c r="B4" s="19" t="s">
        <v>1</v>
      </c>
      <c r="C4" s="26"/>
    </row>
    <row r="5" spans="1:4" ht="106.5" customHeight="1">
      <c r="B5" s="89" t="s">
        <v>2</v>
      </c>
      <c r="C5" s="3"/>
      <c r="D5" s="1"/>
    </row>
    <row r="6" spans="1:4">
      <c r="B6" s="90"/>
      <c r="C6" s="3"/>
      <c r="D6" s="21" t="s">
        <v>3</v>
      </c>
    </row>
    <row r="7" spans="1:4">
      <c r="B7" s="90"/>
      <c r="C7" s="3"/>
    </row>
    <row r="8" spans="1:4">
      <c r="B8" s="22" t="s">
        <v>4</v>
      </c>
      <c r="C8" s="3"/>
    </row>
    <row r="9" spans="1:4">
      <c r="B9" s="22" t="s">
        <v>5</v>
      </c>
      <c r="C9" s="3"/>
    </row>
    <row r="10" spans="1:4">
      <c r="B10" s="22" t="s">
        <v>6</v>
      </c>
      <c r="C10" s="3"/>
    </row>
    <row r="11" spans="1:4">
      <c r="B11" s="7"/>
      <c r="C11" s="7"/>
      <c r="D11" s="8"/>
    </row>
    <row r="12" spans="1:4">
      <c r="D12" s="10"/>
    </row>
    <row r="13" spans="1:4" ht="26.25" customHeight="1" thickBot="1">
      <c r="B13" s="28" t="s">
        <v>7</v>
      </c>
      <c r="C13" s="29" t="s">
        <v>8</v>
      </c>
      <c r="D13" s="30" t="s">
        <v>9</v>
      </c>
    </row>
    <row r="14" spans="1:4">
      <c r="A14" s="34">
        <v>0</v>
      </c>
      <c r="B14" s="35" t="s">
        <v>10</v>
      </c>
      <c r="C14" s="35"/>
      <c r="D14" s="36"/>
    </row>
    <row r="15" spans="1:4">
      <c r="A15" s="27" t="s">
        <v>11</v>
      </c>
      <c r="B15" s="43" t="s">
        <v>12</v>
      </c>
      <c r="C15" s="24"/>
      <c r="D15" s="24"/>
    </row>
    <row r="16" spans="1:4" ht="14.45" thickBot="1">
      <c r="A16" s="37" t="str">
        <f>CONCATENATE(A15,".1")</f>
        <v>0.1.1</v>
      </c>
      <c r="B16" s="44" t="str">
        <f>CONCATENATE(B15,"")</f>
        <v>Préparation de la mission comprenant réunion de lancement, analyse documentaire, visite du site, définition et présentation du mode opératoire, planning détaillé</v>
      </c>
      <c r="C16" s="13" t="s">
        <v>13</v>
      </c>
      <c r="D16" s="53">
        <v>0</v>
      </c>
    </row>
    <row r="17" spans="1:4" ht="21.6" thickBot="1">
      <c r="B17" s="38"/>
      <c r="C17" s="39"/>
      <c r="D17" s="40"/>
    </row>
    <row r="18" spans="1:4" ht="12.75" customHeight="1">
      <c r="A18" s="34">
        <v>1</v>
      </c>
      <c r="B18" s="35" t="s">
        <v>14</v>
      </c>
      <c r="C18" s="35"/>
      <c r="D18" s="36"/>
    </row>
    <row r="19" spans="1:4" ht="12.75" customHeight="1">
      <c r="A19" s="27" t="s">
        <v>15</v>
      </c>
      <c r="B19" s="43" t="s">
        <v>16</v>
      </c>
      <c r="C19" s="24"/>
      <c r="D19" s="24"/>
    </row>
    <row r="20" spans="1:4" ht="12.75" customHeight="1">
      <c r="A20" s="23" t="str">
        <f>CONCATENATE(A19,".1")</f>
        <v>1.1.1</v>
      </c>
      <c r="B20" s="45" t="str">
        <f>CONCATENATE(B19,$B$8)</f>
        <v>Caractériser le type, la nature et la profondeur de fondations de bâtiments et/ou structures associées (yc contigües) - PEU COMPLEXE</v>
      </c>
      <c r="C20" s="12" t="s">
        <v>13</v>
      </c>
      <c r="D20" s="20">
        <v>0</v>
      </c>
    </row>
    <row r="21" spans="1:4" ht="12.75" customHeight="1">
      <c r="A21" s="23" t="str">
        <f>CONCATENATE(A19,".2")</f>
        <v>1.1.2</v>
      </c>
      <c r="B21" s="45" t="str">
        <f>CONCATENATE(B19,$B$9)</f>
        <v>Caractériser le type, la nature et la profondeur de fondations de bâtiments et/ou structures associées (yc contigües) - MOYENNEMENT COMPLEXE</v>
      </c>
      <c r="C21" s="12" t="s">
        <v>13</v>
      </c>
      <c r="D21" s="20">
        <v>0</v>
      </c>
    </row>
    <row r="22" spans="1:4" ht="12.75" customHeight="1" thickBot="1">
      <c r="A22" s="37" t="str">
        <f>CONCATENATE(A19,".3")</f>
        <v>1.1.3</v>
      </c>
      <c r="B22" s="44" t="str">
        <f>CONCATENATE(B19,$B$10)</f>
        <v>Caractériser le type, la nature et la profondeur de fondations de bâtiments et/ou structures associées (yc contigües) - TRES COMPLEXE</v>
      </c>
      <c r="C22" s="13" t="s">
        <v>13</v>
      </c>
      <c r="D22" s="62">
        <v>0</v>
      </c>
    </row>
    <row r="23" spans="1:4" ht="12.75" customHeight="1" thickBot="1">
      <c r="D23" s="10"/>
    </row>
    <row r="24" spans="1:4" ht="12.75" customHeight="1">
      <c r="A24" s="34">
        <v>2</v>
      </c>
      <c r="B24" s="36" t="s">
        <v>17</v>
      </c>
      <c r="C24" s="36"/>
      <c r="D24" s="36"/>
    </row>
    <row r="25" spans="1:4" ht="12.75" customHeight="1">
      <c r="A25" s="27" t="s">
        <v>18</v>
      </c>
      <c r="B25" s="43" t="s">
        <v>19</v>
      </c>
      <c r="C25" s="24"/>
      <c r="D25" s="24"/>
    </row>
    <row r="26" spans="1:4" ht="12.75" customHeight="1">
      <c r="A26" s="23" t="str">
        <f>CONCATENATE(A25,".1")</f>
        <v>2.1.1</v>
      </c>
      <c r="B26" s="45" t="str">
        <f>CONCATENATE(B25,$B$8)</f>
        <v>Reconstitution théorique de la structure du plancher  - PEU COMPLEXE</v>
      </c>
      <c r="C26" s="12" t="s">
        <v>13</v>
      </c>
      <c r="D26" s="20">
        <v>0</v>
      </c>
    </row>
    <row r="27" spans="1:4" ht="12.75" customHeight="1">
      <c r="A27" s="23" t="str">
        <f>CONCATENATE(A25,".2")</f>
        <v>2.1.2</v>
      </c>
      <c r="B27" s="45" t="str">
        <f>CONCATENATE(B25,$B$9)</f>
        <v>Reconstitution théorique de la structure du plancher  - MOYENNEMENT COMPLEXE</v>
      </c>
      <c r="C27" s="12" t="s">
        <v>13</v>
      </c>
      <c r="D27" s="20">
        <v>0</v>
      </c>
    </row>
    <row r="28" spans="1:4" ht="12.75" customHeight="1">
      <c r="A28" s="23" t="str">
        <f>CONCATENATE(A25,".3")</f>
        <v>2.1.3</v>
      </c>
      <c r="B28" s="45" t="str">
        <f>CONCATENATE(B25,$B$10)</f>
        <v>Reconstitution théorique de la structure du plancher  - TRES COMPLEXE</v>
      </c>
      <c r="C28" s="12" t="s">
        <v>13</v>
      </c>
      <c r="D28" s="20">
        <v>0</v>
      </c>
    </row>
    <row r="29" spans="1:4" ht="12.75" customHeight="1">
      <c r="A29" s="27" t="s">
        <v>20</v>
      </c>
      <c r="B29" s="43" t="s">
        <v>21</v>
      </c>
      <c r="C29" s="24"/>
      <c r="D29" s="24"/>
    </row>
    <row r="30" spans="1:4" ht="12.75" customHeight="1">
      <c r="A30" s="23" t="str">
        <f>CONCATENATE(A29,".1")</f>
        <v>2.2.1</v>
      </c>
      <c r="B30" s="45" t="str">
        <f>CONCATENATE(B29,$B$8)</f>
        <v>Calcul de la portance des planchers et vérification des flèches admissibles (bâtiment(s) &lt;2000m²) - PEU COMPLEXE</v>
      </c>
      <c r="C30" s="12" t="s">
        <v>13</v>
      </c>
      <c r="D30" s="20">
        <v>0</v>
      </c>
    </row>
    <row r="31" spans="1:4" ht="12.75" customHeight="1">
      <c r="A31" s="23" t="str">
        <f>CONCATENATE(A29,".2")</f>
        <v>2.2.2</v>
      </c>
      <c r="B31" s="45" t="str">
        <f>CONCATENATE(B29,$B$9)</f>
        <v>Calcul de la portance des planchers et vérification des flèches admissibles (bâtiment(s) &lt;2000m²) - MOYENNEMENT COMPLEXE</v>
      </c>
      <c r="C31" s="12" t="s">
        <v>13</v>
      </c>
      <c r="D31" s="20">
        <v>0</v>
      </c>
    </row>
    <row r="32" spans="1:4" ht="12.75" customHeight="1">
      <c r="A32" s="23" t="str">
        <f>CONCATENATE(A29,".3")</f>
        <v>2.2.3</v>
      </c>
      <c r="B32" s="45" t="str">
        <f>CONCATENATE(B29,$B$10)</f>
        <v>Calcul de la portance des planchers et vérification des flèches admissibles (bâtiment(s) &lt;2000m²) - TRES COMPLEXE</v>
      </c>
      <c r="C32" s="12" t="s">
        <v>13</v>
      </c>
      <c r="D32" s="20">
        <v>0</v>
      </c>
    </row>
    <row r="33" spans="1:4" ht="12.75" customHeight="1">
      <c r="A33" s="27" t="s">
        <v>22</v>
      </c>
      <c r="B33" s="43" t="s">
        <v>23</v>
      </c>
      <c r="C33" s="24"/>
      <c r="D33" s="24"/>
    </row>
    <row r="34" spans="1:4" ht="12.75" customHeight="1">
      <c r="A34" s="23" t="str">
        <f>CONCATENATE(A33,".1")</f>
        <v>2.3.1</v>
      </c>
      <c r="B34" s="45" t="str">
        <f>CONCATENATE(B33,$B$8)</f>
        <v>Calcul de la portance des planchers et vérification des flèches admissibles (bâtiment(s) &gt;2000m² et &lt;10000m²) - PEU COMPLEXE</v>
      </c>
      <c r="C34" s="12" t="s">
        <v>13</v>
      </c>
      <c r="D34" s="20">
        <v>0</v>
      </c>
    </row>
    <row r="35" spans="1:4" ht="12.75" customHeight="1">
      <c r="A35" s="23" t="str">
        <f>CONCATENATE(A33,".2")</f>
        <v>2.3.2</v>
      </c>
      <c r="B35" s="45" t="str">
        <f>CONCATENATE(B33,$B$9)</f>
        <v>Calcul de la portance des planchers et vérification des flèches admissibles (bâtiment(s) &gt;2000m² et &lt;10000m²) - MOYENNEMENT COMPLEXE</v>
      </c>
      <c r="C35" s="12" t="s">
        <v>13</v>
      </c>
      <c r="D35" s="20">
        <v>0</v>
      </c>
    </row>
    <row r="36" spans="1:4" ht="12.75" customHeight="1">
      <c r="A36" s="23" t="str">
        <f>CONCATENATE(A33,".3")</f>
        <v>2.3.3</v>
      </c>
      <c r="B36" s="45" t="str">
        <f>CONCATENATE(B33,$B$10)</f>
        <v>Calcul de la portance des planchers et vérification des flèches admissibles (bâtiment(s) &gt;2000m² et &lt;10000m²) - TRES COMPLEXE</v>
      </c>
      <c r="C36" s="12" t="s">
        <v>13</v>
      </c>
      <c r="D36" s="20">
        <v>0</v>
      </c>
    </row>
    <row r="37" spans="1:4" ht="12.75" customHeight="1">
      <c r="A37" s="27" t="s">
        <v>24</v>
      </c>
      <c r="B37" s="43" t="s">
        <v>25</v>
      </c>
      <c r="C37" s="24"/>
      <c r="D37" s="24"/>
    </row>
    <row r="38" spans="1:4" ht="12.75" customHeight="1">
      <c r="A38" s="23" t="str">
        <f>CONCATENATE(A37,".1")</f>
        <v>2.4.1</v>
      </c>
      <c r="B38" s="45" t="str">
        <f>CONCATENATE(B37,$B$8)</f>
        <v>Calcul de la portance des planchers et vérification des flèches admissibles (bâtiment(s) &gt;10 000m² et &lt;20 000m²) - PEU COMPLEXE</v>
      </c>
      <c r="C38" s="12" t="s">
        <v>13</v>
      </c>
      <c r="D38" s="20">
        <v>0</v>
      </c>
    </row>
    <row r="39" spans="1:4" ht="12.75" customHeight="1">
      <c r="A39" s="23" t="str">
        <f>CONCATENATE(A37,".2")</f>
        <v>2.4.2</v>
      </c>
      <c r="B39" s="45" t="str">
        <f>CONCATENATE(B37,$B$9)</f>
        <v>Calcul de la portance des planchers et vérification des flèches admissibles (bâtiment(s) &gt;10 000m² et &lt;20 000m²) - MOYENNEMENT COMPLEXE</v>
      </c>
      <c r="C39" s="12" t="s">
        <v>13</v>
      </c>
      <c r="D39" s="20">
        <v>0</v>
      </c>
    </row>
    <row r="40" spans="1:4" ht="12.75" customHeight="1">
      <c r="A40" s="23" t="str">
        <f>CONCATENATE(A37,".3")</f>
        <v>2.4.3</v>
      </c>
      <c r="B40" s="45" t="str">
        <f>CONCATENATE(B37,$B$10)</f>
        <v>Calcul de la portance des planchers et vérification des flèches admissibles (bâtiment(s) &gt;10 000m² et &lt;20 000m²) - TRES COMPLEXE</v>
      </c>
      <c r="C40" s="12" t="s">
        <v>13</v>
      </c>
      <c r="D40" s="20">
        <v>0</v>
      </c>
    </row>
    <row r="41" spans="1:4" ht="12.75" customHeight="1">
      <c r="A41" s="27" t="s">
        <v>26</v>
      </c>
      <c r="B41" s="43" t="s">
        <v>27</v>
      </c>
      <c r="C41" s="24"/>
      <c r="D41" s="24"/>
    </row>
    <row r="42" spans="1:4" ht="12.75" customHeight="1">
      <c r="A42" s="23" t="str">
        <f>CONCATENATE(A41,".1")</f>
        <v>2.5.1</v>
      </c>
      <c r="B42" s="45" t="str">
        <f>CONCATENATE(B41,$B$8)</f>
        <v>Calcul de la portance des planchers et vérification des flèches admissibles (bâtiment(s) &gt;20 000m²) - PEU COMPLEXE</v>
      </c>
      <c r="C42" s="12" t="s">
        <v>13</v>
      </c>
      <c r="D42" s="20">
        <v>0</v>
      </c>
    </row>
    <row r="43" spans="1:4" ht="12.75" customHeight="1">
      <c r="A43" s="23" t="str">
        <f>CONCATENATE(A41,".2")</f>
        <v>2.5.2</v>
      </c>
      <c r="B43" s="45" t="str">
        <f>CONCATENATE(B41,$B$9)</f>
        <v>Calcul de la portance des planchers et vérification des flèches admissibles (bâtiment(s) &gt;20 000m²) - MOYENNEMENT COMPLEXE</v>
      </c>
      <c r="C43" s="12" t="s">
        <v>13</v>
      </c>
      <c r="D43" s="20">
        <v>0</v>
      </c>
    </row>
    <row r="44" spans="1:4" ht="12.75" customHeight="1">
      <c r="A44" s="23" t="str">
        <f>CONCATENATE(A41,".3")</f>
        <v>2.5.3</v>
      </c>
      <c r="B44" s="45" t="str">
        <f>CONCATENATE(B41,$B$10)</f>
        <v>Calcul de la portance des planchers et vérification des flèches admissibles (bâtiment(s) &gt;20 000m²) - TRES COMPLEXE</v>
      </c>
      <c r="C44" s="12" t="s">
        <v>13</v>
      </c>
      <c r="D44" s="20">
        <v>0</v>
      </c>
    </row>
    <row r="45" spans="1:4" ht="12.75" customHeight="1">
      <c r="A45" s="27" t="s">
        <v>28</v>
      </c>
      <c r="B45" s="43" t="s">
        <v>29</v>
      </c>
      <c r="C45" s="24"/>
      <c r="D45" s="24"/>
    </row>
    <row r="46" spans="1:4" ht="12.75" customHeight="1">
      <c r="A46" s="23" t="str">
        <f>CONCATENATE(A45,".1")</f>
        <v>2.6.1</v>
      </c>
      <c r="B46" s="45" t="str">
        <f>CONCATENATE(B45,$B$8)</f>
        <v>Calcul de la tenue au feu des planchers (bâtiment(s) &lt;2 000m²) - PEU COMPLEXE</v>
      </c>
      <c r="C46" s="12" t="s">
        <v>13</v>
      </c>
      <c r="D46" s="20">
        <v>0</v>
      </c>
    </row>
    <row r="47" spans="1:4" ht="12.75" customHeight="1">
      <c r="A47" s="23" t="str">
        <f>CONCATENATE(A45,".2")</f>
        <v>2.6.2</v>
      </c>
      <c r="B47" s="45" t="str">
        <f>CONCATENATE(B45,$B$9)</f>
        <v>Calcul de la tenue au feu des planchers (bâtiment(s) &lt;2 000m²) - MOYENNEMENT COMPLEXE</v>
      </c>
      <c r="C47" s="12" t="s">
        <v>13</v>
      </c>
      <c r="D47" s="20">
        <v>0</v>
      </c>
    </row>
    <row r="48" spans="1:4" ht="12.75" customHeight="1">
      <c r="A48" s="23" t="str">
        <f>CONCATENATE(A45,".3")</f>
        <v>2.6.3</v>
      </c>
      <c r="B48" s="45" t="str">
        <f>CONCATENATE(B45,$B$10)</f>
        <v>Calcul de la tenue au feu des planchers (bâtiment(s) &lt;2 000m²) - TRES COMPLEXE</v>
      </c>
      <c r="C48" s="12" t="s">
        <v>13</v>
      </c>
      <c r="D48" s="20">
        <v>0</v>
      </c>
    </row>
    <row r="49" spans="1:4" ht="12.75" customHeight="1">
      <c r="A49" s="27" t="s">
        <v>30</v>
      </c>
      <c r="B49" s="43" t="s">
        <v>31</v>
      </c>
      <c r="C49" s="24"/>
      <c r="D49" s="24"/>
    </row>
    <row r="50" spans="1:4" ht="12.75" customHeight="1">
      <c r="A50" s="23" t="str">
        <f>CONCATENATE(A49,".1")</f>
        <v>2.7.1</v>
      </c>
      <c r="B50" s="45" t="str">
        <f>CONCATENATE(B49,$B$8)</f>
        <v>Calcul de la tenue au feu des planchers (bâtiment(s) &gt;2 000m² et &lt;10 000m²) - PEU COMPLEXE</v>
      </c>
      <c r="C50" s="12" t="s">
        <v>13</v>
      </c>
      <c r="D50" s="20">
        <v>0</v>
      </c>
    </row>
    <row r="51" spans="1:4" ht="12.75" customHeight="1">
      <c r="A51" s="23" t="str">
        <f>CONCATENATE(A49,".2")</f>
        <v>2.7.2</v>
      </c>
      <c r="B51" s="45" t="str">
        <f>CONCATENATE(B49,$B$9)</f>
        <v>Calcul de la tenue au feu des planchers (bâtiment(s) &gt;2 000m² et &lt;10 000m²) - MOYENNEMENT COMPLEXE</v>
      </c>
      <c r="C51" s="12" t="s">
        <v>13</v>
      </c>
      <c r="D51" s="20">
        <v>0</v>
      </c>
    </row>
    <row r="52" spans="1:4" ht="12.75" customHeight="1">
      <c r="A52" s="23" t="str">
        <f>CONCATENATE(A49,".3")</f>
        <v>2.7.3</v>
      </c>
      <c r="B52" s="45" t="str">
        <f>CONCATENATE(B49,$B$10)</f>
        <v>Calcul de la tenue au feu des planchers (bâtiment(s) &gt;2 000m² et &lt;10 000m²) - TRES COMPLEXE</v>
      </c>
      <c r="C52" s="12" t="s">
        <v>13</v>
      </c>
      <c r="D52" s="20">
        <v>0</v>
      </c>
    </row>
    <row r="53" spans="1:4" ht="12.75" customHeight="1">
      <c r="A53" s="27" t="s">
        <v>32</v>
      </c>
      <c r="B53" s="43" t="s">
        <v>33</v>
      </c>
      <c r="C53" s="24"/>
      <c r="D53" s="24"/>
    </row>
    <row r="54" spans="1:4" ht="12.75" customHeight="1">
      <c r="A54" s="23" t="str">
        <f>CONCATENATE(A53,".1")</f>
        <v>2.8.1</v>
      </c>
      <c r="B54" s="45" t="str">
        <f>CONCATENATE(B53,$B$8)</f>
        <v>Calcul de la tenue au feu des planchers (bâtiment(s) &gt;10 000m² et &lt;20 000m²) - PEU COMPLEXE</v>
      </c>
      <c r="C54" s="12" t="s">
        <v>13</v>
      </c>
      <c r="D54" s="20">
        <v>0</v>
      </c>
    </row>
    <row r="55" spans="1:4" ht="12.75" customHeight="1">
      <c r="A55" s="23" t="str">
        <f>CONCATENATE(A53,".2")</f>
        <v>2.8.2</v>
      </c>
      <c r="B55" s="45" t="str">
        <f>CONCATENATE(B53,$B$9)</f>
        <v>Calcul de la tenue au feu des planchers (bâtiment(s) &gt;10 000m² et &lt;20 000m²) - MOYENNEMENT COMPLEXE</v>
      </c>
      <c r="C55" s="12" t="s">
        <v>13</v>
      </c>
      <c r="D55" s="20">
        <v>0</v>
      </c>
    </row>
    <row r="56" spans="1:4" ht="12.75" customHeight="1">
      <c r="A56" s="23" t="str">
        <f>CONCATENATE(A53,".3")</f>
        <v>2.8.3</v>
      </c>
      <c r="B56" s="45" t="str">
        <f>CONCATENATE(B53,$B$10)</f>
        <v>Calcul de la tenue au feu des planchers (bâtiment(s) &gt;10 000m² et &lt;20 000m²) - TRES COMPLEXE</v>
      </c>
      <c r="C56" s="12" t="s">
        <v>13</v>
      </c>
      <c r="D56" s="20">
        <v>0</v>
      </c>
    </row>
    <row r="57" spans="1:4" ht="12.75" customHeight="1">
      <c r="A57" s="27" t="s">
        <v>34</v>
      </c>
      <c r="B57" s="43" t="s">
        <v>35</v>
      </c>
      <c r="C57" s="24"/>
      <c r="D57" s="24"/>
    </row>
    <row r="58" spans="1:4" ht="12.75" customHeight="1">
      <c r="A58" s="23" t="str">
        <f>CONCATENATE(A57,".1")</f>
        <v>2.9.1</v>
      </c>
      <c r="B58" s="45" t="str">
        <f>CONCATENATE(B57,$B$8)</f>
        <v>Calcul de la tenue au feu des planchers (bâtiment(s) &gt;20 000m²) - PEU COMPLEXE</v>
      </c>
      <c r="C58" s="12" t="s">
        <v>13</v>
      </c>
      <c r="D58" s="20">
        <v>0</v>
      </c>
    </row>
    <row r="59" spans="1:4" ht="12.75" customHeight="1">
      <c r="A59" s="23" t="str">
        <f>CONCATENATE(A57,".2")</f>
        <v>2.9.2</v>
      </c>
      <c r="B59" s="45" t="str">
        <f>CONCATENATE(B57,$B$9)</f>
        <v>Calcul de la tenue au feu des planchers (bâtiment(s) &gt;20 000m²) - MOYENNEMENT COMPLEXE</v>
      </c>
      <c r="C59" s="12" t="s">
        <v>13</v>
      </c>
      <c r="D59" s="20">
        <v>0</v>
      </c>
    </row>
    <row r="60" spans="1:4" ht="12.75" customHeight="1" thickBot="1">
      <c r="A60" s="37" t="str">
        <f>CONCATENATE(A57,".3")</f>
        <v>2.9.3</v>
      </c>
      <c r="B60" s="44" t="str">
        <f>CONCATENATE(B57,$B$10)</f>
        <v>Calcul de la tenue au feu des planchers (bâtiment(s) &gt;20 000m²) - TRES COMPLEXE</v>
      </c>
      <c r="C60" s="13" t="s">
        <v>13</v>
      </c>
      <c r="D60" s="62">
        <v>0</v>
      </c>
    </row>
    <row r="61" spans="1:4" ht="12.75" customHeight="1" thickBot="1">
      <c r="D61" s="10"/>
    </row>
    <row r="62" spans="1:4" ht="12.75" customHeight="1">
      <c r="A62" s="34">
        <v>3</v>
      </c>
      <c r="B62" s="36" t="s">
        <v>36</v>
      </c>
      <c r="C62" s="36"/>
      <c r="D62" s="36"/>
    </row>
    <row r="63" spans="1:4" ht="12.75" customHeight="1">
      <c r="A63" s="27" t="s">
        <v>37</v>
      </c>
      <c r="B63" s="43" t="s">
        <v>38</v>
      </c>
      <c r="C63" s="24"/>
      <c r="D63" s="24"/>
    </row>
    <row r="64" spans="1:4" ht="12.75" customHeight="1">
      <c r="A64" s="23" t="str">
        <f>CONCATENATE(A63,".1")</f>
        <v>3.1.1</v>
      </c>
      <c r="B64" s="45" t="str">
        <f>CONCATENATE(B63,$B$8)</f>
        <v>Description des éléments verticaux intérieurs et de façade (bâtiment(s) &lt;2 000m²) - PEU COMPLEXE</v>
      </c>
      <c r="C64" s="12" t="s">
        <v>13</v>
      </c>
      <c r="D64" s="20">
        <v>0</v>
      </c>
    </row>
    <row r="65" spans="1:4" ht="12.75" customHeight="1">
      <c r="A65" s="23" t="str">
        <f>CONCATENATE(A63,".2")</f>
        <v>3.1.2</v>
      </c>
      <c r="B65" s="45" t="str">
        <f>CONCATENATE(B63,$B$9)</f>
        <v>Description des éléments verticaux intérieurs et de façade (bâtiment(s) &lt;2 000m²) - MOYENNEMENT COMPLEXE</v>
      </c>
      <c r="C65" s="12" t="s">
        <v>13</v>
      </c>
      <c r="D65" s="20">
        <v>0</v>
      </c>
    </row>
    <row r="66" spans="1:4" ht="12.75" customHeight="1">
      <c r="A66" s="23" t="str">
        <f>CONCATENATE(A63,".3")</f>
        <v>3.1.3</v>
      </c>
      <c r="B66" s="45" t="str">
        <f>CONCATENATE(B63,$B$10)</f>
        <v>Description des éléments verticaux intérieurs et de façade (bâtiment(s) &lt;2 000m²) - TRES COMPLEXE</v>
      </c>
      <c r="C66" s="12" t="s">
        <v>13</v>
      </c>
      <c r="D66" s="20">
        <v>0</v>
      </c>
    </row>
    <row r="67" spans="1:4" ht="12.75" customHeight="1">
      <c r="A67" s="27" t="s">
        <v>39</v>
      </c>
      <c r="B67" s="43" t="s">
        <v>40</v>
      </c>
      <c r="C67" s="24"/>
      <c r="D67" s="24"/>
    </row>
    <row r="68" spans="1:4" ht="12.75" customHeight="1">
      <c r="A68" s="23" t="str">
        <f>CONCATENATE(A67,".1")</f>
        <v>3.2.1</v>
      </c>
      <c r="B68" s="45" t="str">
        <f>CONCATENATE(B67,$B$8)</f>
        <v>Description des éléments verticaux intérieurs et de façade (bâtiment(s) &gt;2 000m² et &lt;10 000m²) - PEU COMPLEXE</v>
      </c>
      <c r="C68" s="12" t="s">
        <v>13</v>
      </c>
      <c r="D68" s="20">
        <v>0</v>
      </c>
    </row>
    <row r="69" spans="1:4" ht="12.75" customHeight="1">
      <c r="A69" s="23" t="str">
        <f>CONCATENATE(A67,".2")</f>
        <v>3.2.2</v>
      </c>
      <c r="B69" s="45" t="str">
        <f>CONCATENATE(B67,$B$9)</f>
        <v>Description des éléments verticaux intérieurs et de façade (bâtiment(s) &gt;2 000m² et &lt;10 000m²) - MOYENNEMENT COMPLEXE</v>
      </c>
      <c r="C69" s="12" t="s">
        <v>13</v>
      </c>
      <c r="D69" s="20">
        <v>0</v>
      </c>
    </row>
    <row r="70" spans="1:4" ht="12.75" customHeight="1">
      <c r="A70" s="23" t="str">
        <f>CONCATENATE(A67,".3")</f>
        <v>3.2.3</v>
      </c>
      <c r="B70" s="45" t="str">
        <f>CONCATENATE(B67,$B$10)</f>
        <v>Description des éléments verticaux intérieurs et de façade (bâtiment(s) &gt;2 000m² et &lt;10 000m²) - TRES COMPLEXE</v>
      </c>
      <c r="C70" s="12" t="s">
        <v>13</v>
      </c>
      <c r="D70" s="20">
        <v>0</v>
      </c>
    </row>
    <row r="71" spans="1:4" ht="12.75" customHeight="1">
      <c r="A71" s="27" t="s">
        <v>41</v>
      </c>
      <c r="B71" s="43" t="s">
        <v>42</v>
      </c>
      <c r="C71" s="24"/>
      <c r="D71" s="24"/>
    </row>
    <row r="72" spans="1:4" ht="12.75" customHeight="1">
      <c r="A72" s="23" t="str">
        <f>CONCATENATE(A71,".1")</f>
        <v>3.3.1</v>
      </c>
      <c r="B72" s="45" t="str">
        <f>CONCATENATE(B71,$B$8)</f>
        <v>Description des éléments verticaux intérieurs et de façade (bâtiment(s) &gt;10 000m² et &lt;20 000m²) - PEU COMPLEXE</v>
      </c>
      <c r="C72" s="12" t="s">
        <v>13</v>
      </c>
      <c r="D72" s="20">
        <v>0</v>
      </c>
    </row>
    <row r="73" spans="1:4" ht="12.75" customHeight="1">
      <c r="A73" s="23" t="str">
        <f>CONCATENATE(A71,".2")</f>
        <v>3.3.2</v>
      </c>
      <c r="B73" s="45" t="str">
        <f>CONCATENATE(B71,$B$9)</f>
        <v>Description des éléments verticaux intérieurs et de façade (bâtiment(s) &gt;10 000m² et &lt;20 000m²) - MOYENNEMENT COMPLEXE</v>
      </c>
      <c r="C73" s="12" t="s">
        <v>13</v>
      </c>
      <c r="D73" s="20">
        <v>0</v>
      </c>
    </row>
    <row r="74" spans="1:4" ht="12.75" customHeight="1">
      <c r="A74" s="23" t="str">
        <f>CONCATENATE(A71,".3")</f>
        <v>3.3.3</v>
      </c>
      <c r="B74" s="45" t="str">
        <f>CONCATENATE(B71,$B$10)</f>
        <v>Description des éléments verticaux intérieurs et de façade (bâtiment(s) &gt;10 000m² et &lt;20 000m²) - TRES COMPLEXE</v>
      </c>
      <c r="C74" s="12" t="s">
        <v>13</v>
      </c>
      <c r="D74" s="20">
        <v>0</v>
      </c>
    </row>
    <row r="75" spans="1:4" ht="12.75" customHeight="1">
      <c r="A75" s="27" t="s">
        <v>43</v>
      </c>
      <c r="B75" s="24" t="s">
        <v>44</v>
      </c>
      <c r="C75" s="24"/>
      <c r="D75" s="24"/>
    </row>
    <row r="76" spans="1:4" ht="12.75" customHeight="1">
      <c r="A76" s="23" t="str">
        <f>CONCATENATE(A75,".1")</f>
        <v>3.4.1</v>
      </c>
      <c r="B76" s="11" t="str">
        <f>CONCATENATE(B75,$B$8)</f>
        <v>Description des éléments verticaux intérieurs et de façade (bâtiment(s) &gt;20 000m²) - PEU COMPLEXE</v>
      </c>
      <c r="C76" s="12" t="s">
        <v>13</v>
      </c>
      <c r="D76" s="20">
        <v>0</v>
      </c>
    </row>
    <row r="77" spans="1:4" ht="12.75" customHeight="1">
      <c r="A77" s="23" t="str">
        <f>CONCATENATE(A75,".2")</f>
        <v>3.4.2</v>
      </c>
      <c r="B77" s="11" t="str">
        <f>CONCATENATE(B75,$B$9)</f>
        <v>Description des éléments verticaux intérieurs et de façade (bâtiment(s) &gt;20 000m²) - MOYENNEMENT COMPLEXE</v>
      </c>
      <c r="C77" s="12" t="s">
        <v>13</v>
      </c>
      <c r="D77" s="20">
        <v>0</v>
      </c>
    </row>
    <row r="78" spans="1:4" ht="12.75" customHeight="1">
      <c r="A78" s="23" t="str">
        <f>CONCATENATE(A75,".3")</f>
        <v>3.4.3</v>
      </c>
      <c r="B78" s="11" t="str">
        <f>CONCATENATE(B75,$B$10)</f>
        <v>Description des éléments verticaux intérieurs et de façade (bâtiment(s) &gt;20 000m²) - TRES COMPLEXE</v>
      </c>
      <c r="C78" s="12" t="s">
        <v>13</v>
      </c>
      <c r="D78" s="20">
        <v>0</v>
      </c>
    </row>
    <row r="79" spans="1:4" ht="12.75" customHeight="1">
      <c r="A79" s="27" t="s">
        <v>45</v>
      </c>
      <c r="B79" s="24" t="s">
        <v>46</v>
      </c>
      <c r="C79" s="24"/>
      <c r="D79" s="24"/>
    </row>
    <row r="80" spans="1:4" ht="12.75" customHeight="1">
      <c r="A80" s="23" t="str">
        <f>CONCATENATE(A79,".1")</f>
        <v>3.5.1</v>
      </c>
      <c r="B80" s="11" t="str">
        <f>CONCATENATE(B79,$B$8)</f>
        <v>Description des différents éléments porteurs verticaux (composition, nature et estimation de capacité portante)  (bâtiment(s) &lt;2 000m²) - PEU COMPLEXE</v>
      </c>
      <c r="C80" s="12" t="s">
        <v>13</v>
      </c>
      <c r="D80" s="20">
        <v>0</v>
      </c>
    </row>
    <row r="81" spans="1:4" ht="12.75" customHeight="1">
      <c r="A81" s="23" t="str">
        <f>CONCATENATE(A79,".2")</f>
        <v>3.5.2</v>
      </c>
      <c r="B81" s="11" t="str">
        <f>CONCATENATE(B79,$B$9)</f>
        <v>Description des différents éléments porteurs verticaux (composition, nature et estimation de capacité portante)  (bâtiment(s) &lt;2 000m²) - MOYENNEMENT COMPLEXE</v>
      </c>
      <c r="C81" s="12" t="s">
        <v>13</v>
      </c>
      <c r="D81" s="20">
        <v>0</v>
      </c>
    </row>
    <row r="82" spans="1:4" ht="12.75" customHeight="1">
      <c r="A82" s="23" t="str">
        <f>CONCATENATE(A79,".3")</f>
        <v>3.5.3</v>
      </c>
      <c r="B82" s="11" t="str">
        <f>CONCATENATE(B79,$B$10)</f>
        <v>Description des différents éléments porteurs verticaux (composition, nature et estimation de capacité portante)  (bâtiment(s) &lt;2 000m²) - TRES COMPLEXE</v>
      </c>
      <c r="C82" s="12" t="s">
        <v>13</v>
      </c>
      <c r="D82" s="20">
        <v>0</v>
      </c>
    </row>
    <row r="83" spans="1:4" ht="12.75" customHeight="1">
      <c r="A83" s="27" t="s">
        <v>47</v>
      </c>
      <c r="B83" s="24" t="s">
        <v>48</v>
      </c>
      <c r="C83" s="24"/>
      <c r="D83" s="24"/>
    </row>
    <row r="84" spans="1:4" ht="12.75" customHeight="1">
      <c r="A84" s="23" t="str">
        <f>CONCATENATE(A83,".1")</f>
        <v>3.6.1</v>
      </c>
      <c r="B84" s="11" t="str">
        <f>CONCATENATE(B83,$B$8)</f>
        <v>Description des différents éléments porteurs verticaux (composition, nature et estimation de capacité portante)  (bâtiment(s) &gt;2 000m² et &lt;10 000m²) - PEU COMPLEXE</v>
      </c>
      <c r="C84" s="12" t="s">
        <v>13</v>
      </c>
      <c r="D84" s="20">
        <v>0</v>
      </c>
    </row>
    <row r="85" spans="1:4" ht="12.75" customHeight="1">
      <c r="A85" s="23" t="str">
        <f>CONCATENATE(A83,".2")</f>
        <v>3.6.2</v>
      </c>
      <c r="B85" s="11" t="str">
        <f>CONCATENATE(B83,$B$9)</f>
        <v>Description des différents éléments porteurs verticaux (composition, nature et estimation de capacité portante)  (bâtiment(s) &gt;2 000m² et &lt;10 000m²) - MOYENNEMENT COMPLEXE</v>
      </c>
      <c r="C85" s="12" t="s">
        <v>13</v>
      </c>
      <c r="D85" s="20">
        <v>0</v>
      </c>
    </row>
    <row r="86" spans="1:4" ht="12.75" customHeight="1">
      <c r="A86" s="23" t="str">
        <f>CONCATENATE(A83,".3")</f>
        <v>3.6.3</v>
      </c>
      <c r="B86" s="11" t="str">
        <f>CONCATENATE(B83,$B$10)</f>
        <v>Description des différents éléments porteurs verticaux (composition, nature et estimation de capacité portante)  (bâtiment(s) &gt;2 000m² et &lt;10 000m²) - TRES COMPLEXE</v>
      </c>
      <c r="C86" s="12" t="s">
        <v>13</v>
      </c>
      <c r="D86" s="20">
        <v>0</v>
      </c>
    </row>
    <row r="87" spans="1:4" ht="12.75" customHeight="1">
      <c r="A87" s="27" t="s">
        <v>49</v>
      </c>
      <c r="B87" s="24" t="s">
        <v>50</v>
      </c>
      <c r="C87" s="24"/>
      <c r="D87" s="24"/>
    </row>
    <row r="88" spans="1:4" ht="12.75" customHeight="1">
      <c r="A88" s="23" t="str">
        <f>CONCATENATE(A87,".1")</f>
        <v>3.7.1</v>
      </c>
      <c r="B88" s="11" t="str">
        <f>CONCATENATE(B87,$B$8)</f>
        <v>Description des différents éléments porteurs verticaux (composition, nature et estimation de capacité portante)  (bâtiment(s) &gt;10 000m² et &lt;20 000m²) - PEU COMPLEXE</v>
      </c>
      <c r="C88" s="12" t="s">
        <v>13</v>
      </c>
      <c r="D88" s="20">
        <v>0</v>
      </c>
    </row>
    <row r="89" spans="1:4" ht="12.75" customHeight="1">
      <c r="A89" s="23" t="str">
        <f>CONCATENATE(A87,".2")</f>
        <v>3.7.2</v>
      </c>
      <c r="B89" s="11" t="str">
        <f>CONCATENATE(B87,$B$9)</f>
        <v>Description des différents éléments porteurs verticaux (composition, nature et estimation de capacité portante)  (bâtiment(s) &gt;10 000m² et &lt;20 000m²) - MOYENNEMENT COMPLEXE</v>
      </c>
      <c r="C89" s="12" t="s">
        <v>13</v>
      </c>
      <c r="D89" s="20">
        <v>0</v>
      </c>
    </row>
    <row r="90" spans="1:4" ht="12.75" customHeight="1">
      <c r="A90" s="23" t="str">
        <f>CONCATENATE(A87,".3")</f>
        <v>3.7.3</v>
      </c>
      <c r="B90" s="11" t="str">
        <f>CONCATENATE(B87,$B$10)</f>
        <v>Description des différents éléments porteurs verticaux (composition, nature et estimation de capacité portante)  (bâtiment(s) &gt;10 000m² et &lt;20 000m²) - TRES COMPLEXE</v>
      </c>
      <c r="C90" s="12" t="s">
        <v>13</v>
      </c>
      <c r="D90" s="20">
        <v>0</v>
      </c>
    </row>
    <row r="91" spans="1:4" ht="12.75" customHeight="1">
      <c r="A91" s="27" t="s">
        <v>51</v>
      </c>
      <c r="B91" s="43" t="s">
        <v>52</v>
      </c>
      <c r="C91" s="24"/>
      <c r="D91" s="24"/>
    </row>
    <row r="92" spans="1:4" s="49" customFormat="1" ht="12.75" customHeight="1">
      <c r="A92" s="46" t="str">
        <f>CONCATENATE(A91,".1")</f>
        <v>3.8.1</v>
      </c>
      <c r="B92" s="11" t="str">
        <f>CONCATENATE(B91,$B$8)</f>
        <v>Description des différents éléments porteurs verticaux (composition, nature et estimation de capacité portante) (bâtiment(s) &gt;20 000m²) - PEU COMPLEXE</v>
      </c>
      <c r="C92" s="12" t="s">
        <v>13</v>
      </c>
      <c r="D92" s="20">
        <v>0</v>
      </c>
    </row>
    <row r="93" spans="1:4" ht="12.75" customHeight="1">
      <c r="A93" s="23" t="str">
        <f>CONCATENATE(A91,".2")</f>
        <v>3.8.2</v>
      </c>
      <c r="B93" s="45" t="str">
        <f>CONCATENATE(B91,$B$9)</f>
        <v>Description des différents éléments porteurs verticaux (composition, nature et estimation de capacité portante) (bâtiment(s) &gt;20 000m²) - MOYENNEMENT COMPLEXE</v>
      </c>
      <c r="C93" s="12" t="s">
        <v>13</v>
      </c>
      <c r="D93" s="20">
        <v>0</v>
      </c>
    </row>
    <row r="94" spans="1:4" ht="12.75" customHeight="1" thickBot="1">
      <c r="A94" s="37" t="str">
        <f>CONCATENATE(A91,".3")</f>
        <v>3.8.3</v>
      </c>
      <c r="B94" s="44" t="str">
        <f>CONCATENATE(B91,$B$10)</f>
        <v>Description des différents éléments porteurs verticaux (composition, nature et estimation de capacité portante) (bâtiment(s) &gt;20 000m²) - TRES COMPLEXE</v>
      </c>
      <c r="C94" s="13" t="s">
        <v>13</v>
      </c>
      <c r="D94" s="62">
        <v>0</v>
      </c>
    </row>
    <row r="95" spans="1:4" ht="12.75" customHeight="1" thickBot="1">
      <c r="D95" s="10"/>
    </row>
    <row r="96" spans="1:4" ht="12.75" customHeight="1">
      <c r="A96" s="34">
        <v>4</v>
      </c>
      <c r="B96" s="36" t="s">
        <v>53</v>
      </c>
      <c r="C96" s="36"/>
      <c r="D96" s="36"/>
    </row>
    <row r="97" spans="1:4" ht="12.75" customHeight="1">
      <c r="A97" s="27" t="s">
        <v>54</v>
      </c>
      <c r="B97" s="32" t="s">
        <v>55</v>
      </c>
      <c r="C97" s="32"/>
      <c r="D97" s="24"/>
    </row>
    <row r="98" spans="1:4" ht="12.75" customHeight="1">
      <c r="A98" s="23" t="str">
        <f>CONCATENATE(A97,".1")</f>
        <v>4.1.1</v>
      </c>
      <c r="B98" s="45" t="str">
        <f>CONCATENATE(B97,$B$8)</f>
        <v>Reconnaissance de l’état des enduits pour les façades en maçonnerie hétérogène enduite - PEU COMPLEXE</v>
      </c>
      <c r="C98" s="12" t="s">
        <v>13</v>
      </c>
      <c r="D98" s="20">
        <v>0</v>
      </c>
    </row>
    <row r="99" spans="1:4" ht="12.75" customHeight="1">
      <c r="A99" s="23" t="str">
        <f>CONCATENATE(A97,".2")</f>
        <v>4.1.2</v>
      </c>
      <c r="B99" s="45" t="str">
        <f>CONCATENATE(B97,$B$9)</f>
        <v>Reconnaissance de l’état des enduits pour les façades en maçonnerie hétérogène enduite - MOYENNEMENT COMPLEXE</v>
      </c>
      <c r="C99" s="12" t="s">
        <v>13</v>
      </c>
      <c r="D99" s="20">
        <v>0</v>
      </c>
    </row>
    <row r="100" spans="1:4" ht="12.75" customHeight="1">
      <c r="A100" s="23" t="str">
        <f>CONCATENATE(A97,".3")</f>
        <v>4.1.3</v>
      </c>
      <c r="B100" s="45" t="str">
        <f>CONCATENATE(B97,$B$10)</f>
        <v>Reconnaissance de l’état des enduits pour les façades en maçonnerie hétérogène enduite - TRES COMPLEXE</v>
      </c>
      <c r="C100" s="12" t="s">
        <v>13</v>
      </c>
      <c r="D100" s="20">
        <v>0</v>
      </c>
    </row>
    <row r="101" spans="1:4" ht="12.75" customHeight="1">
      <c r="A101" s="27" t="s">
        <v>56</v>
      </c>
      <c r="B101" s="32" t="s">
        <v>57</v>
      </c>
      <c r="C101" s="24"/>
      <c r="D101" s="24"/>
    </row>
    <row r="102" spans="1:4" ht="12.75" customHeight="1">
      <c r="A102" s="23" t="str">
        <f>CONCATENATE(A101,".1")</f>
        <v>4.2.1</v>
      </c>
      <c r="B102" s="45" t="str">
        <f>CONCATENATE(B101,$B$8)</f>
        <v>Reconnaissance des corniches d’égout de toiture - PEU COMPLEXE</v>
      </c>
      <c r="C102" s="12" t="s">
        <v>13</v>
      </c>
      <c r="D102" s="20">
        <v>0</v>
      </c>
    </row>
    <row r="103" spans="1:4" ht="12.75" customHeight="1">
      <c r="A103" s="23" t="str">
        <f>CONCATENATE(A101,".2")</f>
        <v>4.2.2</v>
      </c>
      <c r="B103" s="45" t="str">
        <f>CONCATENATE(B101,$B$9)</f>
        <v>Reconnaissance des corniches d’égout de toiture - MOYENNEMENT COMPLEXE</v>
      </c>
      <c r="C103" s="12" t="s">
        <v>13</v>
      </c>
      <c r="D103" s="20">
        <v>0</v>
      </c>
    </row>
    <row r="104" spans="1:4" ht="12.75" customHeight="1">
      <c r="A104" s="23" t="str">
        <f>CONCATENATE(A101,".3")</f>
        <v>4.2.3</v>
      </c>
      <c r="B104" s="45" t="str">
        <f>CONCATENATE(B101,$B$10)</f>
        <v>Reconnaissance des corniches d’égout de toiture - TRES COMPLEXE</v>
      </c>
      <c r="C104" s="12" t="s">
        <v>13</v>
      </c>
      <c r="D104" s="20">
        <v>0</v>
      </c>
    </row>
    <row r="105" spans="1:4" ht="12.75" customHeight="1">
      <c r="A105" s="27" t="s">
        <v>58</v>
      </c>
      <c r="B105" s="32" t="s">
        <v>59</v>
      </c>
      <c r="C105" s="24"/>
      <c r="D105" s="24"/>
    </row>
    <row r="106" spans="1:4" ht="12.75" customHeight="1">
      <c r="A106" s="23" t="str">
        <f>CONCATENATE(A105,".1")</f>
        <v>4.3.1</v>
      </c>
      <c r="B106" s="45" t="str">
        <f>CONCATENATE(B105,$B$8)</f>
        <v>Reconnaissance des éléments en saillie des façades (balcons, balustres, acrotères, garde-corps, etc…..) - PEU COMPLEXE</v>
      </c>
      <c r="C106" s="12" t="s">
        <v>13</v>
      </c>
      <c r="D106" s="20">
        <v>0</v>
      </c>
    </row>
    <row r="107" spans="1:4" ht="12.75" customHeight="1">
      <c r="A107" s="23" t="str">
        <f>CONCATENATE(A105,".2")</f>
        <v>4.3.2</v>
      </c>
      <c r="B107" s="45" t="str">
        <f>CONCATENATE(B105,$B$9)</f>
        <v>Reconnaissance des éléments en saillie des façades (balcons, balustres, acrotères, garde-corps, etc…..) - MOYENNEMENT COMPLEXE</v>
      </c>
      <c r="C107" s="12" t="s">
        <v>13</v>
      </c>
      <c r="D107" s="20">
        <v>0</v>
      </c>
    </row>
    <row r="108" spans="1:4" ht="12.75" customHeight="1">
      <c r="A108" s="23" t="str">
        <f>CONCATENATE(A105,".3")</f>
        <v>4.3.3</v>
      </c>
      <c r="B108" s="45" t="str">
        <f>CONCATENATE(B105,$B$10)</f>
        <v>Reconnaissance des éléments en saillie des façades (balcons, balustres, acrotères, garde-corps, etc…..) - TRES COMPLEXE</v>
      </c>
      <c r="C108" s="12" t="s">
        <v>13</v>
      </c>
      <c r="D108" s="20">
        <v>0</v>
      </c>
    </row>
    <row r="109" spans="1:4" ht="12.75" customHeight="1">
      <c r="A109" s="27" t="s">
        <v>60</v>
      </c>
      <c r="B109" s="32" t="s">
        <v>61</v>
      </c>
      <c r="C109" s="24"/>
      <c r="D109" s="24"/>
    </row>
    <row r="110" spans="1:4" ht="12.75" customHeight="1">
      <c r="A110" s="23" t="str">
        <f>CONCATENATE(A109,".1")</f>
        <v>4.4.1</v>
      </c>
      <c r="B110" s="45" t="str">
        <f>CONCATENATE(B109,$B$8)</f>
        <v>Reconnaissance des revêtements minces et semi épais - PEU COMPLEXE</v>
      </c>
      <c r="C110" s="12" t="s">
        <v>13</v>
      </c>
      <c r="D110" s="20">
        <v>0</v>
      </c>
    </row>
    <row r="111" spans="1:4" ht="12.75" customHeight="1">
      <c r="A111" s="23" t="str">
        <f>CONCATENATE(A109,".2")</f>
        <v>4.4.2</v>
      </c>
      <c r="B111" s="45" t="str">
        <f>CONCATENATE(B109,$B$9)</f>
        <v>Reconnaissance des revêtements minces et semi épais - MOYENNEMENT COMPLEXE</v>
      </c>
      <c r="C111" s="12" t="s">
        <v>13</v>
      </c>
      <c r="D111" s="20">
        <v>0</v>
      </c>
    </row>
    <row r="112" spans="1:4" ht="12.75" customHeight="1">
      <c r="A112" s="23" t="str">
        <f>CONCATENATE(A109,".3")</f>
        <v>4.4.3</v>
      </c>
      <c r="B112" s="45" t="str">
        <f>CONCATENATE(B109,$B$10)</f>
        <v>Reconnaissance des revêtements minces et semi épais - TRES COMPLEXE</v>
      </c>
      <c r="C112" s="12" t="s">
        <v>13</v>
      </c>
      <c r="D112" s="20">
        <v>0</v>
      </c>
    </row>
    <row r="113" spans="1:4" ht="12.75" customHeight="1">
      <c r="A113" s="27" t="s">
        <v>62</v>
      </c>
      <c r="B113" s="32" t="s">
        <v>63</v>
      </c>
      <c r="C113" s="24"/>
      <c r="D113" s="24"/>
    </row>
    <row r="114" spans="1:4" ht="12.75" customHeight="1">
      <c r="A114" s="23" t="str">
        <f>CONCATENATE(A113,".1")</f>
        <v>4.5.1</v>
      </c>
      <c r="B114" s="45" t="str">
        <f>CONCATENATE(B113,$B$8)</f>
        <v>Reconnaissance des divers joints et couvre-joints - PEU COMPLEXE</v>
      </c>
      <c r="C114" s="12" t="s">
        <v>13</v>
      </c>
      <c r="D114" s="20">
        <v>0</v>
      </c>
    </row>
    <row r="115" spans="1:4" ht="12.75" customHeight="1">
      <c r="A115" s="23" t="str">
        <f>CONCATENATE(A113,".2")</f>
        <v>4.5.2</v>
      </c>
      <c r="B115" s="45" t="str">
        <f>CONCATENATE(B113,$B$9)</f>
        <v>Reconnaissance des divers joints et couvre-joints - MOYENNEMENT COMPLEXE</v>
      </c>
      <c r="C115" s="12" t="s">
        <v>13</v>
      </c>
      <c r="D115" s="20">
        <v>0</v>
      </c>
    </row>
    <row r="116" spans="1:4" ht="12.75" customHeight="1">
      <c r="A116" s="23" t="str">
        <f>CONCATENATE(A113,".3")</f>
        <v>4.5.3</v>
      </c>
      <c r="B116" s="45" t="str">
        <f>CONCATENATE(B113,$B$10)</f>
        <v>Reconnaissance des divers joints et couvre-joints - TRES COMPLEXE</v>
      </c>
      <c r="C116" s="12" t="s">
        <v>13</v>
      </c>
      <c r="D116" s="20">
        <v>0</v>
      </c>
    </row>
    <row r="117" spans="1:4" ht="12.75" customHeight="1">
      <c r="A117" s="27" t="s">
        <v>64</v>
      </c>
      <c r="B117" s="32" t="s">
        <v>65</v>
      </c>
      <c r="C117" s="24"/>
      <c r="D117" s="24"/>
    </row>
    <row r="118" spans="1:4" ht="12.75" customHeight="1">
      <c r="A118" s="23" t="str">
        <f>CONCATENATE(A117,".1")</f>
        <v>4.6.1</v>
      </c>
      <c r="B118" s="45" t="str">
        <f>CONCATENATE(B117,$B$8)</f>
        <v>Reconnaissance des divers panneaux de vêture et bardage - PEU COMPLEXE</v>
      </c>
      <c r="C118" s="12" t="s">
        <v>13</v>
      </c>
      <c r="D118" s="20">
        <v>0</v>
      </c>
    </row>
    <row r="119" spans="1:4" ht="12.75" customHeight="1">
      <c r="A119" s="23" t="str">
        <f>CONCATENATE(A117,".2")</f>
        <v>4.6.2</v>
      </c>
      <c r="B119" s="45" t="str">
        <f>CONCATENATE(B117,$B$9)</f>
        <v>Reconnaissance des divers panneaux de vêture et bardage - MOYENNEMENT COMPLEXE</v>
      </c>
      <c r="C119" s="12" t="s">
        <v>13</v>
      </c>
      <c r="D119" s="20">
        <v>0</v>
      </c>
    </row>
    <row r="120" spans="1:4" ht="12.75" customHeight="1">
      <c r="A120" s="23" t="str">
        <f>CONCATENATE(A117,".3")</f>
        <v>4.6.3</v>
      </c>
      <c r="B120" s="45" t="str">
        <f>CONCATENATE(B117,$B$10)</f>
        <v>Reconnaissance des divers panneaux de vêture et bardage - TRES COMPLEXE</v>
      </c>
      <c r="C120" s="12" t="s">
        <v>13</v>
      </c>
      <c r="D120" s="20">
        <v>0</v>
      </c>
    </row>
    <row r="121" spans="1:4" ht="12.75" customHeight="1">
      <c r="A121" s="27" t="s">
        <v>66</v>
      </c>
      <c r="B121" s="32" t="s">
        <v>67</v>
      </c>
      <c r="C121" s="24"/>
      <c r="D121" s="24"/>
    </row>
    <row r="122" spans="1:4" ht="12.75" customHeight="1">
      <c r="A122" s="23" t="str">
        <f>CONCATENATE(A121,".1")</f>
        <v>4.7.1</v>
      </c>
      <c r="B122" s="45" t="str">
        <f>CONCATENATE(B121,$B$8)</f>
        <v>Reconnaissance des façades en pierres apparentes - PEU COMPLEXE</v>
      </c>
      <c r="C122" s="12" t="s">
        <v>13</v>
      </c>
      <c r="D122" s="20">
        <v>0</v>
      </c>
    </row>
    <row r="123" spans="1:4" ht="12.75" customHeight="1">
      <c r="A123" s="23" t="str">
        <f>CONCATENATE(A121,".2")</f>
        <v>4.7.2</v>
      </c>
      <c r="B123" s="45" t="str">
        <f>CONCATENATE(B121,$B$9)</f>
        <v>Reconnaissance des façades en pierres apparentes - MOYENNEMENT COMPLEXE</v>
      </c>
      <c r="C123" s="12" t="s">
        <v>13</v>
      </c>
      <c r="D123" s="20">
        <v>0</v>
      </c>
    </row>
    <row r="124" spans="1:4" ht="12.75" customHeight="1">
      <c r="A124" s="23" t="str">
        <f>CONCATENATE(A121,".3")</f>
        <v>4.7.3</v>
      </c>
      <c r="B124" s="45" t="str">
        <f>CONCATENATE(B121,$B$10)</f>
        <v>Reconnaissance des façades en pierres apparentes - TRES COMPLEXE</v>
      </c>
      <c r="C124" s="12" t="s">
        <v>13</v>
      </c>
      <c r="D124" s="20">
        <v>0</v>
      </c>
    </row>
    <row r="125" spans="1:4" ht="12.75" customHeight="1">
      <c r="A125" s="27" t="s">
        <v>68</v>
      </c>
      <c r="B125" s="32" t="s">
        <v>69</v>
      </c>
      <c r="C125" s="24"/>
      <c r="D125" s="24"/>
    </row>
    <row r="126" spans="1:4" ht="12.75" customHeight="1">
      <c r="A126" s="23" t="str">
        <f>CONCATENATE(A125,".1")</f>
        <v>4.8.1</v>
      </c>
      <c r="B126" s="45" t="str">
        <f>CONCATENATE(B125,$B$8)</f>
        <v>Reconnaissance et recensement des menuiseries extérieures - PEU COMPLEXE</v>
      </c>
      <c r="C126" s="12" t="s">
        <v>13</v>
      </c>
      <c r="D126" s="20">
        <v>0</v>
      </c>
    </row>
    <row r="127" spans="1:4" ht="12.75" customHeight="1">
      <c r="A127" s="23" t="str">
        <f>CONCATENATE(A125,".2")</f>
        <v>4.8.2</v>
      </c>
      <c r="B127" s="45" t="str">
        <f>CONCATENATE(B125,$B$9)</f>
        <v>Reconnaissance et recensement des menuiseries extérieures - MOYENNEMENT COMPLEXE</v>
      </c>
      <c r="C127" s="12" t="s">
        <v>13</v>
      </c>
      <c r="D127" s="20">
        <v>0</v>
      </c>
    </row>
    <row r="128" spans="1:4" ht="12.75" customHeight="1">
      <c r="A128" s="23" t="str">
        <f>CONCATENATE(A125,".3")</f>
        <v>4.8.3</v>
      </c>
      <c r="B128" s="45" t="str">
        <f>CONCATENATE(B125,$B$10)</f>
        <v>Reconnaissance et recensement des menuiseries extérieures - TRES COMPLEXE</v>
      </c>
      <c r="C128" s="12" t="s">
        <v>13</v>
      </c>
      <c r="D128" s="20">
        <v>0</v>
      </c>
    </row>
    <row r="129" spans="1:4" ht="12.75" customHeight="1">
      <c r="A129" s="27" t="s">
        <v>70</v>
      </c>
      <c r="B129" s="32" t="s">
        <v>71</v>
      </c>
      <c r="C129" s="24"/>
      <c r="D129" s="24"/>
    </row>
    <row r="130" spans="1:4" ht="12.75" customHeight="1">
      <c r="A130" s="23" t="str">
        <f>CONCATENATE(A129,".1")</f>
        <v>4.9.1</v>
      </c>
      <c r="B130" s="45" t="str">
        <f>CONCATENATE(B129,$B$8)</f>
        <v>Reconnaissance d'un mur rideau - PEU COMPLEXE</v>
      </c>
      <c r="C130" s="12" t="s">
        <v>13</v>
      </c>
      <c r="D130" s="20">
        <v>0</v>
      </c>
    </row>
    <row r="131" spans="1:4" ht="12.75" customHeight="1">
      <c r="A131" s="23" t="str">
        <f>CONCATENATE(A129,".2")</f>
        <v>4.9.2</v>
      </c>
      <c r="B131" s="45" t="str">
        <f>CONCATENATE(B129,$B$9)</f>
        <v>Reconnaissance d'un mur rideau - MOYENNEMENT COMPLEXE</v>
      </c>
      <c r="C131" s="12" t="s">
        <v>13</v>
      </c>
      <c r="D131" s="20">
        <v>0</v>
      </c>
    </row>
    <row r="132" spans="1:4" ht="12.75" customHeight="1">
      <c r="A132" s="23" t="str">
        <f>CONCATENATE(A129,".3")</f>
        <v>4.9.3</v>
      </c>
      <c r="B132" s="45" t="str">
        <f>CONCATENATE(B129,$B$10)</f>
        <v>Reconnaissance d'un mur rideau - TRES COMPLEXE</v>
      </c>
      <c r="C132" s="12" t="s">
        <v>13</v>
      </c>
      <c r="D132" s="20">
        <v>0</v>
      </c>
    </row>
    <row r="133" spans="1:4" ht="12.75" customHeight="1">
      <c r="A133" s="27" t="s">
        <v>72</v>
      </c>
      <c r="B133" s="32" t="s">
        <v>73</v>
      </c>
      <c r="C133" s="24"/>
      <c r="D133" s="24"/>
    </row>
    <row r="134" spans="1:4" ht="12.75" customHeight="1">
      <c r="A134" s="23" t="str">
        <f>CONCATENATE(A133,".1")</f>
        <v>4.10.1</v>
      </c>
      <c r="B134" s="45" t="str">
        <f>CONCATENATE(B133,$B$8)</f>
        <v>Reconnaissance d'une façade en ossature bois - PEU COMPLEXE</v>
      </c>
      <c r="C134" s="12" t="s">
        <v>13</v>
      </c>
      <c r="D134" s="20">
        <v>0</v>
      </c>
    </row>
    <row r="135" spans="1:4" ht="12.75" customHeight="1">
      <c r="A135" s="23" t="str">
        <f>CONCATENATE(A133,".2")</f>
        <v>4.10.2</v>
      </c>
      <c r="B135" s="45" t="str">
        <f>CONCATENATE(B133,$B$9)</f>
        <v>Reconnaissance d'une façade en ossature bois - MOYENNEMENT COMPLEXE</v>
      </c>
      <c r="C135" s="12" t="s">
        <v>13</v>
      </c>
      <c r="D135" s="20">
        <v>0</v>
      </c>
    </row>
    <row r="136" spans="1:4" ht="12.75" customHeight="1" thickBot="1">
      <c r="A136" s="37" t="str">
        <f>CONCATENATE(A133,".3")</f>
        <v>4.10.3</v>
      </c>
      <c r="B136" s="44" t="str">
        <f>CONCATENATE(B133,$B$10)</f>
        <v>Reconnaissance d'une façade en ossature bois - TRES COMPLEXE</v>
      </c>
      <c r="C136" s="13" t="s">
        <v>13</v>
      </c>
      <c r="D136" s="62">
        <v>0</v>
      </c>
    </row>
    <row r="137" spans="1:4" ht="12.75" customHeight="1" thickBot="1">
      <c r="D137" s="10"/>
    </row>
    <row r="138" spans="1:4" ht="12.75" customHeight="1">
      <c r="A138" s="34">
        <v>5</v>
      </c>
      <c r="B138" s="36" t="s">
        <v>74</v>
      </c>
      <c r="C138" s="36"/>
      <c r="D138" s="36"/>
    </row>
    <row r="139" spans="1:4" ht="12.75" customHeight="1">
      <c r="A139" s="27" t="s">
        <v>75</v>
      </c>
      <c r="B139" s="43" t="s">
        <v>76</v>
      </c>
      <c r="C139" s="24"/>
      <c r="D139" s="24"/>
    </row>
    <row r="140" spans="1:4" ht="12.75" customHeight="1">
      <c r="A140" s="23" t="str">
        <f>CONCATENATE(A139,".1")</f>
        <v>5.1.1</v>
      </c>
      <c r="B140" s="45" t="str">
        <f>CONCATENATE(B139,$B$8)</f>
        <v>Reconnaissance visuelle de la charpente - PEU COMPLEXE</v>
      </c>
      <c r="C140" s="12" t="s">
        <v>13</v>
      </c>
      <c r="D140" s="20">
        <v>0</v>
      </c>
    </row>
    <row r="141" spans="1:4" ht="12.75" customHeight="1">
      <c r="A141" s="23" t="str">
        <f>CONCATENATE(A139,".2")</f>
        <v>5.1.2</v>
      </c>
      <c r="B141" s="45" t="str">
        <f>CONCATENATE(B139,$B$9)</f>
        <v>Reconnaissance visuelle de la charpente - MOYENNEMENT COMPLEXE</v>
      </c>
      <c r="C141" s="12" t="s">
        <v>13</v>
      </c>
      <c r="D141" s="20">
        <v>0</v>
      </c>
    </row>
    <row r="142" spans="1:4" ht="12.75" customHeight="1">
      <c r="A142" s="23" t="str">
        <f>CONCATENATE(A139,".3")</f>
        <v>5.1.3</v>
      </c>
      <c r="B142" s="45" t="str">
        <f>CONCATENATE(B139,$B$10)</f>
        <v>Reconnaissance visuelle de la charpente - TRES COMPLEXE</v>
      </c>
      <c r="C142" s="12" t="s">
        <v>13</v>
      </c>
      <c r="D142" s="20">
        <v>0</v>
      </c>
    </row>
    <row r="143" spans="1:4" ht="12.75" customHeight="1">
      <c r="A143" s="27" t="s">
        <v>77</v>
      </c>
      <c r="B143" s="43" t="s">
        <v>78</v>
      </c>
      <c r="C143" s="24"/>
      <c r="D143" s="24"/>
    </row>
    <row r="144" spans="1:4" ht="12.75" customHeight="1">
      <c r="A144" s="23" t="str">
        <f>CONCATENATE(A143,".1")</f>
        <v>5.2.1</v>
      </c>
      <c r="B144" s="45" t="str">
        <f>CONCATENATE(B143,$B$8)</f>
        <v>Analyse de la teneur en eau pour la charpente bois - PEU COMPLEXE</v>
      </c>
      <c r="C144" s="12" t="s">
        <v>13</v>
      </c>
      <c r="D144" s="20">
        <v>0</v>
      </c>
    </row>
    <row r="145" spans="1:4" ht="12.75" customHeight="1">
      <c r="A145" s="23" t="str">
        <f>CONCATENATE(A143,".2")</f>
        <v>5.2.2</v>
      </c>
      <c r="B145" s="45" t="str">
        <f>CONCATENATE(B143,$B$9)</f>
        <v>Analyse de la teneur en eau pour la charpente bois - MOYENNEMENT COMPLEXE</v>
      </c>
      <c r="C145" s="12" t="s">
        <v>13</v>
      </c>
      <c r="D145" s="20">
        <v>0</v>
      </c>
    </row>
    <row r="146" spans="1:4" ht="12.75" customHeight="1">
      <c r="A146" s="23" t="str">
        <f>CONCATENATE(A143,".3")</f>
        <v>5.2.3</v>
      </c>
      <c r="B146" s="45" t="str">
        <f>CONCATENATE(B143,$B$10)</f>
        <v>Analyse de la teneur en eau pour la charpente bois - TRES COMPLEXE</v>
      </c>
      <c r="C146" s="12" t="s">
        <v>13</v>
      </c>
      <c r="D146" s="20">
        <v>0</v>
      </c>
    </row>
    <row r="147" spans="1:4" ht="12.75" customHeight="1">
      <c r="A147" s="27" t="s">
        <v>79</v>
      </c>
      <c r="B147" s="43" t="s">
        <v>80</v>
      </c>
      <c r="C147" s="24"/>
      <c r="D147" s="24"/>
    </row>
    <row r="148" spans="1:4" ht="12.75" customHeight="1">
      <c r="A148" s="23" t="str">
        <f>CONCATENATE(A147,".1")</f>
        <v>5.3.1</v>
      </c>
      <c r="B148" s="45" t="str">
        <f>CONCATENATE(B147,$B$8)</f>
        <v>Analyse biologique pour la charpente bois - PEU COMPLEXE</v>
      </c>
      <c r="C148" s="12" t="s">
        <v>13</v>
      </c>
      <c r="D148" s="20">
        <v>0</v>
      </c>
    </row>
    <row r="149" spans="1:4" ht="12.75" customHeight="1">
      <c r="A149" s="23" t="str">
        <f>CONCATENATE(A147,".2")</f>
        <v>5.3.2</v>
      </c>
      <c r="B149" s="45" t="str">
        <f>CONCATENATE(B147,$B$9)</f>
        <v>Analyse biologique pour la charpente bois - MOYENNEMENT COMPLEXE</v>
      </c>
      <c r="C149" s="12" t="s">
        <v>13</v>
      </c>
      <c r="D149" s="20">
        <v>0</v>
      </c>
    </row>
    <row r="150" spans="1:4" ht="12.75" customHeight="1">
      <c r="A150" s="23" t="str">
        <f>CONCATENATE(A147,".3")</f>
        <v>5.3.3</v>
      </c>
      <c r="B150" s="45" t="str">
        <f>CONCATENATE(B147,$B$10)</f>
        <v>Analyse biologique pour la charpente bois - TRES COMPLEXE</v>
      </c>
      <c r="C150" s="12" t="s">
        <v>13</v>
      </c>
      <c r="D150" s="20">
        <v>0</v>
      </c>
    </row>
    <row r="151" spans="1:4" ht="12.75" customHeight="1">
      <c r="A151" s="27" t="s">
        <v>81</v>
      </c>
      <c r="B151" s="43" t="s">
        <v>82</v>
      </c>
      <c r="C151" s="24"/>
      <c r="D151" s="24"/>
    </row>
    <row r="152" spans="1:4" ht="12.75" customHeight="1">
      <c r="A152" s="23" t="str">
        <f>CONCATENATE(A151,".1")</f>
        <v>5.4.1</v>
      </c>
      <c r="B152" s="45" t="str">
        <f>CONCATENATE(B151,$B$8)</f>
        <v>Analyses structurelle de la charpente bois et métallique - PEU COMPLEXE</v>
      </c>
      <c r="C152" s="12" t="s">
        <v>13</v>
      </c>
      <c r="D152" s="20">
        <v>0</v>
      </c>
    </row>
    <row r="153" spans="1:4" ht="12.75" customHeight="1">
      <c r="A153" s="23" t="str">
        <f>CONCATENATE(A151,".2")</f>
        <v>5.4.2</v>
      </c>
      <c r="B153" s="45" t="str">
        <f>CONCATENATE(B151,$B$9)</f>
        <v>Analyses structurelle de la charpente bois et métallique - MOYENNEMENT COMPLEXE</v>
      </c>
      <c r="C153" s="12" t="s">
        <v>13</v>
      </c>
      <c r="D153" s="20">
        <v>0</v>
      </c>
    </row>
    <row r="154" spans="1:4" ht="12.75" customHeight="1">
      <c r="A154" s="23" t="str">
        <f>CONCATENATE(A151,".3")</f>
        <v>5.4.3</v>
      </c>
      <c r="B154" s="45" t="str">
        <f>CONCATENATE(B151,$B$10)</f>
        <v>Analyses structurelle de la charpente bois et métallique - TRES COMPLEXE</v>
      </c>
      <c r="C154" s="12" t="s">
        <v>13</v>
      </c>
      <c r="D154" s="20">
        <v>0</v>
      </c>
    </row>
    <row r="155" spans="1:4" ht="12.75" customHeight="1">
      <c r="A155" s="27" t="s">
        <v>83</v>
      </c>
      <c r="B155" s="43" t="s">
        <v>84</v>
      </c>
      <c r="C155" s="24"/>
      <c r="D155" s="24"/>
    </row>
    <row r="156" spans="1:4" ht="12.75" customHeight="1">
      <c r="A156" s="23" t="str">
        <f>CONCATENATE(A155,".1")</f>
        <v>5.5.1</v>
      </c>
      <c r="B156" s="45" t="str">
        <f>CONCATENATE(B155,$B$8)</f>
        <v>Reconnaissance et état des couvertures et étanchéités  - PEU COMPLEXE</v>
      </c>
      <c r="C156" s="12" t="s">
        <v>13</v>
      </c>
      <c r="D156" s="20">
        <v>0</v>
      </c>
    </row>
    <row r="157" spans="1:4" ht="12.75" customHeight="1">
      <c r="A157" s="23" t="str">
        <f>CONCATENATE(A155,".2")</f>
        <v>5.5.2</v>
      </c>
      <c r="B157" s="45" t="str">
        <f>CONCATENATE(B155,$B$9)</f>
        <v>Reconnaissance et état des couvertures et étanchéités  - MOYENNEMENT COMPLEXE</v>
      </c>
      <c r="C157" s="12" t="s">
        <v>13</v>
      </c>
      <c r="D157" s="20">
        <v>0</v>
      </c>
    </row>
    <row r="158" spans="1:4" ht="12.75" customHeight="1" thickBot="1">
      <c r="A158" s="37" t="str">
        <f>CONCATENATE(A155,".3")</f>
        <v>5.5.3</v>
      </c>
      <c r="B158" s="44" t="str">
        <f>CONCATENATE(B155,$B$10)</f>
        <v>Reconnaissance et état des couvertures et étanchéités  - TRES COMPLEXE</v>
      </c>
      <c r="C158" s="13" t="s">
        <v>13</v>
      </c>
      <c r="D158" s="62">
        <v>0</v>
      </c>
    </row>
    <row r="159" spans="1:4" ht="12.75" customHeight="1" thickBot="1">
      <c r="D159" s="10"/>
    </row>
    <row r="160" spans="1:4" ht="12.75" customHeight="1">
      <c r="A160" s="34">
        <v>6</v>
      </c>
      <c r="B160" s="36" t="s">
        <v>85</v>
      </c>
      <c r="C160" s="36"/>
      <c r="D160" s="36"/>
    </row>
    <row r="161" spans="1:4" ht="12.75" customHeight="1">
      <c r="A161" s="27" t="s">
        <v>86</v>
      </c>
      <c r="B161" s="43" t="s">
        <v>87</v>
      </c>
      <c r="C161" s="24"/>
      <c r="D161" s="24"/>
    </row>
    <row r="162" spans="1:4" ht="12.75" customHeight="1">
      <c r="A162" s="23" t="str">
        <f>CONCATENATE(A161,".1")</f>
        <v>6.1.1</v>
      </c>
      <c r="B162" s="45" t="str">
        <f>CONCATENATE(B161,$B$8)</f>
        <v>Les escaliers et garde-corps - PEU COMPLEXE</v>
      </c>
      <c r="C162" s="12" t="s">
        <v>13</v>
      </c>
      <c r="D162" s="20">
        <v>0</v>
      </c>
    </row>
    <row r="163" spans="1:4" ht="12.75" customHeight="1">
      <c r="A163" s="23" t="str">
        <f>CONCATENATE(A161,".2")</f>
        <v>6.1.2</v>
      </c>
      <c r="B163" s="45" t="str">
        <f>CONCATENATE(B161,$B$9)</f>
        <v>Les escaliers et garde-corps - MOYENNEMENT COMPLEXE</v>
      </c>
      <c r="C163" s="12" t="s">
        <v>13</v>
      </c>
      <c r="D163" s="20">
        <v>0</v>
      </c>
    </row>
    <row r="164" spans="1:4" ht="12.75" customHeight="1">
      <c r="A164" s="23" t="str">
        <f>CONCATENATE(A161,".3")</f>
        <v>6.1.3</v>
      </c>
      <c r="B164" s="45" t="str">
        <f>CONCATENATE(B161,$B$10)</f>
        <v>Les escaliers et garde-corps - TRES COMPLEXE</v>
      </c>
      <c r="C164" s="12" t="s">
        <v>13</v>
      </c>
      <c r="D164" s="20">
        <v>0</v>
      </c>
    </row>
    <row r="165" spans="1:4" ht="12.75" customHeight="1">
      <c r="A165" s="27" t="s">
        <v>88</v>
      </c>
      <c r="B165" s="43" t="s">
        <v>89</v>
      </c>
      <c r="C165" s="24"/>
      <c r="D165" s="24"/>
    </row>
    <row r="166" spans="1:4" ht="12.75" customHeight="1">
      <c r="A166" s="23" t="str">
        <f>CONCATENATE(A165,".1")</f>
        <v>6.2.1</v>
      </c>
      <c r="B166" s="45" t="str">
        <f>CONCATENATE(B165,$B$8)</f>
        <v>Les cloisonnements intérieurs (non porteurs) et menuiseries intérieures - PEU COMPLEXE</v>
      </c>
      <c r="C166" s="12" t="s">
        <v>13</v>
      </c>
      <c r="D166" s="20">
        <v>0</v>
      </c>
    </row>
    <row r="167" spans="1:4" ht="12.75" customHeight="1">
      <c r="A167" s="23" t="str">
        <f>CONCATENATE(A165,".2")</f>
        <v>6.2.2</v>
      </c>
      <c r="B167" s="45" t="str">
        <f>CONCATENATE(B165,$B$9)</f>
        <v>Les cloisonnements intérieurs (non porteurs) et menuiseries intérieures - MOYENNEMENT COMPLEXE</v>
      </c>
      <c r="C167" s="12" t="s">
        <v>13</v>
      </c>
      <c r="D167" s="20">
        <v>0</v>
      </c>
    </row>
    <row r="168" spans="1:4" ht="12.75" customHeight="1" thickBot="1">
      <c r="A168" s="37" t="str">
        <f>CONCATENATE(A165,".3")</f>
        <v>6.2.3</v>
      </c>
      <c r="B168" s="44" t="str">
        <f>CONCATENATE(B165,$B$10)</f>
        <v>Les cloisonnements intérieurs (non porteurs) et menuiseries intérieures - TRES COMPLEXE</v>
      </c>
      <c r="C168" s="13" t="s">
        <v>13</v>
      </c>
      <c r="D168" s="62">
        <v>0</v>
      </c>
    </row>
    <row r="169" spans="1:4" ht="12.75" customHeight="1" thickBot="1">
      <c r="D169" s="10"/>
    </row>
    <row r="170" spans="1:4" ht="12.75" customHeight="1">
      <c r="A170" s="34">
        <v>7</v>
      </c>
      <c r="B170" s="36" t="s">
        <v>90</v>
      </c>
      <c r="C170" s="36"/>
      <c r="D170" s="36"/>
    </row>
    <row r="171" spans="1:4" ht="27" customHeight="1">
      <c r="A171" s="27" t="s">
        <v>91</v>
      </c>
      <c r="B171" s="33" t="s">
        <v>92</v>
      </c>
      <c r="C171" s="33"/>
      <c r="D171" s="20">
        <v>0</v>
      </c>
    </row>
    <row r="172" spans="1:4" s="49" customFormat="1" ht="28.5" customHeight="1" thickBot="1">
      <c r="A172" s="50" t="s">
        <v>93</v>
      </c>
      <c r="B172" s="51" t="s">
        <v>94</v>
      </c>
      <c r="C172" s="52"/>
      <c r="D172" s="53">
        <v>0</v>
      </c>
    </row>
    <row r="173" spans="1:4" s="49" customFormat="1" ht="14.45" thickBot="1">
      <c r="A173" s="1"/>
      <c r="B173" s="5"/>
      <c r="C173" s="5"/>
      <c r="D173" s="25"/>
    </row>
    <row r="174" spans="1:4" s="49" customFormat="1">
      <c r="A174" s="34">
        <v>8</v>
      </c>
      <c r="B174" s="36" t="s">
        <v>95</v>
      </c>
      <c r="C174" s="36"/>
      <c r="D174" s="36"/>
    </row>
    <row r="175" spans="1:4" ht="12.75" customHeight="1">
      <c r="A175" s="27" t="s">
        <v>96</v>
      </c>
      <c r="B175" s="43" t="s">
        <v>97</v>
      </c>
      <c r="C175" s="24"/>
      <c r="D175" s="24"/>
    </row>
    <row r="176" spans="1:4" ht="14.45" thickBot="1">
      <c r="A176" s="37" t="str">
        <f>CONCATENATE(A175,".1")</f>
        <v>8.1.1</v>
      </c>
      <c r="B176" s="44" t="str">
        <f>CONCATENATE(B175,"")</f>
        <v>Expertise ( 1 jour - chef de projet)</v>
      </c>
      <c r="C176" s="13" t="s">
        <v>13</v>
      </c>
      <c r="D176" s="53">
        <v>0</v>
      </c>
    </row>
    <row r="177" spans="1:4" ht="14.45" thickBot="1">
      <c r="D177" s="25"/>
    </row>
    <row r="178" spans="1:4">
      <c r="A178" s="34">
        <v>9</v>
      </c>
      <c r="B178" s="36" t="s">
        <v>98</v>
      </c>
      <c r="C178" s="36"/>
      <c r="D178" s="36"/>
    </row>
    <row r="179" spans="1:4">
      <c r="A179" s="56" t="s">
        <v>99</v>
      </c>
      <c r="B179" s="43" t="s">
        <v>98</v>
      </c>
      <c r="C179" s="24"/>
      <c r="D179" s="24"/>
    </row>
    <row r="180" spans="1:4" ht="14.45" thickBot="1">
      <c r="A180" s="59" t="str">
        <f>CONCATENATE(A179,".1")</f>
        <v>9.1.1</v>
      </c>
      <c r="B180" s="60" t="str">
        <f>CONCATENATE(B179,"")</f>
        <v>Surcoût lié à la réalisation des sondages sur support amianté et/ou plombé</v>
      </c>
      <c r="C180" s="61" t="s">
        <v>13</v>
      </c>
      <c r="D180" s="53">
        <v>0</v>
      </c>
    </row>
    <row r="181" spans="1:4" ht="14.45" thickBot="1"/>
    <row r="182" spans="1:4">
      <c r="A182" s="34">
        <v>10</v>
      </c>
      <c r="B182" s="36" t="s">
        <v>100</v>
      </c>
      <c r="C182" s="36"/>
      <c r="D182" s="36"/>
    </row>
    <row r="183" spans="1:4">
      <c r="A183" s="56" t="s">
        <v>101</v>
      </c>
      <c r="B183" s="43" t="s">
        <v>100</v>
      </c>
      <c r="C183" s="24"/>
      <c r="D183" s="24"/>
    </row>
    <row r="184" spans="1:4" ht="12.75" customHeight="1">
      <c r="A184" s="57" t="str">
        <f>CONCATENATE(A183,".1")</f>
        <v>10.1.1</v>
      </c>
      <c r="B184" s="45" t="str">
        <f>CONCATENATE(B183," - en moins de 24h")</f>
        <v>Surcoût lié à une mobilisation en urgence - en moins de 24h</v>
      </c>
      <c r="C184" s="12" t="s">
        <v>13</v>
      </c>
      <c r="D184" s="20">
        <v>0</v>
      </c>
    </row>
    <row r="185" spans="1:4" ht="12.75" customHeight="1" thickBot="1">
      <c r="A185" s="58" t="str">
        <f>CONCATENATE(A183,".2")</f>
        <v>10.1.2</v>
      </c>
      <c r="B185" s="44" t="str">
        <f>CONCATENATE(B183," - en moins de 72h")</f>
        <v>Surcoût lié à une mobilisation en urgence - en moins de 72h</v>
      </c>
      <c r="C185" s="13" t="s">
        <v>13</v>
      </c>
      <c r="D185" s="62">
        <v>0</v>
      </c>
    </row>
  </sheetData>
  <mergeCells count="1">
    <mergeCell ref="B5:B7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45" orientation="landscape" r:id="rId1"/>
  <headerFooter alignWithMargins="0">
    <oddFooter>&amp;RPage &amp;P de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657D8-2C0E-4484-A0B5-B57D12A8B479}">
  <sheetPr>
    <pageSetUpPr fitToPage="1"/>
  </sheetPr>
  <dimension ref="A1:I134"/>
  <sheetViews>
    <sheetView tabSelected="1" topLeftCell="B10" zoomScale="90" zoomScaleNormal="90" workbookViewId="0">
      <selection activeCell="B127" sqref="B127"/>
    </sheetView>
  </sheetViews>
  <sheetFormatPr defaultColWidth="11.42578125" defaultRowHeight="13.9"/>
  <cols>
    <col min="1" max="1" width="6.7109375" style="1" customWidth="1"/>
    <col min="2" max="2" width="136.42578125" style="5" customWidth="1"/>
    <col min="3" max="3" width="18.5703125" style="5" customWidth="1"/>
    <col min="4" max="4" width="15.5703125" style="3" customWidth="1"/>
    <col min="5" max="5" width="2.28515625" style="4" customWidth="1"/>
    <col min="6" max="6" width="15.5703125" style="1" customWidth="1"/>
    <col min="7" max="7" width="2" style="4" customWidth="1"/>
    <col min="8" max="8" width="15.5703125" style="1" customWidth="1"/>
    <col min="9" max="9" width="11.42578125" style="1" customWidth="1"/>
    <col min="10" max="16384" width="11.42578125" style="4"/>
  </cols>
  <sheetData>
    <row r="1" spans="1:9" ht="15.6">
      <c r="B1" s="2" t="s">
        <v>0</v>
      </c>
      <c r="C1" s="2"/>
    </row>
    <row r="4" spans="1:9" ht="14.25" customHeight="1">
      <c r="B4" s="19" t="s">
        <v>1</v>
      </c>
      <c r="C4" s="26"/>
    </row>
    <row r="5" spans="1:9" ht="98.25" customHeight="1">
      <c r="B5" s="89" t="s">
        <v>2</v>
      </c>
      <c r="C5" s="3"/>
      <c r="D5" s="1"/>
    </row>
    <row r="6" spans="1:9">
      <c r="B6" s="90"/>
      <c r="C6" s="3"/>
      <c r="D6" s="9" t="s">
        <v>102</v>
      </c>
    </row>
    <row r="7" spans="1:9">
      <c r="B7" s="90"/>
      <c r="C7" s="3"/>
    </row>
    <row r="8" spans="1:9">
      <c r="B8" s="22" t="s">
        <v>4</v>
      </c>
      <c r="C8" s="3"/>
    </row>
    <row r="9" spans="1:9">
      <c r="B9" s="22" t="s">
        <v>5</v>
      </c>
      <c r="C9" s="3"/>
      <c r="D9" s="85"/>
    </row>
    <row r="10" spans="1:9">
      <c r="B10" s="22" t="s">
        <v>6</v>
      </c>
      <c r="C10" s="3"/>
      <c r="D10" s="86"/>
    </row>
    <row r="11" spans="1:9">
      <c r="B11" s="7"/>
      <c r="C11" s="7"/>
      <c r="D11" s="8"/>
      <c r="G11" s="1"/>
    </row>
    <row r="12" spans="1:9">
      <c r="D12" s="10"/>
      <c r="E12" s="5"/>
    </row>
    <row r="13" spans="1:9" ht="26.25" customHeight="1" thickBot="1">
      <c r="B13" s="28" t="s">
        <v>7</v>
      </c>
      <c r="C13" s="29" t="s">
        <v>8</v>
      </c>
      <c r="D13" s="30" t="s">
        <v>9</v>
      </c>
      <c r="E13" s="31"/>
      <c r="F13" s="29" t="s">
        <v>103</v>
      </c>
      <c r="G13" s="29"/>
      <c r="H13" s="29" t="s">
        <v>104</v>
      </c>
      <c r="I13" s="77"/>
    </row>
    <row r="14" spans="1:9">
      <c r="A14" s="34">
        <v>0</v>
      </c>
      <c r="B14" s="35" t="s">
        <v>10</v>
      </c>
      <c r="C14" s="35"/>
      <c r="D14" s="36"/>
      <c r="E14" s="36"/>
      <c r="F14" s="36"/>
      <c r="G14" s="36"/>
      <c r="H14" s="36"/>
      <c r="I14" s="78"/>
    </row>
    <row r="15" spans="1:9">
      <c r="A15" s="27" t="s">
        <v>11</v>
      </c>
      <c r="B15" s="43" t="s">
        <v>12</v>
      </c>
      <c r="C15" s="24"/>
      <c r="D15" s="24"/>
      <c r="E15" s="24"/>
      <c r="F15" s="24"/>
      <c r="G15" s="24"/>
      <c r="H15" s="24"/>
      <c r="I15" s="79"/>
    </row>
    <row r="16" spans="1:9" ht="14.45" thickBot="1">
      <c r="A16" s="37" t="str">
        <f>CONCATENATE(A15,".1")</f>
        <v>0.1.1</v>
      </c>
      <c r="B16" s="44" t="str">
        <f>CONCATENATE(B15,"")</f>
        <v>Préparation de la mission comprenant réunion de lancement, analyse documentaire, visite du site, définition et présentation du mode opératoire, planning détaillé</v>
      </c>
      <c r="C16" s="13" t="s">
        <v>13</v>
      </c>
      <c r="D16" s="18">
        <f>BPU!D16</f>
        <v>0</v>
      </c>
      <c r="E16" s="14"/>
      <c r="F16" s="16">
        <v>8</v>
      </c>
      <c r="G16" s="14"/>
      <c r="H16" s="18">
        <f>D16*F16</f>
        <v>0</v>
      </c>
      <c r="I16" s="25"/>
    </row>
    <row r="17" spans="1:9" ht="21.6" thickBot="1">
      <c r="B17" s="38"/>
      <c r="C17" s="39"/>
      <c r="D17" s="40"/>
      <c r="E17" s="41"/>
      <c r="F17" s="39"/>
      <c r="G17" s="39"/>
      <c r="H17" s="39"/>
      <c r="I17" s="77"/>
    </row>
    <row r="18" spans="1:9" ht="12.75" customHeight="1">
      <c r="A18" s="34">
        <v>1</v>
      </c>
      <c r="B18" s="35" t="s">
        <v>14</v>
      </c>
      <c r="C18" s="35"/>
      <c r="D18" s="36"/>
      <c r="E18" s="36"/>
      <c r="F18" s="36"/>
      <c r="G18" s="36"/>
      <c r="H18" s="36"/>
      <c r="I18" s="78"/>
    </row>
    <row r="19" spans="1:9" ht="12.75" customHeight="1">
      <c r="A19" s="27" t="s">
        <v>15</v>
      </c>
      <c r="B19" s="43" t="s">
        <v>16</v>
      </c>
      <c r="C19" s="24"/>
      <c r="D19" s="24"/>
      <c r="E19" s="24"/>
      <c r="F19" s="24"/>
      <c r="G19" s="24"/>
      <c r="H19" s="24"/>
      <c r="I19" s="79"/>
    </row>
    <row r="20" spans="1:9" ht="12.75" customHeight="1">
      <c r="A20" s="23" t="str">
        <f>CONCATENATE(A19,".1")</f>
        <v>1.1.1</v>
      </c>
      <c r="B20" s="45" t="str">
        <f>CONCATENATE(B19,$B$8)</f>
        <v>Caractériser le type, la nature et la profondeur de fondations de bâtiments et/ou structures associées (yc contigües) - PEU COMPLEXE</v>
      </c>
      <c r="C20" s="12" t="s">
        <v>13</v>
      </c>
      <c r="D20" s="17">
        <f>BPU!D20</f>
        <v>0</v>
      </c>
      <c r="E20" s="6"/>
      <c r="F20" s="15">
        <v>3</v>
      </c>
      <c r="G20" s="6"/>
      <c r="H20" s="17">
        <f>D20*F20</f>
        <v>0</v>
      </c>
      <c r="I20" s="25"/>
    </row>
    <row r="21" spans="1:9" ht="12.75" customHeight="1">
      <c r="A21" s="23" t="str">
        <f>CONCATENATE(A19,".2")</f>
        <v>1.1.2</v>
      </c>
      <c r="B21" s="45" t="str">
        <f>CONCATENATE(B19,$B$9)</f>
        <v>Caractériser le type, la nature et la profondeur de fondations de bâtiments et/ou structures associées (yc contigües) - MOYENNEMENT COMPLEXE</v>
      </c>
      <c r="C21" s="12" t="s">
        <v>13</v>
      </c>
      <c r="D21" s="17">
        <f>BPU!D21</f>
        <v>0</v>
      </c>
      <c r="E21" s="6"/>
      <c r="F21" s="15">
        <v>8</v>
      </c>
      <c r="G21" s="6"/>
      <c r="H21" s="17">
        <f>D21*F21</f>
        <v>0</v>
      </c>
      <c r="I21" s="25"/>
    </row>
    <row r="22" spans="1:9" ht="12.75" customHeight="1" thickBot="1">
      <c r="A22" s="37" t="str">
        <f>CONCATENATE(A19,".3")</f>
        <v>1.1.3</v>
      </c>
      <c r="B22" s="44" t="str">
        <f>CONCATENATE(B19,$B$10)</f>
        <v>Caractériser le type, la nature et la profondeur de fondations de bâtiments et/ou structures associées (yc contigües) - TRES COMPLEXE</v>
      </c>
      <c r="C22" s="13" t="s">
        <v>13</v>
      </c>
      <c r="D22" s="17">
        <f>BPU!D22</f>
        <v>0</v>
      </c>
      <c r="E22" s="14"/>
      <c r="F22" s="16">
        <v>3</v>
      </c>
      <c r="G22" s="14"/>
      <c r="H22" s="18">
        <f>D22*F22</f>
        <v>0</v>
      </c>
      <c r="I22" s="25"/>
    </row>
    <row r="23" spans="1:9" ht="12.75" customHeight="1" thickBot="1">
      <c r="D23" s="10"/>
      <c r="E23" s="5"/>
      <c r="F23" s="10"/>
      <c r="G23" s="5"/>
    </row>
    <row r="24" spans="1:9" ht="12.75" customHeight="1">
      <c r="A24" s="34">
        <v>2</v>
      </c>
      <c r="B24" s="36" t="s">
        <v>17</v>
      </c>
      <c r="C24" s="36"/>
      <c r="D24" s="36"/>
      <c r="E24" s="36"/>
      <c r="F24" s="36"/>
      <c r="G24" s="36"/>
      <c r="H24" s="36"/>
      <c r="I24" s="78"/>
    </row>
    <row r="25" spans="1:9" ht="12.75" customHeight="1">
      <c r="A25" s="27" t="s">
        <v>18</v>
      </c>
      <c r="B25" s="43" t="s">
        <v>19</v>
      </c>
      <c r="C25" s="24"/>
      <c r="D25" s="24"/>
      <c r="E25" s="24"/>
      <c r="F25" s="24"/>
      <c r="G25" s="24"/>
      <c r="H25" s="24"/>
      <c r="I25" s="79"/>
    </row>
    <row r="26" spans="1:9" ht="12.75" customHeight="1">
      <c r="A26" s="23" t="str">
        <f>CONCATENATE(A25,".1")</f>
        <v>2.1.1</v>
      </c>
      <c r="B26" s="45" t="str">
        <f>CONCATENATE(B25,$B$8)</f>
        <v>Reconstitution théorique de la structure du plancher  - PEU COMPLEXE</v>
      </c>
      <c r="C26" s="12" t="s">
        <v>13</v>
      </c>
      <c r="D26" s="17">
        <f>BPU!D26</f>
        <v>0</v>
      </c>
      <c r="E26" s="6"/>
      <c r="F26" s="15">
        <v>3</v>
      </c>
      <c r="G26" s="6"/>
      <c r="H26" s="17">
        <f>D26*F26</f>
        <v>0</v>
      </c>
      <c r="I26" s="25"/>
    </row>
    <row r="27" spans="1:9" ht="12.75" customHeight="1">
      <c r="A27" s="23" t="str">
        <f>CONCATENATE(A25,".2")</f>
        <v>2.1.2</v>
      </c>
      <c r="B27" s="45" t="str">
        <f>CONCATENATE(B25,$B$9)</f>
        <v>Reconstitution théorique de la structure du plancher  - MOYENNEMENT COMPLEXE</v>
      </c>
      <c r="C27" s="12" t="s">
        <v>13</v>
      </c>
      <c r="D27" s="17">
        <f>BPU!D27</f>
        <v>0</v>
      </c>
      <c r="E27" s="6"/>
      <c r="F27" s="15">
        <v>5</v>
      </c>
      <c r="G27" s="6"/>
      <c r="H27" s="17">
        <f>D27*F27</f>
        <v>0</v>
      </c>
      <c r="I27" s="25"/>
    </row>
    <row r="28" spans="1:9" ht="12.75" customHeight="1">
      <c r="A28" s="23" t="str">
        <f>CONCATENATE(A25,".3")</f>
        <v>2.1.3</v>
      </c>
      <c r="B28" s="45" t="str">
        <f>CONCATENATE(B25,$B$10)</f>
        <v>Reconstitution théorique de la structure du plancher  - TRES COMPLEXE</v>
      </c>
      <c r="C28" s="12" t="s">
        <v>13</v>
      </c>
      <c r="D28" s="17">
        <f>BPU!D28</f>
        <v>0</v>
      </c>
      <c r="E28" s="6"/>
      <c r="F28" s="15">
        <v>3</v>
      </c>
      <c r="G28" s="6"/>
      <c r="H28" s="17">
        <f>D28*F28</f>
        <v>0</v>
      </c>
      <c r="I28" s="25"/>
    </row>
    <row r="29" spans="1:9" ht="12.75" customHeight="1">
      <c r="A29" s="27" t="s">
        <v>20</v>
      </c>
      <c r="B29" s="43" t="s">
        <v>21</v>
      </c>
      <c r="C29" s="24"/>
      <c r="D29" s="24"/>
      <c r="E29" s="24"/>
      <c r="F29" s="24"/>
      <c r="G29" s="24"/>
      <c r="H29" s="24"/>
      <c r="I29" s="79"/>
    </row>
    <row r="30" spans="1:9" ht="12.75" customHeight="1">
      <c r="A30" s="23" t="str">
        <f>CONCATENATE(A29,".1")</f>
        <v>2.2.1</v>
      </c>
      <c r="B30" s="45" t="str">
        <f>CONCATENATE(B29,$B$8)</f>
        <v>Calcul de la portance des planchers et vérification des flèches admissibles (bâtiment(s) &lt;2000m²) - PEU COMPLEXE</v>
      </c>
      <c r="C30" s="12" t="s">
        <v>13</v>
      </c>
      <c r="D30" s="17">
        <f>BPU!D30</f>
        <v>0</v>
      </c>
      <c r="E30" s="6"/>
      <c r="F30" s="15">
        <v>1</v>
      </c>
      <c r="G30" s="6"/>
      <c r="H30" s="17">
        <f>D30*F30</f>
        <v>0</v>
      </c>
      <c r="I30" s="25"/>
    </row>
    <row r="31" spans="1:9" ht="12.75" customHeight="1">
      <c r="A31" s="23" t="str">
        <f>CONCATENATE(A29,".2")</f>
        <v>2.2.2</v>
      </c>
      <c r="B31" s="45" t="str">
        <f>CONCATENATE(B29,$B$9)</f>
        <v>Calcul de la portance des planchers et vérification des flèches admissibles (bâtiment(s) &lt;2000m²) - MOYENNEMENT COMPLEXE</v>
      </c>
      <c r="C31" s="12" t="s">
        <v>13</v>
      </c>
      <c r="D31" s="17">
        <f>BPU!D31</f>
        <v>0</v>
      </c>
      <c r="E31" s="6"/>
      <c r="F31" s="15">
        <v>2</v>
      </c>
      <c r="G31" s="6"/>
      <c r="H31" s="17">
        <f>D31*F31</f>
        <v>0</v>
      </c>
      <c r="I31" s="25"/>
    </row>
    <row r="32" spans="1:9" ht="12.75" customHeight="1">
      <c r="A32" s="23" t="str">
        <f>CONCATENATE(A29,".3")</f>
        <v>2.2.3</v>
      </c>
      <c r="B32" s="45" t="str">
        <f>CONCATENATE(B29,$B$10)</f>
        <v>Calcul de la portance des planchers et vérification des flèches admissibles (bâtiment(s) &lt;2000m²) - TRES COMPLEXE</v>
      </c>
      <c r="C32" s="12" t="s">
        <v>13</v>
      </c>
      <c r="D32" s="17">
        <f>BPU!D32</f>
        <v>0</v>
      </c>
      <c r="E32" s="6"/>
      <c r="F32" s="15">
        <v>1</v>
      </c>
      <c r="G32" s="6"/>
      <c r="H32" s="17">
        <f>D32*F32</f>
        <v>0</v>
      </c>
      <c r="I32" s="25"/>
    </row>
    <row r="33" spans="1:9" ht="12.75" customHeight="1">
      <c r="A33" s="27" t="s">
        <v>22</v>
      </c>
      <c r="B33" s="43" t="s">
        <v>23</v>
      </c>
      <c r="C33" s="24"/>
      <c r="D33" s="24"/>
      <c r="E33" s="24"/>
      <c r="F33" s="24"/>
      <c r="G33" s="24"/>
      <c r="H33" s="24"/>
      <c r="I33" s="79"/>
    </row>
    <row r="34" spans="1:9" ht="12.75" customHeight="1">
      <c r="A34" s="23" t="str">
        <f>CONCATENATE(A33,".1")</f>
        <v>2.3.1</v>
      </c>
      <c r="B34" s="45" t="str">
        <f>CONCATENATE(B33,$B$8)</f>
        <v>Calcul de la portance des planchers et vérification des flèches admissibles (bâtiment(s) &gt;2000m² et &lt;10000m²) - PEU COMPLEXE</v>
      </c>
      <c r="C34" s="12" t="s">
        <v>13</v>
      </c>
      <c r="D34" s="17">
        <f>BPU!D34</f>
        <v>0</v>
      </c>
      <c r="E34" s="6"/>
      <c r="F34" s="15">
        <v>2</v>
      </c>
      <c r="G34" s="6"/>
      <c r="H34" s="17">
        <f>D34*F34</f>
        <v>0</v>
      </c>
      <c r="I34" s="25"/>
    </row>
    <row r="35" spans="1:9" ht="12.75" customHeight="1">
      <c r="A35" s="23" t="str">
        <f>CONCATENATE(A33,".2")</f>
        <v>2.3.2</v>
      </c>
      <c r="B35" s="45" t="str">
        <f>CONCATENATE(B33,$B$9)</f>
        <v>Calcul de la portance des planchers et vérification des flèches admissibles (bâtiment(s) &gt;2000m² et &lt;10000m²) - MOYENNEMENT COMPLEXE</v>
      </c>
      <c r="C35" s="12" t="s">
        <v>13</v>
      </c>
      <c r="D35" s="17">
        <f>BPU!D35</f>
        <v>0</v>
      </c>
      <c r="E35" s="6"/>
      <c r="F35" s="15">
        <v>3</v>
      </c>
      <c r="G35" s="6"/>
      <c r="H35" s="17">
        <f>D35*F35</f>
        <v>0</v>
      </c>
      <c r="I35" s="25"/>
    </row>
    <row r="36" spans="1:9" ht="12.75" customHeight="1">
      <c r="A36" s="23" t="str">
        <f>CONCATENATE(A33,".3")</f>
        <v>2.3.3</v>
      </c>
      <c r="B36" s="45" t="str">
        <f>CONCATENATE(B33,$B$10)</f>
        <v>Calcul de la portance des planchers et vérification des flèches admissibles (bâtiment(s) &gt;2000m² et &lt;10000m²) - TRES COMPLEXE</v>
      </c>
      <c r="C36" s="12" t="s">
        <v>13</v>
      </c>
      <c r="D36" s="17">
        <f>BPU!D36</f>
        <v>0</v>
      </c>
      <c r="E36" s="6"/>
      <c r="F36" s="15">
        <v>2</v>
      </c>
      <c r="G36" s="6"/>
      <c r="H36" s="17">
        <f>D36*F36</f>
        <v>0</v>
      </c>
      <c r="I36" s="25"/>
    </row>
    <row r="37" spans="1:9" ht="12.75" customHeight="1">
      <c r="A37" s="27" t="s">
        <v>28</v>
      </c>
      <c r="B37" s="43" t="s">
        <v>29</v>
      </c>
      <c r="C37" s="24"/>
      <c r="D37" s="24"/>
      <c r="E37" s="24"/>
      <c r="F37" s="24"/>
      <c r="G37" s="24"/>
      <c r="H37" s="24"/>
      <c r="I37" s="79"/>
    </row>
    <row r="38" spans="1:9" ht="12.75" customHeight="1">
      <c r="A38" s="23" t="str">
        <f>CONCATENATE(A37,".1")</f>
        <v>2.6.1</v>
      </c>
      <c r="B38" s="45" t="str">
        <f>CONCATENATE(B37,$B$8)</f>
        <v>Calcul de la tenue au feu des planchers (bâtiment(s) &lt;2 000m²) - PEU COMPLEXE</v>
      </c>
      <c r="C38" s="12" t="s">
        <v>13</v>
      </c>
      <c r="D38" s="17">
        <f>BPU!D46</f>
        <v>0</v>
      </c>
      <c r="E38" s="6"/>
      <c r="F38" s="15">
        <v>1</v>
      </c>
      <c r="G38" s="6"/>
      <c r="H38" s="17">
        <f>D38*F38</f>
        <v>0</v>
      </c>
      <c r="I38" s="25"/>
    </row>
    <row r="39" spans="1:9" ht="12.75" customHeight="1">
      <c r="A39" s="23" t="str">
        <f>CONCATENATE(A37,".2")</f>
        <v>2.6.2</v>
      </c>
      <c r="B39" s="45" t="str">
        <f>CONCATENATE(B37,$B$9)</f>
        <v>Calcul de la tenue au feu des planchers (bâtiment(s) &lt;2 000m²) - MOYENNEMENT COMPLEXE</v>
      </c>
      <c r="C39" s="12" t="s">
        <v>13</v>
      </c>
      <c r="D39" s="17">
        <f>BPU!D47</f>
        <v>0</v>
      </c>
      <c r="E39" s="6"/>
      <c r="F39" s="15">
        <v>2</v>
      </c>
      <c r="G39" s="6"/>
      <c r="H39" s="17">
        <f>D39*F39</f>
        <v>0</v>
      </c>
      <c r="I39" s="25"/>
    </row>
    <row r="40" spans="1:9" ht="12.75" customHeight="1">
      <c r="A40" s="23" t="str">
        <f>CONCATENATE(A37,".3")</f>
        <v>2.6.3</v>
      </c>
      <c r="B40" s="45" t="str">
        <f>CONCATENATE(B37,$B$10)</f>
        <v>Calcul de la tenue au feu des planchers (bâtiment(s) &lt;2 000m²) - TRES COMPLEXE</v>
      </c>
      <c r="C40" s="12" t="s">
        <v>13</v>
      </c>
      <c r="D40" s="17">
        <f>BPU!D48</f>
        <v>0</v>
      </c>
      <c r="E40" s="6"/>
      <c r="F40" s="15">
        <v>1</v>
      </c>
      <c r="G40" s="6"/>
      <c r="H40" s="17">
        <f>D40*F40</f>
        <v>0</v>
      </c>
      <c r="I40" s="25"/>
    </row>
    <row r="41" spans="1:9" ht="12.75" customHeight="1">
      <c r="A41" s="27" t="s">
        <v>30</v>
      </c>
      <c r="B41" s="43" t="s">
        <v>31</v>
      </c>
      <c r="C41" s="24"/>
      <c r="D41" s="24"/>
      <c r="E41" s="24"/>
      <c r="F41" s="24"/>
      <c r="G41" s="24"/>
      <c r="H41" s="24"/>
      <c r="I41" s="79"/>
    </row>
    <row r="42" spans="1:9" ht="12.75" customHeight="1">
      <c r="A42" s="23" t="str">
        <f>CONCATENATE(A41,".1")</f>
        <v>2.7.1</v>
      </c>
      <c r="B42" s="45" t="str">
        <f>CONCATENATE(B41,$B$8)</f>
        <v>Calcul de la tenue au feu des planchers (bâtiment(s) &gt;2 000m² et &lt;10 000m²) - PEU COMPLEXE</v>
      </c>
      <c r="C42" s="12" t="s">
        <v>13</v>
      </c>
      <c r="D42" s="17">
        <f>BPU!D50</f>
        <v>0</v>
      </c>
      <c r="E42" s="6"/>
      <c r="F42" s="15">
        <v>2</v>
      </c>
      <c r="G42" s="6"/>
      <c r="H42" s="17">
        <f>D42*F42</f>
        <v>0</v>
      </c>
      <c r="I42" s="25"/>
    </row>
    <row r="43" spans="1:9" ht="12.75" customHeight="1">
      <c r="A43" s="23" t="str">
        <f>CONCATENATE(A41,".2")</f>
        <v>2.7.2</v>
      </c>
      <c r="B43" s="45" t="str">
        <f>CONCATENATE(B41,$B$9)</f>
        <v>Calcul de la tenue au feu des planchers (bâtiment(s) &gt;2 000m² et &lt;10 000m²) - MOYENNEMENT COMPLEXE</v>
      </c>
      <c r="C43" s="12" t="s">
        <v>13</v>
      </c>
      <c r="D43" s="17">
        <f>BPU!D51</f>
        <v>0</v>
      </c>
      <c r="E43" s="6"/>
      <c r="F43" s="15">
        <v>3</v>
      </c>
      <c r="G43" s="6"/>
      <c r="H43" s="17">
        <f>D43*F43</f>
        <v>0</v>
      </c>
      <c r="I43" s="25"/>
    </row>
    <row r="44" spans="1:9" ht="12.75" customHeight="1">
      <c r="A44" s="23" t="str">
        <f>CONCATENATE(A41,".3")</f>
        <v>2.7.3</v>
      </c>
      <c r="B44" s="45" t="str">
        <f>CONCATENATE(B41,$B$10)</f>
        <v>Calcul de la tenue au feu des planchers (bâtiment(s) &gt;2 000m² et &lt;10 000m²) - TRES COMPLEXE</v>
      </c>
      <c r="C44" s="12" t="s">
        <v>13</v>
      </c>
      <c r="D44" s="17">
        <f>BPU!D52</f>
        <v>0</v>
      </c>
      <c r="E44" s="6"/>
      <c r="F44" s="15">
        <v>2</v>
      </c>
      <c r="G44" s="6"/>
      <c r="H44" s="17">
        <f>D44*F44</f>
        <v>0</v>
      </c>
      <c r="I44" s="25"/>
    </row>
    <row r="45" spans="1:9" ht="12.75" customHeight="1" thickBot="1">
      <c r="D45" s="10"/>
      <c r="E45" s="5"/>
      <c r="F45" s="10"/>
      <c r="G45" s="5"/>
    </row>
    <row r="46" spans="1:9" ht="12.75" customHeight="1">
      <c r="A46" s="34">
        <v>3</v>
      </c>
      <c r="B46" s="36" t="s">
        <v>36</v>
      </c>
      <c r="C46" s="36"/>
      <c r="D46" s="36"/>
      <c r="E46" s="36"/>
      <c r="F46" s="36"/>
      <c r="G46" s="36"/>
      <c r="H46" s="36"/>
      <c r="I46" s="78"/>
    </row>
    <row r="47" spans="1:9" ht="12.75" customHeight="1">
      <c r="A47" s="27" t="s">
        <v>37</v>
      </c>
      <c r="B47" s="43" t="s">
        <v>38</v>
      </c>
      <c r="C47" s="24"/>
      <c r="D47" s="24"/>
      <c r="E47" s="24"/>
      <c r="F47" s="24"/>
      <c r="G47" s="24"/>
      <c r="H47" s="24"/>
      <c r="I47" s="79"/>
    </row>
    <row r="48" spans="1:9" ht="12.75" customHeight="1">
      <c r="A48" s="23" t="str">
        <f>CONCATENATE(A47,".1")</f>
        <v>3.1.1</v>
      </c>
      <c r="B48" s="45" t="str">
        <f>CONCATENATE(B47,$B$8)</f>
        <v>Description des éléments verticaux intérieurs et de façade (bâtiment(s) &lt;2 000m²) - PEU COMPLEXE</v>
      </c>
      <c r="C48" s="12" t="s">
        <v>13</v>
      </c>
      <c r="D48" s="17">
        <f>BPU!D64</f>
        <v>0</v>
      </c>
      <c r="E48" s="6"/>
      <c r="F48" s="15">
        <v>1</v>
      </c>
      <c r="G48" s="6"/>
      <c r="H48" s="17">
        <f>D48*F48</f>
        <v>0</v>
      </c>
      <c r="I48" s="25"/>
    </row>
    <row r="49" spans="1:9" ht="12.75" customHeight="1">
      <c r="A49" s="23" t="str">
        <f>CONCATENATE(A47,".2")</f>
        <v>3.1.2</v>
      </c>
      <c r="B49" s="45" t="str">
        <f>CONCATENATE(B47,$B$9)</f>
        <v>Description des éléments verticaux intérieurs et de façade (bâtiment(s) &lt;2 000m²) - MOYENNEMENT COMPLEXE</v>
      </c>
      <c r="C49" s="12" t="s">
        <v>13</v>
      </c>
      <c r="D49" s="17">
        <f>BPU!D65</f>
        <v>0</v>
      </c>
      <c r="E49" s="6"/>
      <c r="F49" s="15">
        <v>2</v>
      </c>
      <c r="G49" s="6"/>
      <c r="H49" s="17">
        <f>D49*F49</f>
        <v>0</v>
      </c>
      <c r="I49" s="25"/>
    </row>
    <row r="50" spans="1:9" ht="12.75" customHeight="1">
      <c r="A50" s="23" t="str">
        <f>CONCATENATE(A47,".3")</f>
        <v>3.1.3</v>
      </c>
      <c r="B50" s="45" t="str">
        <f>CONCATENATE(B47,$B$10)</f>
        <v>Description des éléments verticaux intérieurs et de façade (bâtiment(s) &lt;2 000m²) - TRES COMPLEXE</v>
      </c>
      <c r="C50" s="12" t="s">
        <v>13</v>
      </c>
      <c r="D50" s="17">
        <f>BPU!D66</f>
        <v>0</v>
      </c>
      <c r="E50" s="6"/>
      <c r="F50" s="15">
        <v>1</v>
      </c>
      <c r="G50" s="6"/>
      <c r="H50" s="17">
        <f>D50*F50</f>
        <v>0</v>
      </c>
      <c r="I50" s="25"/>
    </row>
    <row r="51" spans="1:9" ht="12.75" customHeight="1">
      <c r="A51" s="27" t="s">
        <v>39</v>
      </c>
      <c r="B51" s="43" t="s">
        <v>40</v>
      </c>
      <c r="C51" s="24"/>
      <c r="D51" s="24"/>
      <c r="E51" s="24"/>
      <c r="F51" s="24"/>
      <c r="G51" s="24"/>
      <c r="H51" s="24"/>
      <c r="I51" s="79"/>
    </row>
    <row r="52" spans="1:9" ht="12.75" customHeight="1">
      <c r="A52" s="23" t="str">
        <f>CONCATENATE(A51,".1")</f>
        <v>3.2.1</v>
      </c>
      <c r="B52" s="45" t="str">
        <f>CONCATENATE(B51,$B$8)</f>
        <v>Description des éléments verticaux intérieurs et de façade (bâtiment(s) &gt;2 000m² et &lt;10 000m²) - PEU COMPLEXE</v>
      </c>
      <c r="C52" s="12" t="s">
        <v>13</v>
      </c>
      <c r="D52" s="17">
        <f>BPU!D68</f>
        <v>0</v>
      </c>
      <c r="E52" s="6"/>
      <c r="F52" s="15">
        <v>1</v>
      </c>
      <c r="G52" s="6"/>
      <c r="H52" s="17">
        <f>D52*F52</f>
        <v>0</v>
      </c>
      <c r="I52" s="25"/>
    </row>
    <row r="53" spans="1:9" ht="12.75" customHeight="1">
      <c r="A53" s="23" t="str">
        <f>CONCATENATE(A51,".2")</f>
        <v>3.2.2</v>
      </c>
      <c r="B53" s="45" t="str">
        <f>CONCATENATE(B51,$B$9)</f>
        <v>Description des éléments verticaux intérieurs et de façade (bâtiment(s) &gt;2 000m² et &lt;10 000m²) - MOYENNEMENT COMPLEXE</v>
      </c>
      <c r="C53" s="12" t="s">
        <v>13</v>
      </c>
      <c r="D53" s="17">
        <f>BPU!D69</f>
        <v>0</v>
      </c>
      <c r="E53" s="6"/>
      <c r="F53" s="15">
        <v>4</v>
      </c>
      <c r="G53" s="6"/>
      <c r="H53" s="17">
        <f>D53*F53</f>
        <v>0</v>
      </c>
      <c r="I53" s="25"/>
    </row>
    <row r="54" spans="1:9" ht="12.75" customHeight="1">
      <c r="A54" s="23" t="str">
        <f>CONCATENATE(A51,".3")</f>
        <v>3.2.3</v>
      </c>
      <c r="B54" s="45" t="str">
        <f>CONCATENATE(B51,$B$10)</f>
        <v>Description des éléments verticaux intérieurs et de façade (bâtiment(s) &gt;2 000m² et &lt;10 000m²) - TRES COMPLEXE</v>
      </c>
      <c r="C54" s="12" t="s">
        <v>13</v>
      </c>
      <c r="D54" s="17">
        <f>BPU!D70</f>
        <v>0</v>
      </c>
      <c r="E54" s="6"/>
      <c r="F54" s="15">
        <v>1</v>
      </c>
      <c r="G54" s="6"/>
      <c r="H54" s="17">
        <f>D54*F54</f>
        <v>0</v>
      </c>
      <c r="I54" s="25"/>
    </row>
    <row r="55" spans="1:9" ht="12.75" customHeight="1">
      <c r="A55" s="27" t="s">
        <v>45</v>
      </c>
      <c r="B55" s="24" t="s">
        <v>46</v>
      </c>
      <c r="C55" s="24"/>
      <c r="D55" s="24"/>
      <c r="E55" s="24"/>
      <c r="F55" s="24"/>
      <c r="G55" s="24"/>
      <c r="H55" s="24"/>
      <c r="I55" s="79"/>
    </row>
    <row r="56" spans="1:9" ht="12.75" customHeight="1">
      <c r="A56" s="23" t="str">
        <f>CONCATENATE(A55,".1")</f>
        <v>3.5.1</v>
      </c>
      <c r="B56" s="11" t="str">
        <f>CONCATENATE(B55,$B$8)</f>
        <v>Description des différents éléments porteurs verticaux (composition, nature et estimation de capacité portante)  (bâtiment(s) &lt;2 000m²) - PEU COMPLEXE</v>
      </c>
      <c r="C56" s="12" t="s">
        <v>13</v>
      </c>
      <c r="D56" s="17">
        <f>BPU!D80</f>
        <v>0</v>
      </c>
      <c r="E56" s="6"/>
      <c r="F56" s="15">
        <v>1</v>
      </c>
      <c r="G56" s="6"/>
      <c r="H56" s="17">
        <f>D56*F56</f>
        <v>0</v>
      </c>
      <c r="I56" s="25"/>
    </row>
    <row r="57" spans="1:9" ht="12.75" customHeight="1">
      <c r="A57" s="23" t="str">
        <f>CONCATENATE(A55,".2")</f>
        <v>3.5.2</v>
      </c>
      <c r="B57" s="11" t="str">
        <f>CONCATENATE(B55,$B$9)</f>
        <v>Description des différents éléments porteurs verticaux (composition, nature et estimation de capacité portante)  (bâtiment(s) &lt;2 000m²) - MOYENNEMENT COMPLEXE</v>
      </c>
      <c r="C57" s="12" t="s">
        <v>13</v>
      </c>
      <c r="D57" s="17">
        <f>BPU!D81</f>
        <v>0</v>
      </c>
      <c r="E57" s="6"/>
      <c r="F57" s="15">
        <v>2</v>
      </c>
      <c r="G57" s="6"/>
      <c r="H57" s="17">
        <f>D57*F57</f>
        <v>0</v>
      </c>
      <c r="I57" s="25"/>
    </row>
    <row r="58" spans="1:9" ht="12.75" customHeight="1">
      <c r="A58" s="23" t="str">
        <f>CONCATENATE(A55,".3")</f>
        <v>3.5.3</v>
      </c>
      <c r="B58" s="11" t="str">
        <f>CONCATENATE(B55,$B$10)</f>
        <v>Description des différents éléments porteurs verticaux (composition, nature et estimation de capacité portante)  (bâtiment(s) &lt;2 000m²) - TRES COMPLEXE</v>
      </c>
      <c r="C58" s="12" t="s">
        <v>13</v>
      </c>
      <c r="D58" s="17">
        <f>BPU!D82</f>
        <v>0</v>
      </c>
      <c r="E58" s="6"/>
      <c r="F58" s="15">
        <v>1</v>
      </c>
      <c r="G58" s="6"/>
      <c r="H58" s="17">
        <f>D58*F58</f>
        <v>0</v>
      </c>
      <c r="I58" s="25"/>
    </row>
    <row r="59" spans="1:9" ht="12.75" customHeight="1">
      <c r="A59" s="27" t="s">
        <v>47</v>
      </c>
      <c r="B59" s="24" t="s">
        <v>48</v>
      </c>
      <c r="C59" s="24"/>
      <c r="D59" s="24"/>
      <c r="E59" s="24"/>
      <c r="F59" s="24"/>
      <c r="G59" s="24"/>
      <c r="H59" s="24"/>
      <c r="I59" s="79"/>
    </row>
    <row r="60" spans="1:9" ht="12.75" customHeight="1">
      <c r="A60" s="23" t="str">
        <f>CONCATENATE(A59,".1")</f>
        <v>3.6.1</v>
      </c>
      <c r="B60" s="11" t="str">
        <f>CONCATENATE(B59,$B$8)</f>
        <v>Description des différents éléments porteurs verticaux (composition, nature et estimation de capacité portante)  (bâtiment(s) &gt;2 000m² et &lt;10 000m²) - PEU COMPLEXE</v>
      </c>
      <c r="C60" s="12" t="s">
        <v>13</v>
      </c>
      <c r="D60" s="17">
        <f>BPU!D84</f>
        <v>0</v>
      </c>
      <c r="E60" s="6"/>
      <c r="F60" s="15">
        <v>2</v>
      </c>
      <c r="G60" s="6"/>
      <c r="H60" s="17">
        <f>D60*F60</f>
        <v>0</v>
      </c>
      <c r="I60" s="25"/>
    </row>
    <row r="61" spans="1:9" ht="12.75" customHeight="1">
      <c r="A61" s="23" t="str">
        <f>CONCATENATE(A59,".2")</f>
        <v>3.6.2</v>
      </c>
      <c r="B61" s="11" t="str">
        <f>CONCATENATE(B59,$B$9)</f>
        <v>Description des différents éléments porteurs verticaux (composition, nature et estimation de capacité portante)  (bâtiment(s) &gt;2 000m² et &lt;10 000m²) - MOYENNEMENT COMPLEXE</v>
      </c>
      <c r="C61" s="12" t="s">
        <v>13</v>
      </c>
      <c r="D61" s="17">
        <f>BPU!D85</f>
        <v>0</v>
      </c>
      <c r="E61" s="6"/>
      <c r="F61" s="15">
        <v>5</v>
      </c>
      <c r="G61" s="6"/>
      <c r="H61" s="17">
        <f>D61*F61</f>
        <v>0</v>
      </c>
      <c r="I61" s="25"/>
    </row>
    <row r="62" spans="1:9" ht="12.75" customHeight="1">
      <c r="A62" s="23" t="str">
        <f>CONCATENATE(A59,".3")</f>
        <v>3.6.3</v>
      </c>
      <c r="B62" s="11" t="str">
        <f>CONCATENATE(B59,$B$10)</f>
        <v>Description des différents éléments porteurs verticaux (composition, nature et estimation de capacité portante)  (bâtiment(s) &gt;2 000m² et &lt;10 000m²) - TRES COMPLEXE</v>
      </c>
      <c r="C62" s="12" t="s">
        <v>13</v>
      </c>
      <c r="D62" s="17">
        <f>BPU!D86</f>
        <v>0</v>
      </c>
      <c r="E62" s="6"/>
      <c r="F62" s="15">
        <v>1</v>
      </c>
      <c r="G62" s="6"/>
      <c r="H62" s="17">
        <f>D62*F62</f>
        <v>0</v>
      </c>
      <c r="I62" s="25"/>
    </row>
    <row r="63" spans="1:9" ht="12.75" customHeight="1" thickBot="1">
      <c r="D63" s="10"/>
      <c r="E63" s="5"/>
      <c r="F63" s="10"/>
      <c r="G63" s="5"/>
    </row>
    <row r="64" spans="1:9" ht="12.75" customHeight="1">
      <c r="A64" s="34">
        <v>4</v>
      </c>
      <c r="B64" s="36" t="s">
        <v>53</v>
      </c>
      <c r="C64" s="36"/>
      <c r="D64" s="36"/>
      <c r="E64" s="36"/>
      <c r="F64" s="36"/>
      <c r="G64" s="36"/>
      <c r="H64" s="36"/>
      <c r="I64" s="78"/>
    </row>
    <row r="65" spans="1:9" ht="12.75" customHeight="1">
      <c r="A65" s="27" t="s">
        <v>54</v>
      </c>
      <c r="B65" s="32" t="s">
        <v>55</v>
      </c>
      <c r="C65" s="32"/>
      <c r="D65" s="24"/>
      <c r="E65" s="24"/>
      <c r="F65" s="24"/>
      <c r="G65" s="24"/>
      <c r="H65" s="24"/>
      <c r="I65" s="79"/>
    </row>
    <row r="66" spans="1:9" ht="12.75" customHeight="1">
      <c r="A66" s="23" t="str">
        <f>CONCATENATE(A65,".1")</f>
        <v>4.1.1</v>
      </c>
      <c r="B66" s="45" t="str">
        <f>CONCATENATE(B65,$B$8)</f>
        <v>Reconnaissance de l’état des enduits pour les façades en maçonnerie hétérogène enduite - PEU COMPLEXE</v>
      </c>
      <c r="C66" s="12" t="s">
        <v>13</v>
      </c>
      <c r="D66" s="17">
        <f>BPU!D98</f>
        <v>0</v>
      </c>
      <c r="E66" s="6"/>
      <c r="F66" s="15">
        <v>1</v>
      </c>
      <c r="G66" s="6"/>
      <c r="H66" s="17">
        <f>D66*F66</f>
        <v>0</v>
      </c>
      <c r="I66" s="25"/>
    </row>
    <row r="67" spans="1:9" ht="12.75" customHeight="1">
      <c r="A67" s="23" t="str">
        <f>CONCATENATE(A65,".2")</f>
        <v>4.1.2</v>
      </c>
      <c r="B67" s="45" t="str">
        <f>CONCATENATE(B65,$B$9)</f>
        <v>Reconnaissance de l’état des enduits pour les façades en maçonnerie hétérogène enduite - MOYENNEMENT COMPLEXE</v>
      </c>
      <c r="C67" s="12" t="s">
        <v>13</v>
      </c>
      <c r="D67" s="17">
        <f>BPU!D99</f>
        <v>0</v>
      </c>
      <c r="E67" s="6"/>
      <c r="F67" s="15">
        <v>3</v>
      </c>
      <c r="G67" s="6"/>
      <c r="H67" s="17">
        <f>D67*F67</f>
        <v>0</v>
      </c>
      <c r="I67" s="25"/>
    </row>
    <row r="68" spans="1:9" ht="12.75" customHeight="1">
      <c r="A68" s="23" t="str">
        <f>CONCATENATE(A65,".3")</f>
        <v>4.1.3</v>
      </c>
      <c r="B68" s="45" t="str">
        <f>CONCATENATE(B65,$B$10)</f>
        <v>Reconnaissance de l’état des enduits pour les façades en maçonnerie hétérogène enduite - TRES COMPLEXE</v>
      </c>
      <c r="C68" s="12" t="s">
        <v>13</v>
      </c>
      <c r="D68" s="17">
        <f>BPU!D100</f>
        <v>0</v>
      </c>
      <c r="E68" s="6"/>
      <c r="F68" s="15">
        <v>1</v>
      </c>
      <c r="G68" s="6"/>
      <c r="H68" s="17">
        <f>D68*F68</f>
        <v>0</v>
      </c>
      <c r="I68" s="25"/>
    </row>
    <row r="69" spans="1:9" ht="12.75" customHeight="1">
      <c r="A69" s="27" t="s">
        <v>56</v>
      </c>
      <c r="B69" s="32" t="s">
        <v>57</v>
      </c>
      <c r="C69" s="24"/>
      <c r="D69" s="24"/>
      <c r="E69" s="24"/>
      <c r="F69" s="24"/>
      <c r="G69" s="24"/>
      <c r="H69" s="24"/>
      <c r="I69" s="79"/>
    </row>
    <row r="70" spans="1:9" ht="12.75" customHeight="1">
      <c r="A70" s="23" t="str">
        <f>CONCATENATE(A69,".1")</f>
        <v>4.2.1</v>
      </c>
      <c r="B70" s="45" t="str">
        <f>CONCATENATE(B69,$B$8)</f>
        <v>Reconnaissance des corniches d’égout de toiture - PEU COMPLEXE</v>
      </c>
      <c r="C70" s="12" t="s">
        <v>13</v>
      </c>
      <c r="D70" s="17">
        <f>BPU!D102</f>
        <v>0</v>
      </c>
      <c r="E70" s="6"/>
      <c r="F70" s="15">
        <v>1</v>
      </c>
      <c r="G70" s="6"/>
      <c r="H70" s="17">
        <f>D70*F70</f>
        <v>0</v>
      </c>
      <c r="I70" s="25"/>
    </row>
    <row r="71" spans="1:9" ht="12.75" customHeight="1">
      <c r="A71" s="23" t="str">
        <f>CONCATENATE(A69,".2")</f>
        <v>4.2.2</v>
      </c>
      <c r="B71" s="45" t="str">
        <f>CONCATENATE(B69,$B$9)</f>
        <v>Reconnaissance des corniches d’égout de toiture - MOYENNEMENT COMPLEXE</v>
      </c>
      <c r="C71" s="12" t="s">
        <v>13</v>
      </c>
      <c r="D71" s="17">
        <f>BPU!D103</f>
        <v>0</v>
      </c>
      <c r="E71" s="6"/>
      <c r="F71" s="15">
        <v>2</v>
      </c>
      <c r="G71" s="6"/>
      <c r="H71" s="17">
        <f>D71*F71</f>
        <v>0</v>
      </c>
      <c r="I71" s="25"/>
    </row>
    <row r="72" spans="1:9" ht="12.75" customHeight="1">
      <c r="A72" s="23" t="str">
        <f>CONCATENATE(A69,".3")</f>
        <v>4.2.3</v>
      </c>
      <c r="B72" s="45" t="str">
        <f>CONCATENATE(B69,$B$10)</f>
        <v>Reconnaissance des corniches d’égout de toiture - TRES COMPLEXE</v>
      </c>
      <c r="C72" s="12" t="s">
        <v>13</v>
      </c>
      <c r="D72" s="17">
        <f>BPU!D104</f>
        <v>0</v>
      </c>
      <c r="E72" s="6"/>
      <c r="F72" s="15">
        <v>1</v>
      </c>
      <c r="G72" s="6"/>
      <c r="H72" s="17">
        <f>D72*F72</f>
        <v>0</v>
      </c>
      <c r="I72" s="25"/>
    </row>
    <row r="73" spans="1:9" ht="12.75" customHeight="1">
      <c r="A73" s="27" t="s">
        <v>62</v>
      </c>
      <c r="B73" s="32" t="s">
        <v>63</v>
      </c>
      <c r="C73" s="24"/>
      <c r="D73" s="24"/>
      <c r="E73" s="24"/>
      <c r="F73" s="24"/>
      <c r="G73" s="24"/>
      <c r="H73" s="24"/>
      <c r="I73" s="79"/>
    </row>
    <row r="74" spans="1:9" ht="12.75" customHeight="1">
      <c r="A74" s="23" t="str">
        <f>CONCATENATE(A73,".1")</f>
        <v>4.5.1</v>
      </c>
      <c r="B74" s="45" t="str">
        <f>CONCATENATE(B73,$B$8)</f>
        <v>Reconnaissance des divers joints et couvre-joints - PEU COMPLEXE</v>
      </c>
      <c r="C74" s="12" t="s">
        <v>13</v>
      </c>
      <c r="D74" s="17">
        <f>BPU!D114</f>
        <v>0</v>
      </c>
      <c r="E74" s="6"/>
      <c r="F74" s="15">
        <v>1</v>
      </c>
      <c r="G74" s="6"/>
      <c r="H74" s="17">
        <f>D74*F74</f>
        <v>0</v>
      </c>
      <c r="I74" s="25"/>
    </row>
    <row r="75" spans="1:9" ht="12.75" customHeight="1">
      <c r="A75" s="23" t="str">
        <f>CONCATENATE(A73,".2")</f>
        <v>4.5.2</v>
      </c>
      <c r="B75" s="45" t="str">
        <f>CONCATENATE(B73,$B$9)</f>
        <v>Reconnaissance des divers joints et couvre-joints - MOYENNEMENT COMPLEXE</v>
      </c>
      <c r="C75" s="12" t="s">
        <v>13</v>
      </c>
      <c r="D75" s="17">
        <f>BPU!D115</f>
        <v>0</v>
      </c>
      <c r="E75" s="6"/>
      <c r="F75" s="15">
        <v>2</v>
      </c>
      <c r="G75" s="6"/>
      <c r="H75" s="17">
        <f>D75*F75</f>
        <v>0</v>
      </c>
      <c r="I75" s="25"/>
    </row>
    <row r="76" spans="1:9" ht="12.75" customHeight="1">
      <c r="A76" s="23" t="str">
        <f>CONCATENATE(A73,".3")</f>
        <v>4.5.3</v>
      </c>
      <c r="B76" s="45" t="str">
        <f>CONCATENATE(B73,$B$10)</f>
        <v>Reconnaissance des divers joints et couvre-joints - TRES COMPLEXE</v>
      </c>
      <c r="C76" s="12" t="s">
        <v>13</v>
      </c>
      <c r="D76" s="17">
        <f>BPU!D116</f>
        <v>0</v>
      </c>
      <c r="E76" s="6"/>
      <c r="F76" s="15">
        <v>1</v>
      </c>
      <c r="G76" s="6"/>
      <c r="H76" s="17">
        <f>D76*F76</f>
        <v>0</v>
      </c>
      <c r="I76" s="25"/>
    </row>
    <row r="77" spans="1:9" ht="12.75" customHeight="1">
      <c r="A77" s="27" t="s">
        <v>64</v>
      </c>
      <c r="B77" s="32" t="s">
        <v>65</v>
      </c>
      <c r="C77" s="24"/>
      <c r="D77" s="24"/>
      <c r="E77" s="24"/>
      <c r="F77" s="24"/>
      <c r="G77" s="24"/>
      <c r="H77" s="24"/>
      <c r="I77" s="79"/>
    </row>
    <row r="78" spans="1:9" ht="12.75" customHeight="1">
      <c r="A78" s="23" t="str">
        <f>CONCATENATE(A77,".1")</f>
        <v>4.6.1</v>
      </c>
      <c r="B78" s="45" t="str">
        <f>CONCATENATE(B77,$B$8)</f>
        <v>Reconnaissance des divers panneaux de vêture et bardage - PEU COMPLEXE</v>
      </c>
      <c r="C78" s="12" t="s">
        <v>13</v>
      </c>
      <c r="D78" s="17">
        <f>BPU!D118</f>
        <v>0</v>
      </c>
      <c r="E78" s="6"/>
      <c r="F78" s="15">
        <v>1</v>
      </c>
      <c r="G78" s="6"/>
      <c r="H78" s="17">
        <f>D78*F78</f>
        <v>0</v>
      </c>
      <c r="I78" s="25"/>
    </row>
    <row r="79" spans="1:9" ht="12.75" customHeight="1">
      <c r="A79" s="23" t="str">
        <f>CONCATENATE(A77,".2")</f>
        <v>4.6.2</v>
      </c>
      <c r="B79" s="45" t="str">
        <f>CONCATENATE(B77,$B$9)</f>
        <v>Reconnaissance des divers panneaux de vêture et bardage - MOYENNEMENT COMPLEXE</v>
      </c>
      <c r="C79" s="12" t="s">
        <v>13</v>
      </c>
      <c r="D79" s="17">
        <f>BPU!D119</f>
        <v>0</v>
      </c>
      <c r="E79" s="6"/>
      <c r="F79" s="15">
        <v>2</v>
      </c>
      <c r="G79" s="6"/>
      <c r="H79" s="17">
        <f>D79*F79</f>
        <v>0</v>
      </c>
      <c r="I79" s="25"/>
    </row>
    <row r="80" spans="1:9" ht="12.75" customHeight="1">
      <c r="A80" s="23" t="str">
        <f>CONCATENATE(A77,".3")</f>
        <v>4.6.3</v>
      </c>
      <c r="B80" s="45" t="str">
        <f>CONCATENATE(B77,$B$10)</f>
        <v>Reconnaissance des divers panneaux de vêture et bardage - TRES COMPLEXE</v>
      </c>
      <c r="C80" s="12" t="s">
        <v>13</v>
      </c>
      <c r="D80" s="17">
        <f>BPU!D120</f>
        <v>0</v>
      </c>
      <c r="E80" s="6"/>
      <c r="F80" s="15">
        <v>1</v>
      </c>
      <c r="G80" s="6"/>
      <c r="H80" s="17">
        <f>D80*F80</f>
        <v>0</v>
      </c>
      <c r="I80" s="25"/>
    </row>
    <row r="81" spans="1:9" ht="12.75" customHeight="1">
      <c r="A81" s="27" t="s">
        <v>68</v>
      </c>
      <c r="B81" s="32" t="s">
        <v>69</v>
      </c>
      <c r="C81" s="24"/>
      <c r="D81" s="24"/>
      <c r="E81" s="24"/>
      <c r="F81" s="24"/>
      <c r="G81" s="24"/>
      <c r="H81" s="24"/>
      <c r="I81" s="79"/>
    </row>
    <row r="82" spans="1:9" ht="12.75" customHeight="1">
      <c r="A82" s="23" t="str">
        <f>CONCATENATE(A81,".1")</f>
        <v>4.8.1</v>
      </c>
      <c r="B82" s="45" t="str">
        <f>CONCATENATE(B81,$B$8)</f>
        <v>Reconnaissance et recensement des menuiseries extérieures - PEU COMPLEXE</v>
      </c>
      <c r="C82" s="12" t="s">
        <v>13</v>
      </c>
      <c r="D82" s="17">
        <f>BPU!D126</f>
        <v>0</v>
      </c>
      <c r="E82" s="6"/>
      <c r="F82" s="15">
        <v>1</v>
      </c>
      <c r="G82" s="6"/>
      <c r="H82" s="17">
        <f>D82*F82</f>
        <v>0</v>
      </c>
      <c r="I82" s="25"/>
    </row>
    <row r="83" spans="1:9" ht="12.75" customHeight="1">
      <c r="A83" s="23" t="str">
        <f>CONCATENATE(A81,".2")</f>
        <v>4.8.2</v>
      </c>
      <c r="B83" s="45" t="str">
        <f>CONCATENATE(B81,$B$9)</f>
        <v>Reconnaissance et recensement des menuiseries extérieures - MOYENNEMENT COMPLEXE</v>
      </c>
      <c r="C83" s="12" t="s">
        <v>13</v>
      </c>
      <c r="D83" s="17">
        <f>BPU!D127</f>
        <v>0</v>
      </c>
      <c r="E83" s="6"/>
      <c r="F83" s="15">
        <v>2</v>
      </c>
      <c r="G83" s="6"/>
      <c r="H83" s="17">
        <f>D83*F83</f>
        <v>0</v>
      </c>
      <c r="I83" s="25"/>
    </row>
    <row r="84" spans="1:9" ht="12.75" customHeight="1">
      <c r="A84" s="23" t="str">
        <f>CONCATENATE(A81,".3")</f>
        <v>4.8.3</v>
      </c>
      <c r="B84" s="45" t="str">
        <f>CONCATENATE(B81,$B$10)</f>
        <v>Reconnaissance et recensement des menuiseries extérieures - TRES COMPLEXE</v>
      </c>
      <c r="C84" s="12" t="s">
        <v>13</v>
      </c>
      <c r="D84" s="17">
        <f>BPU!D128</f>
        <v>0</v>
      </c>
      <c r="E84" s="6"/>
      <c r="F84" s="15">
        <v>1</v>
      </c>
      <c r="G84" s="6"/>
      <c r="H84" s="17">
        <f>D84*F84</f>
        <v>0</v>
      </c>
      <c r="I84" s="25"/>
    </row>
    <row r="85" spans="1:9" ht="12.75" customHeight="1">
      <c r="A85" s="27" t="s">
        <v>70</v>
      </c>
      <c r="B85" s="32" t="s">
        <v>71</v>
      </c>
      <c r="C85" s="24"/>
      <c r="D85" s="24"/>
      <c r="E85" s="24"/>
      <c r="F85" s="24"/>
      <c r="G85" s="24"/>
      <c r="H85" s="24"/>
      <c r="I85" s="79"/>
    </row>
    <row r="86" spans="1:9" ht="12.75" customHeight="1">
      <c r="A86" s="23" t="str">
        <f>CONCATENATE(A85,".1")</f>
        <v>4.9.1</v>
      </c>
      <c r="B86" s="45" t="str">
        <f>CONCATENATE(B85,$B$8)</f>
        <v>Reconnaissance d'un mur rideau - PEU COMPLEXE</v>
      </c>
      <c r="C86" s="12" t="s">
        <v>13</v>
      </c>
      <c r="D86" s="17">
        <f>BPU!D130</f>
        <v>0</v>
      </c>
      <c r="E86" s="6"/>
      <c r="F86" s="15">
        <v>1</v>
      </c>
      <c r="G86" s="6"/>
      <c r="H86" s="17">
        <f>D86*F86</f>
        <v>0</v>
      </c>
      <c r="I86" s="25"/>
    </row>
    <row r="87" spans="1:9" ht="12.75" customHeight="1">
      <c r="A87" s="23" t="str">
        <f>CONCATENATE(A85,".2")</f>
        <v>4.9.2</v>
      </c>
      <c r="B87" s="45" t="str">
        <f>CONCATENATE(B85,$B$9)</f>
        <v>Reconnaissance d'un mur rideau - MOYENNEMENT COMPLEXE</v>
      </c>
      <c r="C87" s="12" t="s">
        <v>13</v>
      </c>
      <c r="D87" s="17">
        <f>BPU!D131</f>
        <v>0</v>
      </c>
      <c r="E87" s="6"/>
      <c r="F87" s="15">
        <v>2</v>
      </c>
      <c r="G87" s="6"/>
      <c r="H87" s="17">
        <f>D87*F87</f>
        <v>0</v>
      </c>
      <c r="I87" s="25"/>
    </row>
    <row r="88" spans="1:9" ht="12.75" customHeight="1">
      <c r="A88" s="23" t="str">
        <f>CONCATENATE(A85,".3")</f>
        <v>4.9.3</v>
      </c>
      <c r="B88" s="45" t="str">
        <f>CONCATENATE(B85,$B$10)</f>
        <v>Reconnaissance d'un mur rideau - TRES COMPLEXE</v>
      </c>
      <c r="C88" s="12" t="s">
        <v>13</v>
      </c>
      <c r="D88" s="17">
        <f>BPU!D132</f>
        <v>0</v>
      </c>
      <c r="E88" s="6"/>
      <c r="F88" s="15">
        <v>1</v>
      </c>
      <c r="G88" s="6"/>
      <c r="H88" s="17">
        <f>D88*F88</f>
        <v>0</v>
      </c>
      <c r="I88" s="25"/>
    </row>
    <row r="89" spans="1:9" ht="12.75" customHeight="1" thickBot="1">
      <c r="D89" s="10"/>
      <c r="E89" s="5"/>
      <c r="F89" s="10"/>
      <c r="G89" s="5"/>
    </row>
    <row r="90" spans="1:9" ht="12.75" customHeight="1">
      <c r="A90" s="34">
        <v>5</v>
      </c>
      <c r="B90" s="36" t="s">
        <v>74</v>
      </c>
      <c r="C90" s="36"/>
      <c r="D90" s="36"/>
      <c r="E90" s="36"/>
      <c r="F90" s="36"/>
      <c r="G90" s="36"/>
      <c r="H90" s="36"/>
      <c r="I90" s="78"/>
    </row>
    <row r="91" spans="1:9" ht="12.75" customHeight="1">
      <c r="A91" s="27" t="s">
        <v>81</v>
      </c>
      <c r="B91" s="43" t="s">
        <v>105</v>
      </c>
      <c r="C91" s="24"/>
      <c r="D91" s="24"/>
      <c r="E91" s="24"/>
      <c r="F91" s="24"/>
      <c r="G91" s="24"/>
      <c r="H91" s="24"/>
      <c r="I91" s="79"/>
    </row>
    <row r="92" spans="1:9" ht="12.75" customHeight="1">
      <c r="A92" s="23" t="str">
        <f>CONCATENATE(A91,".1")</f>
        <v>5.4.1</v>
      </c>
      <c r="B92" s="45" t="str">
        <f>CONCATENATE(B91,$B$8)</f>
        <v>Analyse structurelle de la charpente bois et métallique - PEU COMPLEXE</v>
      </c>
      <c r="C92" s="12" t="s">
        <v>13</v>
      </c>
      <c r="D92" s="17">
        <f>BPU!D152</f>
        <v>0</v>
      </c>
      <c r="E92" s="6"/>
      <c r="F92" s="15">
        <v>1</v>
      </c>
      <c r="G92" s="6"/>
      <c r="H92" s="17">
        <f>D92*F92</f>
        <v>0</v>
      </c>
      <c r="I92" s="25"/>
    </row>
    <row r="93" spans="1:9" ht="12.75" customHeight="1">
      <c r="A93" s="23" t="str">
        <f>CONCATENATE(A91,".2")</f>
        <v>5.4.2</v>
      </c>
      <c r="B93" s="45" t="str">
        <f>CONCATENATE(B91,$B$9)</f>
        <v>Analyse structurelle de la charpente bois et métallique - MOYENNEMENT COMPLEXE</v>
      </c>
      <c r="C93" s="12" t="s">
        <v>13</v>
      </c>
      <c r="D93" s="17">
        <f>BPU!D153</f>
        <v>0</v>
      </c>
      <c r="E93" s="6"/>
      <c r="F93" s="15">
        <v>2</v>
      </c>
      <c r="G93" s="6"/>
      <c r="H93" s="17">
        <f>D93*F93</f>
        <v>0</v>
      </c>
      <c r="I93" s="25"/>
    </row>
    <row r="94" spans="1:9" ht="12.75" customHeight="1">
      <c r="A94" s="23" t="str">
        <f>CONCATENATE(A91,".3")</f>
        <v>5.4.3</v>
      </c>
      <c r="B94" s="45" t="str">
        <f>CONCATENATE(B91,$B$10)</f>
        <v>Analyse structurelle de la charpente bois et métallique - TRES COMPLEXE</v>
      </c>
      <c r="C94" s="12" t="s">
        <v>13</v>
      </c>
      <c r="D94" s="17">
        <f>BPU!D154</f>
        <v>0</v>
      </c>
      <c r="E94" s="6"/>
      <c r="F94" s="15">
        <v>1</v>
      </c>
      <c r="G94" s="6"/>
      <c r="H94" s="17">
        <f>D94*F94</f>
        <v>0</v>
      </c>
      <c r="I94" s="25"/>
    </row>
    <row r="95" spans="1:9" ht="12.75" customHeight="1">
      <c r="A95" s="27" t="s">
        <v>83</v>
      </c>
      <c r="B95" s="43" t="s">
        <v>84</v>
      </c>
      <c r="C95" s="24"/>
      <c r="D95" s="24"/>
      <c r="E95" s="24"/>
      <c r="F95" s="24"/>
      <c r="G95" s="24"/>
      <c r="H95" s="24"/>
      <c r="I95" s="79"/>
    </row>
    <row r="96" spans="1:9" ht="12.75" customHeight="1">
      <c r="A96" s="23" t="str">
        <f>CONCATENATE(A95,".1")</f>
        <v>5.5.1</v>
      </c>
      <c r="B96" s="45" t="str">
        <f>CONCATENATE(B95,$B$8)</f>
        <v>Reconnaissance et état des couvertures et étanchéités  - PEU COMPLEXE</v>
      </c>
      <c r="C96" s="12" t="s">
        <v>13</v>
      </c>
      <c r="D96" s="17">
        <f>BPU!D156</f>
        <v>0</v>
      </c>
      <c r="E96" s="6"/>
      <c r="F96" s="15">
        <v>1</v>
      </c>
      <c r="G96" s="6"/>
      <c r="H96" s="17">
        <f>D96*F96</f>
        <v>0</v>
      </c>
      <c r="I96" s="25"/>
    </row>
    <row r="97" spans="1:9" ht="12.75" customHeight="1">
      <c r="A97" s="23" t="str">
        <f>CONCATENATE(A95,".2")</f>
        <v>5.5.2</v>
      </c>
      <c r="B97" s="45" t="str">
        <f>CONCATENATE(B95,$B$9)</f>
        <v>Reconnaissance et état des couvertures et étanchéités  - MOYENNEMENT COMPLEXE</v>
      </c>
      <c r="C97" s="12" t="s">
        <v>13</v>
      </c>
      <c r="D97" s="17">
        <f>BPU!D157</f>
        <v>0</v>
      </c>
      <c r="E97" s="6"/>
      <c r="F97" s="15">
        <v>2</v>
      </c>
      <c r="G97" s="6"/>
      <c r="H97" s="17">
        <f>D97*F97</f>
        <v>0</v>
      </c>
      <c r="I97" s="25"/>
    </row>
    <row r="98" spans="1:9" ht="12.75" customHeight="1" thickBot="1">
      <c r="A98" s="37" t="str">
        <f>CONCATENATE(A95,".3")</f>
        <v>5.5.3</v>
      </c>
      <c r="B98" s="44" t="str">
        <f>CONCATENATE(B95,$B$10)</f>
        <v>Reconnaissance et état des couvertures et étanchéités  - TRES COMPLEXE</v>
      </c>
      <c r="C98" s="13" t="s">
        <v>13</v>
      </c>
      <c r="D98" s="17">
        <f>BPU!D158</f>
        <v>0</v>
      </c>
      <c r="E98" s="14"/>
      <c r="F98" s="16">
        <v>1</v>
      </c>
      <c r="G98" s="14"/>
      <c r="H98" s="18">
        <f>D98*F98</f>
        <v>0</v>
      </c>
      <c r="I98" s="25"/>
    </row>
    <row r="99" spans="1:9" ht="12.75" customHeight="1" thickBot="1">
      <c r="D99" s="10"/>
      <c r="E99" s="5"/>
      <c r="F99" s="10"/>
      <c r="G99" s="5"/>
    </row>
    <row r="100" spans="1:9" ht="12.75" customHeight="1">
      <c r="A100" s="34">
        <v>6</v>
      </c>
      <c r="B100" s="36" t="s">
        <v>85</v>
      </c>
      <c r="C100" s="36"/>
      <c r="D100" s="36"/>
      <c r="E100" s="36"/>
      <c r="F100" s="36"/>
      <c r="G100" s="36"/>
      <c r="H100" s="36"/>
      <c r="I100" s="78"/>
    </row>
    <row r="101" spans="1:9" ht="12.75" customHeight="1">
      <c r="A101" s="27" t="s">
        <v>86</v>
      </c>
      <c r="B101" s="43" t="s">
        <v>87</v>
      </c>
      <c r="C101" s="24"/>
      <c r="D101" s="24"/>
      <c r="E101" s="24"/>
      <c r="F101" s="24"/>
      <c r="G101" s="24"/>
      <c r="H101" s="24"/>
      <c r="I101" s="79"/>
    </row>
    <row r="102" spans="1:9" ht="12.75" customHeight="1">
      <c r="A102" s="23" t="str">
        <f>CONCATENATE(A101,".1")</f>
        <v>6.1.1</v>
      </c>
      <c r="B102" s="45" t="str">
        <f>CONCATENATE(B101,$B$8)</f>
        <v>Les escaliers et garde-corps - PEU COMPLEXE</v>
      </c>
      <c r="C102" s="12" t="s">
        <v>13</v>
      </c>
      <c r="D102" s="17">
        <f>BPU!D162</f>
        <v>0</v>
      </c>
      <c r="E102" s="6"/>
      <c r="F102" s="15">
        <v>1</v>
      </c>
      <c r="G102" s="6"/>
      <c r="H102" s="17">
        <f>D102*F102</f>
        <v>0</v>
      </c>
      <c r="I102" s="25"/>
    </row>
    <row r="103" spans="1:9" ht="12.75" customHeight="1">
      <c r="A103" s="23" t="str">
        <f>CONCATENATE(A101,".2")</f>
        <v>6.1.2</v>
      </c>
      <c r="B103" s="45" t="str">
        <f>CONCATENATE(B101,$B$9)</f>
        <v>Les escaliers et garde-corps - MOYENNEMENT COMPLEXE</v>
      </c>
      <c r="C103" s="12" t="s">
        <v>13</v>
      </c>
      <c r="D103" s="17">
        <f>BPU!D163</f>
        <v>0</v>
      </c>
      <c r="E103" s="6"/>
      <c r="F103" s="15">
        <v>3</v>
      </c>
      <c r="G103" s="6"/>
      <c r="H103" s="17">
        <f>D103*F103</f>
        <v>0</v>
      </c>
      <c r="I103" s="25"/>
    </row>
    <row r="104" spans="1:9" ht="12.75" customHeight="1">
      <c r="A104" s="23" t="str">
        <f>CONCATENATE(A101,".3")</f>
        <v>6.1.3</v>
      </c>
      <c r="B104" s="45" t="str">
        <f>CONCATENATE(B101,$B$10)</f>
        <v>Les escaliers et garde-corps - TRES COMPLEXE</v>
      </c>
      <c r="C104" s="12" t="s">
        <v>13</v>
      </c>
      <c r="D104" s="17">
        <f>BPU!D164</f>
        <v>0</v>
      </c>
      <c r="E104" s="6"/>
      <c r="F104" s="15">
        <v>1</v>
      </c>
      <c r="G104" s="6"/>
      <c r="H104" s="17">
        <f>D104*F104</f>
        <v>0</v>
      </c>
      <c r="I104" s="25"/>
    </row>
    <row r="105" spans="1:9" ht="12.75" customHeight="1" thickBot="1">
      <c r="D105" s="10"/>
      <c r="E105" s="5"/>
      <c r="F105" s="10"/>
      <c r="G105" s="5"/>
    </row>
    <row r="106" spans="1:9" ht="12.75" customHeight="1">
      <c r="A106" s="34">
        <v>7</v>
      </c>
      <c r="B106" s="36" t="s">
        <v>90</v>
      </c>
      <c r="C106" s="36"/>
      <c r="D106" s="36"/>
      <c r="E106" s="36"/>
      <c r="F106" s="36"/>
      <c r="G106" s="36"/>
      <c r="H106" s="36"/>
      <c r="I106" s="78"/>
    </row>
    <row r="107" spans="1:9" ht="27.75" customHeight="1">
      <c r="A107" s="27" t="s">
        <v>91</v>
      </c>
      <c r="B107" s="33" t="s">
        <v>92</v>
      </c>
      <c r="C107" s="33"/>
      <c r="D107" s="24"/>
      <c r="E107" s="33"/>
      <c r="F107" s="33"/>
      <c r="G107" s="33"/>
      <c r="H107" s="33"/>
      <c r="I107" s="81"/>
    </row>
    <row r="108" spans="1:9" ht="27.75" customHeight="1">
      <c r="A108" s="23" t="str">
        <f>CONCATENATE(A107,".1")</f>
        <v>7.1.1</v>
      </c>
      <c r="B108" s="11" t="str">
        <f>CONCATENATE(B107,"")</f>
        <v>Elaboration du rapport d'études (y compris réunion de lancement, visite prélable et réunion de présentation) sans préconisations et sans estimation des coûts des interventions préconisées</v>
      </c>
      <c r="C108" s="12" t="s">
        <v>13</v>
      </c>
      <c r="D108" s="17">
        <f>BPU!D171</f>
        <v>0</v>
      </c>
      <c r="E108" s="6"/>
      <c r="F108" s="48">
        <v>5</v>
      </c>
      <c r="G108" s="6"/>
      <c r="H108" s="47">
        <f>D108*F108</f>
        <v>0</v>
      </c>
      <c r="I108" s="80"/>
    </row>
    <row r="109" spans="1:9" ht="27" customHeight="1">
      <c r="A109" s="69" t="s">
        <v>93</v>
      </c>
      <c r="B109" s="70" t="s">
        <v>106</v>
      </c>
      <c r="C109" s="71"/>
      <c r="D109" s="71"/>
      <c r="E109" s="24"/>
      <c r="F109" s="24"/>
      <c r="G109" s="24"/>
      <c r="H109" s="24"/>
      <c r="I109" s="79"/>
    </row>
    <row r="110" spans="1:9" ht="27" customHeight="1" thickBot="1">
      <c r="A110" s="37" t="str">
        <f>CONCATENATE(A109,".1")</f>
        <v>7.2.1</v>
      </c>
      <c r="B110" s="68" t="str">
        <f>CONCATENATE(B109,"")</f>
        <v>Elaboration du rapport d'études (y compris réunion de lancement, visite prélable et réunion de présentation) comprennant les préconisations et l'estimation des coûts des interventions préconisées.</v>
      </c>
      <c r="C110" s="13" t="s">
        <v>13</v>
      </c>
      <c r="D110" s="18">
        <f>BPU!D172</f>
        <v>0</v>
      </c>
      <c r="E110" s="65"/>
      <c r="F110" s="66">
        <v>8</v>
      </c>
      <c r="G110" s="65"/>
      <c r="H110" s="67">
        <f>D110*F110</f>
        <v>0</v>
      </c>
      <c r="I110" s="80"/>
    </row>
    <row r="111" spans="1:9" ht="14.45" thickBot="1">
      <c r="D111" s="25"/>
      <c r="E111" s="5"/>
      <c r="G111" s="5"/>
      <c r="H111" s="25"/>
      <c r="I111" s="25"/>
    </row>
    <row r="112" spans="1:9">
      <c r="A112" s="34">
        <v>8</v>
      </c>
      <c r="B112" s="36" t="s">
        <v>95</v>
      </c>
      <c r="C112" s="36"/>
      <c r="D112" s="36"/>
      <c r="E112" s="36"/>
      <c r="F112" s="36"/>
      <c r="G112" s="36"/>
      <c r="H112" s="36"/>
      <c r="I112" s="78"/>
    </row>
    <row r="113" spans="1:9">
      <c r="A113" s="27" t="s">
        <v>96</v>
      </c>
      <c r="B113" s="43" t="s">
        <v>97</v>
      </c>
      <c r="C113" s="24"/>
      <c r="D113" s="24"/>
      <c r="E113" s="24"/>
      <c r="F113" s="24"/>
      <c r="G113" s="24"/>
      <c r="H113" s="24"/>
      <c r="I113" s="79"/>
    </row>
    <row r="114" spans="1:9" ht="14.45" thickBot="1">
      <c r="A114" s="37" t="str">
        <f>CONCATENATE(A113,".1")</f>
        <v>8.1.1</v>
      </c>
      <c r="B114" s="44" t="str">
        <f>CONCATENATE(B113,"")</f>
        <v>Expertise ( 1 jour - chef de projet)</v>
      </c>
      <c r="C114" s="13" t="s">
        <v>13</v>
      </c>
      <c r="D114" s="18">
        <f>BPU!D176</f>
        <v>0</v>
      </c>
      <c r="E114" s="14"/>
      <c r="F114" s="16">
        <v>4</v>
      </c>
      <c r="G114" s="14"/>
      <c r="H114" s="18">
        <f>D114*F114</f>
        <v>0</v>
      </c>
      <c r="I114" s="25"/>
    </row>
    <row r="115" spans="1:9" ht="14.45" thickBot="1">
      <c r="D115" s="25"/>
      <c r="E115" s="5"/>
      <c r="G115" s="5"/>
      <c r="H115" s="25"/>
      <c r="I115" s="25"/>
    </row>
    <row r="116" spans="1:9">
      <c r="A116" s="34">
        <v>9</v>
      </c>
      <c r="B116" s="36" t="s">
        <v>98</v>
      </c>
      <c r="C116" s="36"/>
      <c r="D116" s="36"/>
      <c r="E116" s="36"/>
      <c r="F116" s="36"/>
      <c r="G116" s="36"/>
      <c r="H116" s="36"/>
      <c r="I116" s="78"/>
    </row>
    <row r="117" spans="1:9">
      <c r="A117" s="27" t="s">
        <v>99</v>
      </c>
      <c r="B117" s="43" t="s">
        <v>98</v>
      </c>
      <c r="C117" s="24"/>
      <c r="D117" s="24"/>
      <c r="E117" s="24"/>
      <c r="F117" s="24"/>
      <c r="G117" s="24"/>
      <c r="H117" s="24"/>
      <c r="I117" s="79"/>
    </row>
    <row r="118" spans="1:9" ht="14.45" thickBot="1">
      <c r="A118" s="59" t="str">
        <f>CONCATENATE(A117,".1")</f>
        <v>9.1.1</v>
      </c>
      <c r="B118" s="60" t="str">
        <f>CONCATENATE(B117,"")</f>
        <v>Surcoût lié à la réalisation des sondages sur support amianté et/ou plombé</v>
      </c>
      <c r="C118" s="61" t="s">
        <v>13</v>
      </c>
      <c r="D118" s="18">
        <f>BPU!D180</f>
        <v>0</v>
      </c>
      <c r="E118" s="14"/>
      <c r="F118" s="54">
        <v>2</v>
      </c>
      <c r="G118" s="14"/>
      <c r="H118" s="55">
        <f>D118*F118</f>
        <v>0</v>
      </c>
      <c r="I118" s="80"/>
    </row>
    <row r="119" spans="1:9" ht="14.45" thickBot="1"/>
    <row r="120" spans="1:9">
      <c r="A120" s="34">
        <v>10</v>
      </c>
      <c r="B120" s="36" t="s">
        <v>100</v>
      </c>
      <c r="C120" s="36"/>
      <c r="D120" s="36"/>
      <c r="E120" s="36"/>
      <c r="F120" s="36"/>
      <c r="G120" s="36"/>
      <c r="H120" s="36"/>
      <c r="I120" s="78"/>
    </row>
    <row r="121" spans="1:9">
      <c r="A121" s="27" t="s">
        <v>101</v>
      </c>
      <c r="B121" s="43" t="s">
        <v>100</v>
      </c>
      <c r="C121" s="24"/>
      <c r="D121" s="24"/>
      <c r="E121" s="24"/>
      <c r="F121" s="24"/>
      <c r="G121" s="24"/>
      <c r="H121" s="24"/>
      <c r="I121" s="79"/>
    </row>
    <row r="122" spans="1:9">
      <c r="A122" s="23" t="str">
        <f>CONCATENATE(A121,".1")</f>
        <v>10.1.1</v>
      </c>
      <c r="B122" s="45" t="str">
        <f>CONCATENATE(B121," - en moins de 24h")</f>
        <v>Surcoût lié à une mobilisation en urgence - en moins de 24h</v>
      </c>
      <c r="C122" s="12" t="s">
        <v>13</v>
      </c>
      <c r="D122" s="17">
        <f>BPU!D184</f>
        <v>0</v>
      </c>
      <c r="E122" s="63"/>
      <c r="F122" s="15">
        <v>1</v>
      </c>
      <c r="G122" s="63"/>
      <c r="H122" s="47">
        <f>D122*F122</f>
        <v>0</v>
      </c>
      <c r="I122" s="80"/>
    </row>
    <row r="123" spans="1:9" ht="14.45" thickBot="1">
      <c r="A123" s="37" t="str">
        <f>CONCATENATE(A121,".2")</f>
        <v>10.1.2</v>
      </c>
      <c r="B123" s="44" t="str">
        <f>CONCATENATE(B121," - en moins de 72h")</f>
        <v>Surcoût lié à une mobilisation en urgence - en moins de 72h</v>
      </c>
      <c r="C123" s="13" t="s">
        <v>13</v>
      </c>
      <c r="D123" s="17">
        <f>BPU!D185</f>
        <v>0</v>
      </c>
      <c r="E123" s="64"/>
      <c r="F123" s="16">
        <v>1</v>
      </c>
      <c r="G123" s="64"/>
      <c r="H123" s="55">
        <f>D123*F123</f>
        <v>0</v>
      </c>
      <c r="I123" s="80"/>
    </row>
    <row r="125" spans="1:9">
      <c r="D125" s="87"/>
      <c r="F125" s="88"/>
      <c r="H125" s="91" t="s">
        <v>107</v>
      </c>
      <c r="I125" s="77"/>
    </row>
    <row r="126" spans="1:9">
      <c r="D126" s="87"/>
      <c r="F126" s="88"/>
      <c r="H126" s="92"/>
      <c r="I126" s="77"/>
    </row>
    <row r="127" spans="1:9">
      <c r="D127" s="82"/>
      <c r="F127" s="42"/>
      <c r="H127" s="72">
        <f>SUM(H16:H123)</f>
        <v>0</v>
      </c>
      <c r="I127" s="82"/>
    </row>
    <row r="129" spans="6:9">
      <c r="F129" s="74" t="s">
        <v>108</v>
      </c>
      <c r="H129" s="75" t="s">
        <v>109</v>
      </c>
      <c r="I129" s="83"/>
    </row>
    <row r="130" spans="6:9">
      <c r="F130" s="73">
        <v>0.2</v>
      </c>
      <c r="H130" s="76">
        <f>H127*F130</f>
        <v>0</v>
      </c>
      <c r="I130" s="84"/>
    </row>
    <row r="132" spans="6:9">
      <c r="H132" s="91" t="s">
        <v>110</v>
      </c>
    </row>
    <row r="133" spans="6:9">
      <c r="H133" s="92"/>
    </row>
    <row r="134" spans="6:9">
      <c r="H134" s="72">
        <f>H127+H130</f>
        <v>0</v>
      </c>
    </row>
  </sheetData>
  <mergeCells count="3">
    <mergeCell ref="B5:B7"/>
    <mergeCell ref="H125:H126"/>
    <mergeCell ref="H132:H133"/>
  </mergeCells>
  <pageMargins left="0.78740157480314965" right="0.78740157480314965" top="0.98425196850393704" bottom="0.98425196850393704" header="0.51181102362204722" footer="0.51181102362204722"/>
  <pageSetup paperSize="9" scale="45" orientation="landscape" r:id="rId1"/>
  <headerFooter alignWithMargins="0">
    <oddFooter>&amp;RPage &amp;P de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F238879B76BF418E8D628F1B2C7942" ma:contentTypeVersion="4" ma:contentTypeDescription="Crée un document." ma:contentTypeScope="" ma:versionID="b9cbc51cb251b7280fa1b7a7e3a1be34">
  <xsd:schema xmlns:xsd="http://www.w3.org/2001/XMLSchema" xmlns:xs="http://www.w3.org/2001/XMLSchema" xmlns:p="http://schemas.microsoft.com/office/2006/metadata/properties" xmlns:ns2="c3611005-7f88-4768-8a32-0ec3a10e0e5d" targetNamespace="http://schemas.microsoft.com/office/2006/metadata/properties" ma:root="true" ma:fieldsID="eeb847235d6e2f709ea6e464af17cc59" ns2:_="">
    <xsd:import namespace="c3611005-7f88-4768-8a32-0ec3a10e0e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611005-7f88-4768-8a32-0ec3a10e0e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36EE1C-F68D-41DF-975F-5AB690D3C517}"/>
</file>

<file path=customXml/itemProps2.xml><?xml version="1.0" encoding="utf-8"?>
<ds:datastoreItem xmlns:ds="http://schemas.openxmlformats.org/officeDocument/2006/customXml" ds:itemID="{B578309D-A970-4B82-91CB-3DFF4FEE19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JOHO Paul</dc:creator>
  <cp:keywords/>
  <dc:description/>
  <cp:lastModifiedBy>Fabien Allaire</cp:lastModifiedBy>
  <cp:revision/>
  <dcterms:created xsi:type="dcterms:W3CDTF">2008-09-10T10:22:33Z</dcterms:created>
  <dcterms:modified xsi:type="dcterms:W3CDTF">2025-04-22T14:44:08Z</dcterms:modified>
  <cp:category/>
  <cp:contentStatus/>
</cp:coreProperties>
</file>