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D:\SynologyDrive\CPAM DE LA LOIRE\04 - DCE\"/>
    </mc:Choice>
  </mc:AlternateContent>
  <xr:revisionPtr revIDLastSave="0" documentId="13_ncr:1_{9334EC09-37A0-4AC3-85A5-E395F75F31EC}" xr6:coauthVersionLast="47" xr6:coauthVersionMax="47" xr10:uidLastSave="{00000000-0000-0000-0000-000000000000}"/>
  <bookViews>
    <workbookView xWindow="57480" yWindow="-120" windowWidth="16440" windowHeight="28320" xr2:uid="{FEE94FB1-75DF-4432-BA11-4FEE87ED1FDF}"/>
  </bookViews>
  <sheets>
    <sheet name="DPGF" sheetId="1" r:id="rId1"/>
  </sheets>
  <definedNames>
    <definedName name="Print_Area" localSheetId="0">DPGF!$A$1:$H$113</definedName>
    <definedName name="Print_Titles" localSheetId="0">DPGF!$1:$3</definedName>
    <definedName name="_xlnm.Print_Area" localSheetId="0">DPGF!$A$1:$H$106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 i="1" l="1"/>
  <c r="H92" i="1"/>
  <c r="H93" i="1" s="1"/>
  <c r="H88" i="1"/>
  <c r="H87" i="1"/>
  <c r="H86" i="1"/>
  <c r="H85" i="1"/>
  <c r="H89" i="1" s="1"/>
  <c r="H82" i="1"/>
  <c r="H81" i="1"/>
  <c r="H77" i="1"/>
  <c r="H76" i="1"/>
  <c r="H75" i="1"/>
  <c r="H74" i="1"/>
  <c r="H78" i="1" s="1"/>
  <c r="E70" i="1"/>
  <c r="H70" i="1" s="1"/>
  <c r="H68" i="1"/>
  <c r="H67" i="1"/>
  <c r="E66" i="1"/>
  <c r="H62" i="1"/>
  <c r="E59" i="1"/>
  <c r="E60" i="1" s="1"/>
  <c r="H55" i="1"/>
  <c r="H54" i="1"/>
  <c r="H53" i="1"/>
  <c r="H52" i="1"/>
  <c r="H51" i="1"/>
  <c r="H50" i="1"/>
  <c r="H49" i="1"/>
  <c r="H48" i="1"/>
  <c r="F47" i="1"/>
  <c r="H47" i="1" s="1"/>
  <c r="H46" i="1"/>
  <c r="F45" i="1"/>
  <c r="H45" i="1" s="1"/>
  <c r="H41" i="1"/>
  <c r="H40" i="1"/>
  <c r="H39" i="1"/>
  <c r="E38" i="1"/>
  <c r="H38" i="1" s="1"/>
  <c r="E37" i="1"/>
  <c r="H37" i="1" s="1"/>
  <c r="H36" i="1"/>
  <c r="H35" i="1"/>
  <c r="H34" i="1"/>
  <c r="E34" i="1"/>
  <c r="H33" i="1"/>
  <c r="H32" i="1"/>
  <c r="F31" i="1"/>
  <c r="F66" i="1" s="1"/>
  <c r="H66" i="1" s="1"/>
  <c r="E30" i="1"/>
  <c r="H30" i="1" s="1"/>
  <c r="E29" i="1"/>
  <c r="H29" i="1" s="1"/>
  <c r="H28" i="1"/>
  <c r="H24" i="1"/>
  <c r="H23" i="1"/>
  <c r="H22" i="1"/>
  <c r="H21" i="1"/>
  <c r="F20" i="1"/>
  <c r="F38" i="1" s="1"/>
  <c r="E20" i="1"/>
  <c r="H16" i="1"/>
  <c r="H15" i="1"/>
  <c r="H14" i="1"/>
  <c r="H13" i="1"/>
  <c r="H12" i="1"/>
  <c r="H10" i="1"/>
  <c r="H9" i="1"/>
  <c r="H8" i="1"/>
  <c r="H7" i="1"/>
  <c r="H6" i="1"/>
  <c r="H83" i="1" l="1"/>
  <c r="H20" i="1"/>
  <c r="E69" i="1"/>
  <c r="H69" i="1" s="1"/>
  <c r="H25" i="1"/>
  <c r="H56" i="1"/>
  <c r="H17" i="1"/>
  <c r="H96" i="1" s="1"/>
  <c r="H60" i="1"/>
  <c r="E61" i="1"/>
  <c r="H61" i="1" s="1"/>
  <c r="H71" i="1"/>
  <c r="H59" i="1"/>
  <c r="H31" i="1"/>
  <c r="H42" i="1" s="1"/>
  <c r="H97" i="1" l="1"/>
  <c r="H98" i="1" s="1"/>
  <c r="H63" i="1"/>
</calcChain>
</file>

<file path=xl/sharedStrings.xml><?xml version="1.0" encoding="utf-8"?>
<sst xmlns="http://schemas.openxmlformats.org/spreadsheetml/2006/main" count="232" uniqueCount="167">
  <si>
    <t>Description</t>
  </si>
  <si>
    <t>DÉCOMPOSITION DU PRIX GLOBAL ET FORFAITAIRE</t>
  </si>
  <si>
    <t>Art.
CCTP</t>
  </si>
  <si>
    <t>Désignation</t>
  </si>
  <si>
    <t>U</t>
  </si>
  <si>
    <t>Qté</t>
  </si>
  <si>
    <t>P.U.</t>
  </si>
  <si>
    <t>Montants</t>
  </si>
  <si>
    <t>6.1</t>
  </si>
  <si>
    <t>Installation</t>
  </si>
  <si>
    <t>haute</t>
  </si>
  <si>
    <t>basse</t>
  </si>
  <si>
    <t>6.1.1</t>
  </si>
  <si>
    <t>Bungalow</t>
  </si>
  <si>
    <t>ENS</t>
  </si>
  <si>
    <t>6.1.2</t>
  </si>
  <si>
    <t>Sanitaires de chantier</t>
  </si>
  <si>
    <t>6.1.3</t>
  </si>
  <si>
    <t>Clôtures de chantier</t>
  </si>
  <si>
    <t>6.1.4</t>
  </si>
  <si>
    <t>Panneau de chantier</t>
  </si>
  <si>
    <t>Unité</t>
  </si>
  <si>
    <t>6.1.5</t>
  </si>
  <si>
    <t>Constat d'huissier</t>
  </si>
  <si>
    <t>6.1.6</t>
  </si>
  <si>
    <t>Sécurité collective</t>
  </si>
  <si>
    <t>ML</t>
  </si>
  <si>
    <t>6.1.7</t>
  </si>
  <si>
    <t>Moyens de levage / évacuations</t>
  </si>
  <si>
    <t>6.1.8</t>
  </si>
  <si>
    <t>Nacelle</t>
  </si>
  <si>
    <t>6.1.9</t>
  </si>
  <si>
    <t>Echafaudage (pour les decentes d'eau H=20)</t>
  </si>
  <si>
    <t>6.1.10</t>
  </si>
  <si>
    <t>Tunnels de protection en pieds façade donnant sur la rue</t>
  </si>
  <si>
    <t>6.1.11</t>
  </si>
  <si>
    <t>Coffret électrique de chantier</t>
  </si>
  <si>
    <t>Sous-Total</t>
  </si>
  <si>
    <t>6.2</t>
  </si>
  <si>
    <t>Sécurisation</t>
  </si>
  <si>
    <t>6.2.1</t>
  </si>
  <si>
    <t>Garde-corps alu droit – fixation sur dalle</t>
  </si>
  <si>
    <t>6.2.2</t>
  </si>
  <si>
    <t>Barre d'accroche</t>
  </si>
  <si>
    <t>6.2.3</t>
  </si>
  <si>
    <t>Points d'ancrage permanents</t>
  </si>
  <si>
    <t>6.2.4</t>
  </si>
  <si>
    <t>Echelle simple</t>
  </si>
  <si>
    <t>6.2.5</t>
  </si>
  <si>
    <t>Passerelle de franchissement</t>
  </si>
  <si>
    <t>6.3</t>
  </si>
  <si>
    <t>Travaux de dépose</t>
  </si>
  <si>
    <t>6.3.1</t>
  </si>
  <si>
    <t>Dépose et évacuation de la protection meuble ép. moyenne 6cm</t>
  </si>
  <si>
    <t>M²</t>
  </si>
  <si>
    <t>6.3.2</t>
  </si>
  <si>
    <t>Dépose et évacuation de l'isolant (système inversé) ép 8cm</t>
  </si>
  <si>
    <t>6.3.3</t>
  </si>
  <si>
    <t>Dépose de solins</t>
  </si>
  <si>
    <t>6.3.4</t>
  </si>
  <si>
    <t>Dépose des relevés d'étanchéité</t>
  </si>
  <si>
    <t>6.3.5</t>
  </si>
  <si>
    <t>Dépose de l'étanchéité sur joint de dilatation</t>
  </si>
  <si>
    <t>6.3.6</t>
  </si>
  <si>
    <t>Dépose des entrées d'eaux pluviales (déversoirs)</t>
  </si>
  <si>
    <t>6.3.7</t>
  </si>
  <si>
    <t>Dépose des déscentes d'eaux pluviales</t>
  </si>
  <si>
    <t>6.3.8</t>
  </si>
  <si>
    <t>Dépose de trop-plein</t>
  </si>
  <si>
    <t>6.3.9</t>
  </si>
  <si>
    <t>Dépose des boites à eaux</t>
  </si>
  <si>
    <t>6.3.10</t>
  </si>
  <si>
    <t>Dépose des coiffes d’acrotères</t>
  </si>
  <si>
    <t>6.3.11</t>
  </si>
  <si>
    <t>Dépose du garde-corps</t>
  </si>
  <si>
    <t>6.3.12</t>
  </si>
  <si>
    <t>Dépose des supports de climatiseurs</t>
  </si>
  <si>
    <t>6.3.13</t>
  </si>
  <si>
    <t>Dépose des lanterneaux</t>
  </si>
  <si>
    <t>6.3.14</t>
  </si>
  <si>
    <t>Dépose des asservissements</t>
  </si>
  <si>
    <t>6.4</t>
  </si>
  <si>
    <t>Travaux de préparation</t>
  </si>
  <si>
    <t>6.4.1</t>
  </si>
  <si>
    <t>Préparation du support en partie courante</t>
  </si>
  <si>
    <t>M</t>
  </si>
  <si>
    <t>6.4.2</t>
  </si>
  <si>
    <t>Création de naissances d'eau pluviale horizontales</t>
  </si>
  <si>
    <t>6.4.3</t>
  </si>
  <si>
    <t>Création de naissances d'eau pluviale verticales</t>
  </si>
  <si>
    <t>6.4.4</t>
  </si>
  <si>
    <t>Création de trop plein</t>
  </si>
  <si>
    <t>6.4.5</t>
  </si>
  <si>
    <t>Evacuations des eaux pluviales</t>
  </si>
  <si>
    <t>6.4.6</t>
  </si>
  <si>
    <t>Boîtes à eau zinc</t>
  </si>
  <si>
    <t>6.4.7</t>
  </si>
  <si>
    <t>Descentes d'eaux pluviales en zinc</t>
  </si>
  <si>
    <t>6.4.8</t>
  </si>
  <si>
    <t>Sorties de ventilation (Réhausse avec chapeau chinois)</t>
  </si>
  <si>
    <t>6.4.9</t>
  </si>
  <si>
    <t>Fourreau</t>
  </si>
  <si>
    <t>6.4.10</t>
  </si>
  <si>
    <t>Support de gaines VMC</t>
  </si>
  <si>
    <t>6.4.11</t>
  </si>
  <si>
    <t>Support d’équipement technique fixé</t>
  </si>
  <si>
    <t>6.5</t>
  </si>
  <si>
    <t>Travaux de surface courante</t>
  </si>
  <si>
    <t>6.5.1</t>
  </si>
  <si>
    <t>Pare vapeur</t>
  </si>
  <si>
    <t>6.5.2</t>
  </si>
  <si>
    <t>Isolation thermique polyurethane R=8</t>
  </si>
  <si>
    <t>6.5.3</t>
  </si>
  <si>
    <t>Revêtement d'étanchéité monocouche en bitume autoprotégé APP</t>
  </si>
  <si>
    <t>6.5.4</t>
  </si>
  <si>
    <t>Chemins de circulation</t>
  </si>
  <si>
    <t>6.6</t>
  </si>
  <si>
    <t>Travaux sur émergences</t>
  </si>
  <si>
    <t>6.6.1</t>
  </si>
  <si>
    <t>Relevés d'étanchéité avec isolation</t>
  </si>
  <si>
    <t>6.6.2</t>
  </si>
  <si>
    <t>Costière</t>
  </si>
  <si>
    <t>6.6.3</t>
  </si>
  <si>
    <t>Bandeaux réglable en aluminium</t>
  </si>
  <si>
    <t>6.6.4</t>
  </si>
  <si>
    <t>Solins en aluminium brut</t>
  </si>
  <si>
    <t>6.6.5</t>
  </si>
  <si>
    <t>Traitement des joints de dilatation</t>
  </si>
  <si>
    <t>6.7</t>
  </si>
  <si>
    <t>Travaux sur éclairage zénithaux</t>
  </si>
  <si>
    <t>6.7.1</t>
  </si>
  <si>
    <t>Lanterneaux fixes</t>
  </si>
  <si>
    <t>6.7.2</t>
  </si>
  <si>
    <t>Lanterneau de désenfumage</t>
  </si>
  <si>
    <t>6.7.3</t>
  </si>
  <si>
    <t>Asservissement d'exutoires de fumées</t>
  </si>
  <si>
    <t>6.7.4</t>
  </si>
  <si>
    <t>Oburation des trémies des lanterneaux</t>
  </si>
  <si>
    <t>6.8</t>
  </si>
  <si>
    <t>Travaux de façades sur édicules ascenseurs</t>
  </si>
  <si>
    <t>6.8.1</t>
  </si>
  <si>
    <t>Travaux préparatoire</t>
  </si>
  <si>
    <t>6.8.2</t>
  </si>
  <si>
    <t>Travaux de peinture</t>
  </si>
  <si>
    <t>6.9</t>
  </si>
  <si>
    <t>Travaux sur les poutres porteuses béton</t>
  </si>
  <si>
    <t>6.9.1</t>
  </si>
  <si>
    <t>Mise en place de costière métalliques</t>
  </si>
  <si>
    <t>6.9.2</t>
  </si>
  <si>
    <t>Mis en place d'une ossature métallique</t>
  </si>
  <si>
    <t>6.9.3</t>
  </si>
  <si>
    <t>Mise en place d'un bardage métallique</t>
  </si>
  <si>
    <t>6.9.4</t>
  </si>
  <si>
    <t>Mise en place de couvertines</t>
  </si>
  <si>
    <t>Date, cachet et signature de l'entreprise</t>
  </si>
  <si>
    <t>MONTANT TOTAL BASE MARCHE</t>
  </si>
  <si>
    <t>MONTANT HT</t>
  </si>
  <si>
    <t>TVA 20%</t>
  </si>
  <si>
    <t>MONTANT TTC</t>
  </si>
  <si>
    <t>Les quantités indiquées dans la D.P.G.F. sont données à titre indicatif, l’entrepreneur est tenu de les vérifier et ce afin de s’assurer de leur exactitude et de les rectifier si nécessaire. La Maîtrise d’œuvre ne pourra être tenue comme responsable en cas d’inexactitude de ces quantités. Le titulaire prendra les lieux dans l'état où ils se trouvent au moment de la notification du présent marché. Le titulaire sera réputé avoir visité, lors de la mise en concurrence, les secteurs sur lesquels il interviendra et parfaitement connaître leurs dispositions. Il ne pourra en aucun cas, revenir sur les prix du marché en prétextant des imprévisions ou omissions dans la description des prestations.</t>
  </si>
  <si>
    <t>DPGD Lot Unique Etanchéité
Réfection des toitures terrasses
CPAM de ROANNE</t>
  </si>
  <si>
    <t>6.10</t>
  </si>
  <si>
    <t>Travaux le samedi</t>
  </si>
  <si>
    <t>Prix non comptabilisé dans l'offre base marché</t>
  </si>
  <si>
    <t>6.10.1</t>
  </si>
  <si>
    <t>Prix journalier pour des travaux réalisé un samedi</t>
  </si>
  <si>
    <t>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</si>
</sst>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18">
    <font>
      <sz val="11"/>
      <color theme="1"/>
      <name val="Aptos Narrow"/>
      <family val="2"/>
      <scheme val="minor"/>
    </font>
    <font>
      <sz val="11"/>
      <color theme="1"/>
      <name val="Aptos Narrow"/>
      <family val="2"/>
      <scheme val="minor"/>
    </font>
    <font>
      <b/>
      <i/>
      <sz val="14"/>
      <color theme="0"/>
      <name val="Century Gothic"/>
      <family val="2"/>
    </font>
    <font>
      <sz val="10"/>
      <name val="Century Gothic"/>
      <family val="2"/>
    </font>
    <font>
      <b/>
      <sz val="11"/>
      <name val="Eurostile"/>
      <family val="2"/>
    </font>
    <font>
      <b/>
      <sz val="10"/>
      <name val="Eurostile"/>
      <family val="2"/>
    </font>
    <font>
      <b/>
      <sz val="12"/>
      <name val="Eurostile"/>
      <family val="2"/>
    </font>
    <font>
      <b/>
      <sz val="9"/>
      <color rgb="FFFF0000"/>
      <name val="Eurostile"/>
      <family val="2"/>
    </font>
    <font>
      <b/>
      <sz val="8"/>
      <name val="Eurostile"/>
      <family val="2"/>
    </font>
    <font>
      <b/>
      <sz val="9"/>
      <name val="Eurostile"/>
      <family val="2"/>
    </font>
    <font>
      <sz val="10"/>
      <name val="Eurostile"/>
      <family val="2"/>
    </font>
    <font>
      <sz val="9"/>
      <name val="Eurostile"/>
      <family val="2"/>
    </font>
    <font>
      <sz val="8"/>
      <name val="Eurostile"/>
      <family val="2"/>
    </font>
    <font>
      <sz val="8"/>
      <color theme="1"/>
      <name val="Eurostile"/>
      <family val="2"/>
    </font>
    <font>
      <sz val="10"/>
      <color theme="1"/>
      <name val="Aptos Narrow"/>
      <family val="2"/>
      <scheme val="minor"/>
    </font>
    <font>
      <sz val="8"/>
      <name val="Century Gothic"/>
      <family val="2"/>
    </font>
    <font>
      <sz val="8"/>
      <color theme="1"/>
      <name val="Century Gothic"/>
      <family val="2"/>
    </font>
    <font>
      <sz val="8"/>
      <name val="Eurostile"/>
    </font>
  </fonts>
  <fills count="5">
    <fill>
      <patternFill patternType="none"/>
    </fill>
    <fill>
      <patternFill patternType="gray125"/>
    </fill>
    <fill>
      <patternFill patternType="solid">
        <fgColor theme="1" tint="0.34998626667073579"/>
        <bgColor indexed="64"/>
      </patternFill>
    </fill>
    <fill>
      <patternFill patternType="solid">
        <fgColor theme="0" tint="-4.9989318521683403E-2"/>
        <bgColor indexed="64"/>
      </patternFill>
    </fill>
    <fill>
      <patternFill patternType="solid">
        <fgColor indexed="9"/>
        <bgColor indexed="64"/>
      </patternFill>
    </fill>
  </fills>
  <borders count="25">
    <border>
      <left/>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style="medium">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4" fontId="1" fillId="0" borderId="0" applyFont="0" applyFill="0" applyBorder="0" applyAlignment="0" applyProtection="0"/>
  </cellStyleXfs>
  <cellXfs count="72">
    <xf numFmtId="0" fontId="0" fillId="0" borderId="0" xfId="0"/>
    <xf numFmtId="0" fontId="3" fillId="0" borderId="0" xfId="0" applyFont="1" applyAlignment="1">
      <alignment vertical="center"/>
    </xf>
    <xf numFmtId="0" fontId="4" fillId="0" borderId="1" xfId="0" applyFont="1" applyBorder="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8"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9" fillId="3" borderId="0" xfId="0" applyFont="1" applyFill="1" applyAlignment="1">
      <alignment horizontal="center" vertical="center"/>
    </xf>
    <xf numFmtId="0" fontId="9" fillId="3" borderId="4" xfId="0" applyFont="1" applyFill="1" applyBorder="1" applyAlignment="1">
      <alignment horizontal="center" vertical="center"/>
    </xf>
    <xf numFmtId="3" fontId="9" fillId="3" borderId="4" xfId="0" applyNumberFormat="1" applyFont="1" applyFill="1" applyBorder="1" applyAlignment="1">
      <alignment horizontal="center" vertical="center"/>
    </xf>
    <xf numFmtId="0" fontId="9" fillId="3" borderId="5" xfId="0" quotePrefix="1" applyFont="1" applyFill="1" applyBorder="1" applyAlignment="1">
      <alignment horizontal="center" vertical="center"/>
    </xf>
    <xf numFmtId="0" fontId="5" fillId="3" borderId="4" xfId="0" applyFont="1" applyFill="1" applyBorder="1" applyAlignment="1">
      <alignment horizontal="left" vertical="center"/>
    </xf>
    <xf numFmtId="0" fontId="10" fillId="0" borderId="0" xfId="0" applyFont="1" applyAlignment="1">
      <alignment vertical="center"/>
    </xf>
    <xf numFmtId="0" fontId="11" fillId="0" borderId="2" xfId="0" applyFont="1" applyBorder="1" applyAlignment="1">
      <alignment horizontal="center" vertical="center"/>
    </xf>
    <xf numFmtId="3" fontId="11" fillId="0" borderId="2" xfId="0" applyNumberFormat="1" applyFont="1" applyBorder="1" applyAlignment="1">
      <alignment horizontal="center" vertical="center"/>
    </xf>
    <xf numFmtId="0" fontId="12" fillId="0" borderId="4" xfId="0" quotePrefix="1" applyFont="1" applyBorder="1" applyAlignment="1">
      <alignment horizontal="center" vertical="center"/>
    </xf>
    <xf numFmtId="0" fontId="13" fillId="0" borderId="4" xfId="0" applyFont="1" applyBorder="1" applyAlignment="1">
      <alignment horizontal="left" vertical="center" indent="1"/>
    </xf>
    <xf numFmtId="0" fontId="12" fillId="0" borderId="0" xfId="0" applyFont="1" applyAlignment="1">
      <alignment vertical="center"/>
    </xf>
    <xf numFmtId="0" fontId="13" fillId="0" borderId="4" xfId="0" applyFont="1" applyBorder="1" applyAlignment="1">
      <alignment horizontal="center" vertical="center"/>
    </xf>
    <xf numFmtId="164" fontId="13" fillId="0" borderId="4" xfId="0" applyNumberFormat="1" applyFont="1" applyBorder="1" applyAlignment="1">
      <alignment horizontal="center" vertical="center"/>
    </xf>
    <xf numFmtId="0" fontId="14" fillId="0" borderId="0" xfId="0" applyFont="1"/>
    <xf numFmtId="0" fontId="15" fillId="0" borderId="0" xfId="0" applyFont="1" applyAlignment="1">
      <alignment vertical="center"/>
    </xf>
    <xf numFmtId="0" fontId="16" fillId="0" borderId="0" xfId="0" applyFont="1"/>
    <xf numFmtId="164" fontId="16" fillId="0" borderId="0" xfId="0" applyNumberFormat="1" applyFont="1"/>
    <xf numFmtId="0" fontId="12" fillId="0" borderId="0" xfId="0" applyFont="1" applyAlignment="1">
      <alignment horizontal="left" vertical="center" wrapText="1"/>
    </xf>
    <xf numFmtId="0" fontId="8" fillId="0" borderId="0" xfId="0" applyFont="1" applyAlignment="1">
      <alignment horizontal="center" vertical="center"/>
    </xf>
    <xf numFmtId="3" fontId="8" fillId="3" borderId="6" xfId="0" applyNumberFormat="1" applyFont="1" applyFill="1" applyBorder="1" applyAlignment="1">
      <alignment vertical="center"/>
    </xf>
    <xf numFmtId="164" fontId="8" fillId="0" borderId="4" xfId="0" applyNumberFormat="1" applyFont="1" applyBorder="1" applyAlignment="1">
      <alignment horizontal="center" vertical="center"/>
    </xf>
    <xf numFmtId="0" fontId="12" fillId="0" borderId="0" xfId="0" applyFont="1" applyAlignment="1">
      <alignment horizontal="center" vertical="center"/>
    </xf>
    <xf numFmtId="164" fontId="8" fillId="0" borderId="0" xfId="0" applyNumberFormat="1" applyFont="1" applyAlignment="1">
      <alignment horizontal="center" vertical="center"/>
    </xf>
    <xf numFmtId="0" fontId="3" fillId="0" borderId="0" xfId="0" applyFont="1" applyAlignment="1">
      <alignment vertical="center" wrapText="1"/>
    </xf>
    <xf numFmtId="0" fontId="5" fillId="0" borderId="4" xfId="0" applyFont="1" applyBorder="1" applyAlignment="1">
      <alignment horizontal="left" vertical="center"/>
    </xf>
    <xf numFmtId="0" fontId="12" fillId="0" borderId="0" xfId="0" applyFont="1" applyAlignment="1">
      <alignment horizontal="left" vertical="center"/>
    </xf>
    <xf numFmtId="3" fontId="8" fillId="0" borderId="0" xfId="0" applyNumberFormat="1" applyFont="1" applyAlignment="1">
      <alignment vertical="center"/>
    </xf>
    <xf numFmtId="0" fontId="11" fillId="0" borderId="0" xfId="0" applyFont="1" applyAlignment="1">
      <alignment horizontal="center" vertical="center"/>
    </xf>
    <xf numFmtId="0" fontId="11" fillId="0" borderId="0" xfId="0" applyFont="1" applyAlignment="1">
      <alignment horizontal="left" vertical="center" wrapText="1"/>
    </xf>
    <xf numFmtId="0" fontId="8" fillId="0" borderId="11" xfId="0" applyFont="1" applyBorder="1" applyAlignment="1">
      <alignment vertical="center"/>
    </xf>
    <xf numFmtId="0" fontId="12" fillId="0" borderId="12" xfId="0" applyFont="1" applyBorder="1" applyAlignment="1">
      <alignment vertical="center"/>
    </xf>
    <xf numFmtId="164" fontId="12" fillId="0" borderId="13" xfId="0" applyNumberFormat="1" applyFont="1" applyBorder="1" applyAlignment="1">
      <alignment vertical="center"/>
    </xf>
    <xf numFmtId="44" fontId="12" fillId="0" borderId="14" xfId="1" applyFont="1" applyFill="1" applyBorder="1" applyAlignment="1">
      <alignment vertical="center"/>
    </xf>
    <xf numFmtId="0" fontId="8" fillId="0" borderId="1" xfId="0" applyFont="1" applyBorder="1" applyAlignment="1">
      <alignment horizontal="left" vertical="center"/>
    </xf>
    <xf numFmtId="164" fontId="8" fillId="0" borderId="14" xfId="0" applyNumberFormat="1" applyFont="1" applyBorder="1" applyAlignment="1">
      <alignment vertical="center"/>
    </xf>
    <xf numFmtId="0" fontId="8" fillId="0" borderId="16" xfId="0" applyFont="1" applyBorder="1" applyAlignment="1">
      <alignment vertical="center"/>
    </xf>
    <xf numFmtId="0" fontId="12" fillId="0" borderId="2" xfId="0" applyFont="1" applyBorder="1" applyAlignment="1">
      <alignment vertical="center"/>
    </xf>
    <xf numFmtId="4" fontId="8" fillId="0" borderId="3" xfId="0" applyNumberFormat="1" applyFont="1" applyBorder="1" applyAlignment="1">
      <alignment vertical="center"/>
    </xf>
    <xf numFmtId="0" fontId="12" fillId="4" borderId="0" xfId="0" applyFont="1" applyFill="1" applyAlignment="1">
      <alignment vertical="top"/>
    </xf>
    <xf numFmtId="0" fontId="11" fillId="0" borderId="12" xfId="0" applyFont="1" applyBorder="1" applyAlignment="1">
      <alignment horizontal="left" vertical="center" wrapText="1"/>
    </xf>
    <xf numFmtId="3" fontId="3" fillId="0" borderId="0" xfId="0" applyNumberFormat="1" applyFont="1" applyAlignment="1">
      <alignment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2" fillId="2" borderId="0" xfId="0" applyFont="1" applyFill="1" applyAlignment="1">
      <alignment horizontal="center" vertical="center"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8" fillId="0" borderId="0" xfId="0" applyFont="1" applyAlignment="1">
      <alignment horizontal="center" vertical="center" wrapText="1"/>
    </xf>
    <xf numFmtId="0" fontId="12" fillId="4" borderId="8" xfId="0" applyFont="1" applyFill="1" applyBorder="1" applyAlignment="1">
      <alignment horizontal="center" vertical="top"/>
    </xf>
    <xf numFmtId="0" fontId="12" fillId="4" borderId="10" xfId="0" applyFont="1" applyFill="1" applyBorder="1" applyAlignment="1">
      <alignment horizontal="center" vertical="top"/>
    </xf>
    <xf numFmtId="0" fontId="12" fillId="4" borderId="15" xfId="0" applyFont="1" applyFill="1" applyBorder="1" applyAlignment="1">
      <alignment horizontal="center" vertical="top"/>
    </xf>
    <xf numFmtId="0" fontId="9" fillId="3" borderId="6"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12" fillId="0" borderId="1" xfId="0" applyFont="1" applyBorder="1" applyAlignment="1">
      <alignment horizontal="left" vertical="center"/>
    </xf>
    <xf numFmtId="0" fontId="12" fillId="0" borderId="0" xfId="0" applyFont="1" applyAlignment="1">
      <alignment horizontal="left" vertical="center"/>
    </xf>
    <xf numFmtId="0" fontId="17" fillId="0" borderId="17" xfId="0" applyFont="1" applyBorder="1" applyAlignment="1">
      <alignment horizontal="left" vertical="center" wrapText="1" indent="1"/>
    </xf>
    <xf numFmtId="0" fontId="17" fillId="0" borderId="18" xfId="0" applyFont="1" applyBorder="1" applyAlignment="1">
      <alignment horizontal="left" vertical="center" wrapText="1" indent="1"/>
    </xf>
    <xf numFmtId="0" fontId="17" fillId="0" borderId="19" xfId="0" applyFont="1" applyBorder="1" applyAlignment="1">
      <alignment horizontal="left" vertical="center" wrapText="1" indent="1"/>
    </xf>
    <xf numFmtId="0" fontId="17" fillId="0" borderId="20" xfId="0" applyFont="1" applyBorder="1" applyAlignment="1">
      <alignment horizontal="left" vertical="center" wrapText="1" indent="1"/>
    </xf>
    <xf numFmtId="0" fontId="17" fillId="0" borderId="0" xfId="0" applyFont="1" applyAlignment="1">
      <alignment horizontal="left" vertical="center" wrapText="1" indent="1"/>
    </xf>
    <xf numFmtId="0" fontId="17" fillId="0" borderId="21" xfId="0" applyFont="1" applyBorder="1" applyAlignment="1">
      <alignment horizontal="left" vertical="center" wrapText="1" indent="1"/>
    </xf>
    <xf numFmtId="0" fontId="17" fillId="0" borderId="22" xfId="0" applyFont="1" applyBorder="1" applyAlignment="1">
      <alignment horizontal="left" vertical="center" wrapText="1" indent="1"/>
    </xf>
    <xf numFmtId="0" fontId="17" fillId="0" borderId="23" xfId="0" applyFont="1" applyBorder="1" applyAlignment="1">
      <alignment horizontal="left" vertical="center" wrapText="1" indent="1"/>
    </xf>
    <xf numFmtId="0" fontId="17" fillId="0" borderId="24" xfId="0" applyFont="1" applyBorder="1" applyAlignment="1">
      <alignment horizontal="left" vertical="center" wrapText="1" indent="1"/>
    </xf>
    <xf numFmtId="0" fontId="11" fillId="0" borderId="2" xfId="0" applyFont="1" applyBorder="1" applyAlignment="1">
      <alignment horizontal="center" vertical="center"/>
    </xf>
  </cellXfs>
  <cellStyles count="2">
    <cellStyle name="Monétaire 2" xfId="1" xr:uid="{D0B36171-655A-4FF0-B45A-9E956939E7AD}"/>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F1938-C842-4BC3-B5D0-2AC48F725600}">
  <dimension ref="A1:IH114"/>
  <sheetViews>
    <sheetView tabSelected="1" view="pageBreakPreview" zoomScaleNormal="100" zoomScaleSheetLayoutView="100" workbookViewId="0">
      <selection activeCell="J11" sqref="J11"/>
    </sheetView>
  </sheetViews>
  <sheetFormatPr baseColWidth="10" defaultColWidth="14.5546875" defaultRowHeight="18" customHeight="1"/>
  <cols>
    <col min="1" max="1" width="7.109375" style="1" customWidth="1"/>
    <col min="2" max="2" width="45.33203125" style="30" customWidth="1"/>
    <col min="3" max="3" width="1.44140625" style="1" customWidth="1"/>
    <col min="4" max="4" width="5.5546875" style="1" customWidth="1"/>
    <col min="5" max="6" width="8.33203125" style="47" customWidth="1"/>
    <col min="7" max="7" width="13.33203125" style="47" customWidth="1"/>
    <col min="8" max="8" width="19.5546875" style="47" customWidth="1"/>
    <col min="9" max="211" width="11.44140625" style="1" customWidth="1"/>
    <col min="212" max="212" width="5.33203125" style="1" customWidth="1"/>
    <col min="213" max="213" width="35.6640625" style="1" customWidth="1"/>
    <col min="214" max="214" width="1.44140625" style="1" customWidth="1"/>
    <col min="215" max="215" width="7.44140625" style="1" customWidth="1"/>
    <col min="216" max="216" width="11.5546875" style="1" customWidth="1"/>
    <col min="217" max="217" width="5.109375" style="1" customWidth="1"/>
    <col min="218" max="218" width="13.33203125" style="1" customWidth="1"/>
    <col min="219" max="219" width="14.5546875" style="1" customWidth="1"/>
    <col min="220" max="220" width="5.109375" style="1" customWidth="1"/>
    <col min="221" max="221" width="13.33203125" style="1" customWidth="1"/>
    <col min="222" max="222" width="14.5546875" style="1" customWidth="1"/>
    <col min="223" max="223" width="5.109375" style="1" customWidth="1"/>
    <col min="224" max="224" width="13.33203125" style="1" customWidth="1"/>
    <col min="225" max="225" width="14.5546875" style="1" customWidth="1"/>
    <col min="226" max="226" width="5.109375" style="1" customWidth="1"/>
    <col min="227" max="227" width="13.33203125" style="1" customWidth="1"/>
    <col min="228" max="228" width="14.5546875" style="1" customWidth="1"/>
    <col min="229" max="229" width="5.109375" style="1" customWidth="1"/>
    <col min="230" max="230" width="13.33203125" style="1" customWidth="1"/>
    <col min="231" max="231" width="14.5546875" style="1" customWidth="1"/>
    <col min="232" max="232" width="5.109375" style="1" customWidth="1"/>
    <col min="233" max="233" width="13.33203125" style="1" customWidth="1"/>
    <col min="234" max="234" width="14.5546875" style="1" customWidth="1"/>
    <col min="235" max="235" width="5.109375" style="1" customWidth="1"/>
    <col min="236" max="236" width="13.33203125" style="1" customWidth="1"/>
    <col min="237" max="237" width="14.5546875" style="1" customWidth="1"/>
    <col min="238" max="238" width="5.109375" style="1" customWidth="1"/>
    <col min="239" max="239" width="13.33203125" style="1" customWidth="1"/>
    <col min="240" max="240" width="14.5546875" style="1" customWidth="1"/>
    <col min="241" max="241" width="5.109375" style="1" customWidth="1"/>
    <col min="242" max="242" width="13.33203125" style="1" customWidth="1"/>
    <col min="243" max="16384" width="14.5546875" style="1"/>
  </cols>
  <sheetData>
    <row r="1" spans="1:10" ht="59.4" customHeight="1">
      <c r="A1" s="50" t="s">
        <v>160</v>
      </c>
      <c r="B1" s="50"/>
      <c r="C1" s="50"/>
      <c r="D1" s="50"/>
      <c r="E1" s="50"/>
      <c r="F1" s="50"/>
      <c r="G1" s="50"/>
      <c r="H1" s="50"/>
    </row>
    <row r="2" spans="1:10" ht="18" customHeight="1">
      <c r="A2" s="2" t="s">
        <v>0</v>
      </c>
      <c r="B2" s="3"/>
      <c r="C2" s="4"/>
      <c r="D2" s="51" t="s">
        <v>1</v>
      </c>
      <c r="E2" s="51"/>
      <c r="F2" s="51"/>
      <c r="G2" s="51"/>
      <c r="H2" s="52"/>
    </row>
    <row r="3" spans="1:10" ht="18" customHeight="1">
      <c r="A3" s="5" t="s">
        <v>2</v>
      </c>
      <c r="B3" s="6" t="s">
        <v>3</v>
      </c>
      <c r="C3" s="7"/>
      <c r="D3" s="8" t="s">
        <v>4</v>
      </c>
      <c r="E3" s="9" t="s">
        <v>5</v>
      </c>
      <c r="F3" s="9" t="s">
        <v>5</v>
      </c>
      <c r="G3" s="9" t="s">
        <v>6</v>
      </c>
      <c r="H3" s="9" t="s">
        <v>7</v>
      </c>
    </row>
    <row r="4" spans="1:10" ht="18" customHeight="1">
      <c r="A4" s="53"/>
      <c r="B4" s="53"/>
      <c r="C4" s="53"/>
      <c r="D4" s="53"/>
      <c r="E4" s="53"/>
      <c r="F4" s="53"/>
      <c r="G4" s="53"/>
      <c r="H4" s="53"/>
    </row>
    <row r="5" spans="1:10" ht="18" customHeight="1">
      <c r="A5" s="10" t="s">
        <v>8</v>
      </c>
      <c r="B5" s="11" t="s">
        <v>9</v>
      </c>
      <c r="C5" s="12"/>
      <c r="D5" s="13"/>
      <c r="E5" s="14" t="s">
        <v>10</v>
      </c>
      <c r="F5" s="14" t="s">
        <v>11</v>
      </c>
      <c r="G5" s="14"/>
      <c r="H5" s="14"/>
    </row>
    <row r="6" spans="1:10" s="20" customFormat="1" ht="18" customHeight="1">
      <c r="A6" s="15" t="s">
        <v>12</v>
      </c>
      <c r="B6" s="16" t="s">
        <v>13</v>
      </c>
      <c r="C6" s="17"/>
      <c r="D6" s="18" t="s">
        <v>14</v>
      </c>
      <c r="E6" s="48">
        <v>1</v>
      </c>
      <c r="F6" s="49"/>
      <c r="G6" s="19"/>
      <c r="H6" s="19">
        <f>+G6*E6</f>
        <v>0</v>
      </c>
    </row>
    <row r="7" spans="1:10" s="21" customFormat="1" ht="18" customHeight="1">
      <c r="A7" s="15" t="s">
        <v>15</v>
      </c>
      <c r="B7" s="16" t="s">
        <v>16</v>
      </c>
      <c r="C7" s="17"/>
      <c r="D7" s="18" t="s">
        <v>14</v>
      </c>
      <c r="E7" s="48">
        <v>1</v>
      </c>
      <c r="F7" s="49"/>
      <c r="G7" s="19"/>
      <c r="H7" s="19">
        <f t="shared" ref="H7:H16" si="0">+G7*E7</f>
        <v>0</v>
      </c>
    </row>
    <row r="8" spans="1:10" s="21" customFormat="1" ht="18" customHeight="1">
      <c r="A8" s="15" t="s">
        <v>17</v>
      </c>
      <c r="B8" s="16" t="s">
        <v>18</v>
      </c>
      <c r="C8" s="17"/>
      <c r="D8" s="18" t="s">
        <v>14</v>
      </c>
      <c r="E8" s="48">
        <v>1</v>
      </c>
      <c r="F8" s="49"/>
      <c r="G8" s="19"/>
      <c r="H8" s="19">
        <f t="shared" si="0"/>
        <v>0</v>
      </c>
    </row>
    <row r="9" spans="1:10" s="22" customFormat="1" ht="18" customHeight="1">
      <c r="A9" s="15" t="s">
        <v>19</v>
      </c>
      <c r="B9" s="16" t="s">
        <v>20</v>
      </c>
      <c r="C9" s="17"/>
      <c r="D9" s="18" t="s">
        <v>21</v>
      </c>
      <c r="E9" s="48">
        <v>1</v>
      </c>
      <c r="F9" s="49"/>
      <c r="G9" s="19"/>
      <c r="H9" s="19">
        <f t="shared" si="0"/>
        <v>0</v>
      </c>
      <c r="J9" s="23"/>
    </row>
    <row r="10" spans="1:10" s="22" customFormat="1" ht="18" customHeight="1">
      <c r="A10" s="15" t="s">
        <v>22</v>
      </c>
      <c r="B10" s="16" t="s">
        <v>23</v>
      </c>
      <c r="C10" s="17"/>
      <c r="D10" s="18" t="s">
        <v>14</v>
      </c>
      <c r="E10" s="48">
        <v>1</v>
      </c>
      <c r="F10" s="49"/>
      <c r="G10" s="19"/>
      <c r="H10" s="19">
        <f t="shared" si="0"/>
        <v>0</v>
      </c>
    </row>
    <row r="11" spans="1:10" s="22" customFormat="1" ht="18" customHeight="1">
      <c r="A11" s="15" t="s">
        <v>24</v>
      </c>
      <c r="B11" s="16" t="s">
        <v>25</v>
      </c>
      <c r="C11" s="17"/>
      <c r="D11" s="18" t="s">
        <v>26</v>
      </c>
      <c r="E11" s="18">
        <v>110</v>
      </c>
      <c r="F11" s="18">
        <v>90</v>
      </c>
      <c r="G11" s="19"/>
      <c r="H11" s="19">
        <f t="shared" si="0"/>
        <v>0</v>
      </c>
    </row>
    <row r="12" spans="1:10" s="22" customFormat="1" ht="18" customHeight="1">
      <c r="A12" s="15" t="s">
        <v>27</v>
      </c>
      <c r="B12" s="16" t="s">
        <v>28</v>
      </c>
      <c r="C12" s="17"/>
      <c r="D12" s="18" t="s">
        <v>14</v>
      </c>
      <c r="E12" s="48">
        <v>1</v>
      </c>
      <c r="F12" s="49"/>
      <c r="G12" s="19"/>
      <c r="H12" s="19">
        <f t="shared" ref="H12" si="1">+G12*E12</f>
        <v>0</v>
      </c>
    </row>
    <row r="13" spans="1:10" s="22" customFormat="1" ht="18" customHeight="1">
      <c r="A13" s="15" t="s">
        <v>29</v>
      </c>
      <c r="B13" s="16" t="s">
        <v>30</v>
      </c>
      <c r="C13" s="17"/>
      <c r="D13" s="18" t="s">
        <v>14</v>
      </c>
      <c r="E13" s="48">
        <v>1</v>
      </c>
      <c r="F13" s="49"/>
      <c r="G13" s="19"/>
      <c r="H13" s="19">
        <f t="shared" si="0"/>
        <v>0</v>
      </c>
    </row>
    <row r="14" spans="1:10" s="22" customFormat="1" ht="18" customHeight="1">
      <c r="A14" s="15" t="s">
        <v>31</v>
      </c>
      <c r="B14" s="16" t="s">
        <v>32</v>
      </c>
      <c r="C14" s="17"/>
      <c r="D14" s="18" t="s">
        <v>21</v>
      </c>
      <c r="E14" s="48">
        <v>2</v>
      </c>
      <c r="F14" s="49"/>
      <c r="G14" s="19"/>
      <c r="H14" s="19">
        <f t="shared" si="0"/>
        <v>0</v>
      </c>
    </row>
    <row r="15" spans="1:10" s="22" customFormat="1" ht="18" customHeight="1">
      <c r="A15" s="15" t="s">
        <v>33</v>
      </c>
      <c r="B15" s="16" t="s">
        <v>34</v>
      </c>
      <c r="C15" s="17"/>
      <c r="D15" s="18" t="s">
        <v>14</v>
      </c>
      <c r="E15" s="48">
        <v>1</v>
      </c>
      <c r="F15" s="49"/>
      <c r="G15" s="19"/>
      <c r="H15" s="19">
        <f>+G15*E15</f>
        <v>0</v>
      </c>
    </row>
    <row r="16" spans="1:10" s="22" customFormat="1" ht="18" customHeight="1">
      <c r="A16" s="15" t="s">
        <v>35</v>
      </c>
      <c r="B16" s="16" t="s">
        <v>36</v>
      </c>
      <c r="C16" s="17"/>
      <c r="D16" s="18" t="s">
        <v>14</v>
      </c>
      <c r="E16" s="48">
        <v>1</v>
      </c>
      <c r="F16" s="49"/>
      <c r="G16" s="19"/>
      <c r="H16" s="19">
        <f t="shared" si="0"/>
        <v>0</v>
      </c>
    </row>
    <row r="17" spans="1:8" s="22" customFormat="1" ht="18" customHeight="1">
      <c r="B17" s="24"/>
      <c r="C17" s="17"/>
      <c r="D17" s="25"/>
      <c r="E17" s="17"/>
      <c r="F17" s="17"/>
      <c r="G17" s="26" t="s">
        <v>37</v>
      </c>
      <c r="H17" s="27">
        <f>SUM(H6:H16)</f>
        <v>0</v>
      </c>
    </row>
    <row r="18" spans="1:8" s="22" customFormat="1" ht="18" customHeight="1">
      <c r="A18" s="28"/>
      <c r="B18" s="24"/>
      <c r="C18" s="17"/>
      <c r="D18" s="25"/>
      <c r="E18" s="17"/>
      <c r="F18" s="17"/>
      <c r="H18" s="29"/>
    </row>
    <row r="19" spans="1:8" s="22" customFormat="1" ht="18" customHeight="1">
      <c r="A19" s="10" t="s">
        <v>38</v>
      </c>
      <c r="B19" s="11" t="s">
        <v>39</v>
      </c>
      <c r="C19" s="12"/>
      <c r="D19" s="13"/>
      <c r="E19" s="14"/>
      <c r="F19" s="14"/>
      <c r="G19" s="14"/>
      <c r="H19" s="14"/>
    </row>
    <row r="20" spans="1:8" s="22" customFormat="1" ht="18" customHeight="1">
      <c r="A20" s="15" t="s">
        <v>40</v>
      </c>
      <c r="B20" s="16" t="s">
        <v>41</v>
      </c>
      <c r="C20" s="17"/>
      <c r="D20" s="18" t="s">
        <v>26</v>
      </c>
      <c r="E20" s="18">
        <f>+E11</f>
        <v>110</v>
      </c>
      <c r="F20" s="18">
        <f>+F11</f>
        <v>90</v>
      </c>
      <c r="G20" s="19"/>
      <c r="H20" s="19">
        <f t="shared" ref="H20:H24" si="2">+G20*(E20+F20)</f>
        <v>0</v>
      </c>
    </row>
    <row r="21" spans="1:8" s="22" customFormat="1" ht="18" customHeight="1">
      <c r="A21" s="15" t="s">
        <v>42</v>
      </c>
      <c r="B21" s="16" t="s">
        <v>43</v>
      </c>
      <c r="C21" s="17"/>
      <c r="D21" s="18" t="s">
        <v>21</v>
      </c>
      <c r="E21" s="18">
        <v>2</v>
      </c>
      <c r="F21" s="18">
        <v>0</v>
      </c>
      <c r="G21" s="19"/>
      <c r="H21" s="19">
        <f t="shared" si="2"/>
        <v>0</v>
      </c>
    </row>
    <row r="22" spans="1:8" s="22" customFormat="1" ht="18" customHeight="1">
      <c r="A22" s="15" t="s">
        <v>44</v>
      </c>
      <c r="B22" s="16" t="s">
        <v>45</v>
      </c>
      <c r="C22" s="17"/>
      <c r="D22" s="18" t="s">
        <v>21</v>
      </c>
      <c r="E22" s="18">
        <v>10</v>
      </c>
      <c r="F22" s="18">
        <v>0</v>
      </c>
      <c r="G22" s="19"/>
      <c r="H22" s="19">
        <f t="shared" si="2"/>
        <v>0</v>
      </c>
    </row>
    <row r="23" spans="1:8" s="22" customFormat="1" ht="18" customHeight="1">
      <c r="A23" s="15" t="s">
        <v>46</v>
      </c>
      <c r="B23" s="16" t="s">
        <v>47</v>
      </c>
      <c r="C23" s="17"/>
      <c r="D23" s="18" t="s">
        <v>21</v>
      </c>
      <c r="E23" s="18">
        <v>2</v>
      </c>
      <c r="F23" s="18">
        <v>0</v>
      </c>
      <c r="G23" s="19"/>
      <c r="H23" s="19">
        <f t="shared" si="2"/>
        <v>0</v>
      </c>
    </row>
    <row r="24" spans="1:8" s="22" customFormat="1" ht="18" customHeight="1">
      <c r="A24" s="15" t="s">
        <v>48</v>
      </c>
      <c r="B24" s="16" t="s">
        <v>49</v>
      </c>
      <c r="C24" s="17"/>
      <c r="D24" s="18" t="s">
        <v>21</v>
      </c>
      <c r="E24" s="18">
        <v>0</v>
      </c>
      <c r="F24" s="18">
        <v>3</v>
      </c>
      <c r="G24" s="19"/>
      <c r="H24" s="19">
        <f t="shared" si="2"/>
        <v>0</v>
      </c>
    </row>
    <row r="25" spans="1:8" s="22" customFormat="1" ht="18" customHeight="1">
      <c r="B25" s="24"/>
      <c r="C25" s="17"/>
      <c r="D25" s="25"/>
      <c r="E25" s="17"/>
      <c r="F25" s="17"/>
      <c r="G25" s="26" t="s">
        <v>37</v>
      </c>
      <c r="H25" s="27">
        <f>SUM(H20:H24)</f>
        <v>0</v>
      </c>
    </row>
    <row r="26" spans="1:8" s="22" customFormat="1" ht="18" customHeight="1">
      <c r="A26" s="28"/>
      <c r="B26" s="24"/>
      <c r="C26" s="17"/>
      <c r="D26" s="25"/>
      <c r="E26" s="17"/>
      <c r="F26" s="17"/>
      <c r="H26" s="29"/>
    </row>
    <row r="27" spans="1:8" s="22" customFormat="1" ht="18" customHeight="1">
      <c r="A27" s="10" t="s">
        <v>50</v>
      </c>
      <c r="B27" s="11" t="s">
        <v>51</v>
      </c>
      <c r="C27" s="12"/>
      <c r="D27" s="13"/>
      <c r="E27" s="14"/>
      <c r="F27" s="14"/>
      <c r="G27" s="14"/>
      <c r="H27" s="14"/>
    </row>
    <row r="28" spans="1:8" s="22" customFormat="1" ht="18" customHeight="1">
      <c r="A28" s="15" t="s">
        <v>52</v>
      </c>
      <c r="B28" s="16" t="s">
        <v>53</v>
      </c>
      <c r="C28" s="17"/>
      <c r="D28" s="18" t="s">
        <v>54</v>
      </c>
      <c r="E28" s="18">
        <v>530</v>
      </c>
      <c r="F28" s="18">
        <v>680</v>
      </c>
      <c r="G28" s="19"/>
      <c r="H28" s="19">
        <f t="shared" ref="H28:H41" si="3">+G28*(E28+F28)</f>
        <v>0</v>
      </c>
    </row>
    <row r="29" spans="1:8" ht="18" customHeight="1">
      <c r="A29" s="15" t="s">
        <v>55</v>
      </c>
      <c r="B29" s="16" t="s">
        <v>56</v>
      </c>
      <c r="C29" s="17"/>
      <c r="D29" s="18" t="s">
        <v>54</v>
      </c>
      <c r="E29" s="18">
        <f>+E28</f>
        <v>530</v>
      </c>
      <c r="F29" s="18">
        <v>680</v>
      </c>
      <c r="G29" s="19"/>
      <c r="H29" s="19">
        <f t="shared" si="3"/>
        <v>0</v>
      </c>
    </row>
    <row r="30" spans="1:8" ht="18" customHeight="1">
      <c r="A30" s="15" t="s">
        <v>57</v>
      </c>
      <c r="B30" s="16" t="s">
        <v>58</v>
      </c>
      <c r="C30" s="17"/>
      <c r="D30" s="18" t="s">
        <v>26</v>
      </c>
      <c r="E30" s="18">
        <f>20+20</f>
        <v>40</v>
      </c>
      <c r="F30" s="18">
        <v>0</v>
      </c>
      <c r="G30" s="19"/>
      <c r="H30" s="19">
        <f t="shared" si="3"/>
        <v>0</v>
      </c>
    </row>
    <row r="31" spans="1:8" ht="18" customHeight="1">
      <c r="A31" s="15" t="s">
        <v>59</v>
      </c>
      <c r="B31" s="16" t="s">
        <v>60</v>
      </c>
      <c r="C31" s="17"/>
      <c r="D31" s="18" t="s">
        <v>26</v>
      </c>
      <c r="E31" s="18">
        <v>220</v>
      </c>
      <c r="F31" s="18">
        <f>70+70+72+72+(5*30)</f>
        <v>434</v>
      </c>
      <c r="G31" s="19"/>
      <c r="H31" s="19">
        <f t="shared" si="3"/>
        <v>0</v>
      </c>
    </row>
    <row r="32" spans="1:8" ht="18" customHeight="1">
      <c r="A32" s="15" t="s">
        <v>61</v>
      </c>
      <c r="B32" s="16" t="s">
        <v>62</v>
      </c>
      <c r="C32" s="17"/>
      <c r="D32" s="18" t="s">
        <v>26</v>
      </c>
      <c r="E32" s="18">
        <v>15</v>
      </c>
      <c r="F32" s="18">
        <v>90</v>
      </c>
      <c r="G32" s="19"/>
      <c r="H32" s="19">
        <f t="shared" si="3"/>
        <v>0</v>
      </c>
    </row>
    <row r="33" spans="1:242" ht="18" customHeight="1">
      <c r="A33" s="15" t="s">
        <v>63</v>
      </c>
      <c r="B33" s="16" t="s">
        <v>64</v>
      </c>
      <c r="C33" s="17"/>
      <c r="D33" s="18" t="s">
        <v>21</v>
      </c>
      <c r="E33" s="18">
        <v>7</v>
      </c>
      <c r="F33" s="18">
        <v>8</v>
      </c>
      <c r="G33" s="19"/>
      <c r="H33" s="19">
        <f t="shared" si="3"/>
        <v>0</v>
      </c>
    </row>
    <row r="34" spans="1:242" ht="18" customHeight="1">
      <c r="A34" s="15" t="s">
        <v>65</v>
      </c>
      <c r="B34" s="16" t="s">
        <v>66</v>
      </c>
      <c r="C34" s="17"/>
      <c r="D34" s="18" t="s">
        <v>26</v>
      </c>
      <c r="E34" s="18">
        <f>20*4</f>
        <v>80</v>
      </c>
      <c r="F34" s="18">
        <v>0</v>
      </c>
      <c r="G34" s="19"/>
      <c r="H34" s="19">
        <f t="shared" si="3"/>
        <v>0</v>
      </c>
    </row>
    <row r="35" spans="1:242" ht="18" customHeight="1">
      <c r="A35" s="15" t="s">
        <v>67</v>
      </c>
      <c r="B35" s="16" t="s">
        <v>68</v>
      </c>
      <c r="C35" s="17"/>
      <c r="D35" s="18" t="s">
        <v>21</v>
      </c>
      <c r="E35" s="18">
        <v>4</v>
      </c>
      <c r="F35" s="18">
        <v>0</v>
      </c>
      <c r="G35" s="19"/>
      <c r="H35" s="19">
        <f t="shared" si="3"/>
        <v>0</v>
      </c>
    </row>
    <row r="36" spans="1:242" ht="18" customHeight="1">
      <c r="A36" s="15" t="s">
        <v>69</v>
      </c>
      <c r="B36" s="16" t="s">
        <v>70</v>
      </c>
      <c r="C36" s="17"/>
      <c r="D36" s="18" t="s">
        <v>21</v>
      </c>
      <c r="E36" s="18">
        <v>4</v>
      </c>
      <c r="F36" s="18">
        <v>0</v>
      </c>
      <c r="G36" s="19"/>
      <c r="H36" s="19">
        <f t="shared" si="3"/>
        <v>0</v>
      </c>
    </row>
    <row r="37" spans="1:242" ht="18" customHeight="1">
      <c r="A37" s="15" t="s">
        <v>71</v>
      </c>
      <c r="B37" s="16" t="s">
        <v>72</v>
      </c>
      <c r="C37" s="17"/>
      <c r="D37" s="18" t="s">
        <v>26</v>
      </c>
      <c r="E37" s="18">
        <f>120+32+20</f>
        <v>172</v>
      </c>
      <c r="F37" s="18">
        <v>90</v>
      </c>
      <c r="G37" s="19"/>
      <c r="H37" s="19">
        <f t="shared" si="3"/>
        <v>0</v>
      </c>
    </row>
    <row r="38" spans="1:242" s="30" customFormat="1" ht="18" customHeight="1">
      <c r="A38" s="15" t="s">
        <v>73</v>
      </c>
      <c r="B38" s="16" t="s">
        <v>74</v>
      </c>
      <c r="C38" s="17"/>
      <c r="D38" s="18" t="s">
        <v>26</v>
      </c>
      <c r="E38" s="18">
        <f>+E20</f>
        <v>110</v>
      </c>
      <c r="F38" s="18">
        <f>+F20</f>
        <v>90</v>
      </c>
      <c r="G38" s="19"/>
      <c r="H38" s="19">
        <f t="shared" si="3"/>
        <v>0</v>
      </c>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row>
    <row r="39" spans="1:242" s="30" customFormat="1" ht="18" customHeight="1">
      <c r="A39" s="15" t="s">
        <v>75</v>
      </c>
      <c r="B39" s="16" t="s">
        <v>76</v>
      </c>
      <c r="C39" s="17"/>
      <c r="D39" s="18" t="s">
        <v>14</v>
      </c>
      <c r="E39" s="18">
        <v>1</v>
      </c>
      <c r="F39" s="18">
        <v>1</v>
      </c>
      <c r="G39" s="19"/>
      <c r="H39" s="19">
        <f t="shared" si="3"/>
        <v>0</v>
      </c>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row>
    <row r="40" spans="1:242" s="30" customFormat="1" ht="18" customHeight="1">
      <c r="A40" s="15" t="s">
        <v>77</v>
      </c>
      <c r="B40" s="16" t="s">
        <v>78</v>
      </c>
      <c r="C40" s="17"/>
      <c r="D40" s="18" t="s">
        <v>21</v>
      </c>
      <c r="E40" s="18">
        <v>0</v>
      </c>
      <c r="F40" s="18">
        <v>9</v>
      </c>
      <c r="G40" s="19"/>
      <c r="H40" s="19">
        <f t="shared" si="3"/>
        <v>0</v>
      </c>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row>
    <row r="41" spans="1:242" s="30" customFormat="1" ht="18" customHeight="1">
      <c r="A41" s="15" t="s">
        <v>79</v>
      </c>
      <c r="B41" s="16" t="s">
        <v>80</v>
      </c>
      <c r="C41" s="17"/>
      <c r="D41" s="18" t="s">
        <v>14</v>
      </c>
      <c r="E41" s="18">
        <v>0</v>
      </c>
      <c r="F41" s="18">
        <v>1</v>
      </c>
      <c r="G41" s="19"/>
      <c r="H41" s="19">
        <f t="shared" si="3"/>
        <v>0</v>
      </c>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row>
    <row r="42" spans="1:242" s="30" customFormat="1" ht="18" customHeight="1">
      <c r="A42" s="22"/>
      <c r="B42" s="24"/>
      <c r="C42" s="17"/>
      <c r="D42" s="25"/>
      <c r="E42" s="17"/>
      <c r="F42" s="17"/>
      <c r="G42" s="26" t="s">
        <v>37</v>
      </c>
      <c r="H42" s="27">
        <f>SUM(H28:H41)</f>
        <v>0</v>
      </c>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row>
    <row r="43" spans="1:242" s="30" customFormat="1" ht="18" customHeight="1">
      <c r="A43" s="28"/>
      <c r="B43" s="24"/>
      <c r="C43" s="17"/>
      <c r="D43" s="25"/>
      <c r="E43" s="17"/>
      <c r="F43" s="17"/>
      <c r="G43" s="22"/>
      <c r="H43" s="29"/>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row>
    <row r="44" spans="1:242" s="30" customFormat="1" ht="18" customHeight="1">
      <c r="A44" s="10" t="s">
        <v>81</v>
      </c>
      <c r="B44" s="11" t="s">
        <v>82</v>
      </c>
      <c r="C44" s="12"/>
      <c r="D44" s="13"/>
      <c r="E44" s="14"/>
      <c r="F44" s="14"/>
      <c r="G44" s="14"/>
      <c r="H44" s="14"/>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row>
    <row r="45" spans="1:242" s="30" customFormat="1" ht="18" customHeight="1">
      <c r="A45" s="15" t="s">
        <v>83</v>
      </c>
      <c r="B45" s="16" t="s">
        <v>84</v>
      </c>
      <c r="C45" s="17"/>
      <c r="D45" s="18" t="s">
        <v>85</v>
      </c>
      <c r="E45" s="18">
        <v>530</v>
      </c>
      <c r="F45" s="18">
        <f>+F28</f>
        <v>680</v>
      </c>
      <c r="G45" s="19"/>
      <c r="H45" s="19">
        <f t="shared" ref="H45:H55" si="4">+G45*(E45+F45)</f>
        <v>0</v>
      </c>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row>
    <row r="46" spans="1:242" s="30" customFormat="1" ht="18" customHeight="1">
      <c r="A46" s="15" t="s">
        <v>86</v>
      </c>
      <c r="B46" s="16" t="s">
        <v>87</v>
      </c>
      <c r="C46" s="17"/>
      <c r="D46" s="18" t="s">
        <v>21</v>
      </c>
      <c r="E46" s="18">
        <v>4</v>
      </c>
      <c r="F46" s="18">
        <v>0</v>
      </c>
      <c r="G46" s="19"/>
      <c r="H46" s="19">
        <f t="shared" si="4"/>
        <v>0</v>
      </c>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row>
    <row r="47" spans="1:242" s="30" customFormat="1" ht="18" customHeight="1">
      <c r="A47" s="15" t="s">
        <v>88</v>
      </c>
      <c r="B47" s="16" t="s">
        <v>89</v>
      </c>
      <c r="C47" s="17"/>
      <c r="D47" s="18" t="s">
        <v>21</v>
      </c>
      <c r="E47" s="18">
        <v>0</v>
      </c>
      <c r="F47" s="18">
        <f>+F33</f>
        <v>8</v>
      </c>
      <c r="G47" s="19"/>
      <c r="H47" s="19">
        <f t="shared" si="4"/>
        <v>0</v>
      </c>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row>
    <row r="48" spans="1:242" s="30" customFormat="1" ht="18" customHeight="1">
      <c r="A48" s="15" t="s">
        <v>90</v>
      </c>
      <c r="B48" s="16" t="s">
        <v>91</v>
      </c>
      <c r="C48" s="17"/>
      <c r="D48" s="18" t="s">
        <v>21</v>
      </c>
      <c r="E48" s="18">
        <v>4</v>
      </c>
      <c r="F48" s="18">
        <v>8</v>
      </c>
      <c r="G48" s="19"/>
      <c r="H48" s="19">
        <f t="shared" si="4"/>
        <v>0</v>
      </c>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row>
    <row r="49" spans="1:242" s="30" customFormat="1" ht="18" customHeight="1">
      <c r="A49" s="15" t="s">
        <v>92</v>
      </c>
      <c r="B49" s="16" t="s">
        <v>93</v>
      </c>
      <c r="C49" s="17"/>
      <c r="D49" s="18" t="s">
        <v>21</v>
      </c>
      <c r="E49" s="18">
        <v>4</v>
      </c>
      <c r="F49" s="18">
        <v>8</v>
      </c>
      <c r="G49" s="19"/>
      <c r="H49" s="19">
        <f t="shared" si="4"/>
        <v>0</v>
      </c>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row>
    <row r="50" spans="1:242" s="30" customFormat="1" ht="18" customHeight="1">
      <c r="A50" s="15" t="s">
        <v>94</v>
      </c>
      <c r="B50" s="16" t="s">
        <v>95</v>
      </c>
      <c r="C50" s="17"/>
      <c r="D50" s="18" t="s">
        <v>21</v>
      </c>
      <c r="E50" s="18">
        <v>4</v>
      </c>
      <c r="F50" s="18">
        <v>0</v>
      </c>
      <c r="G50" s="19"/>
      <c r="H50" s="19">
        <f t="shared" si="4"/>
        <v>0</v>
      </c>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row>
    <row r="51" spans="1:242" s="30" customFormat="1" ht="18" customHeight="1">
      <c r="A51" s="15" t="s">
        <v>96</v>
      </c>
      <c r="B51" s="16" t="s">
        <v>97</v>
      </c>
      <c r="C51" s="17"/>
      <c r="D51" s="18" t="s">
        <v>26</v>
      </c>
      <c r="E51" s="18">
        <v>80</v>
      </c>
      <c r="F51" s="18">
        <v>0</v>
      </c>
      <c r="G51" s="19"/>
      <c r="H51" s="19">
        <f t="shared" si="4"/>
        <v>0</v>
      </c>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row>
    <row r="52" spans="1:242" s="30" customFormat="1" ht="18" customHeight="1">
      <c r="A52" s="15" t="s">
        <v>98</v>
      </c>
      <c r="B52" s="16" t="s">
        <v>99</v>
      </c>
      <c r="C52" s="17"/>
      <c r="D52" s="18" t="s">
        <v>21</v>
      </c>
      <c r="E52" s="18">
        <v>8</v>
      </c>
      <c r="F52" s="18">
        <v>0</v>
      </c>
      <c r="G52" s="19"/>
      <c r="H52" s="19">
        <f t="shared" si="4"/>
        <v>0</v>
      </c>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row>
    <row r="53" spans="1:242" s="30" customFormat="1" ht="18" customHeight="1">
      <c r="A53" s="15" t="s">
        <v>100</v>
      </c>
      <c r="B53" s="16" t="s">
        <v>101</v>
      </c>
      <c r="C53" s="17"/>
      <c r="D53" s="18" t="s">
        <v>21</v>
      </c>
      <c r="E53" s="18">
        <v>10</v>
      </c>
      <c r="F53" s="18">
        <v>10</v>
      </c>
      <c r="G53" s="19"/>
      <c r="H53" s="19">
        <f t="shared" si="4"/>
        <v>0</v>
      </c>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row>
    <row r="54" spans="1:242" s="30" customFormat="1" ht="18" customHeight="1">
      <c r="A54" s="15" t="s">
        <v>102</v>
      </c>
      <c r="B54" s="16" t="s">
        <v>103</v>
      </c>
      <c r="C54" s="17"/>
      <c r="D54" s="18" t="s">
        <v>14</v>
      </c>
      <c r="E54" s="18">
        <v>1</v>
      </c>
      <c r="F54" s="18">
        <v>1</v>
      </c>
      <c r="G54" s="19"/>
      <c r="H54" s="19">
        <f t="shared" si="4"/>
        <v>0</v>
      </c>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row>
    <row r="55" spans="1:242" s="30" customFormat="1" ht="18" customHeight="1">
      <c r="A55" s="15" t="s">
        <v>104</v>
      </c>
      <c r="B55" s="16" t="s">
        <v>105</v>
      </c>
      <c r="C55" s="17"/>
      <c r="D55" s="18" t="s">
        <v>21</v>
      </c>
      <c r="E55" s="18">
        <v>4</v>
      </c>
      <c r="F55" s="18">
        <v>2</v>
      </c>
      <c r="G55" s="19"/>
      <c r="H55" s="19">
        <f t="shared" si="4"/>
        <v>0</v>
      </c>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row>
    <row r="56" spans="1:242" s="30" customFormat="1" ht="18" customHeight="1">
      <c r="A56" s="22"/>
      <c r="B56" s="24"/>
      <c r="C56" s="17"/>
      <c r="D56" s="25"/>
      <c r="E56" s="17"/>
      <c r="F56" s="17"/>
      <c r="G56" s="26" t="s">
        <v>37</v>
      </c>
      <c r="H56" s="27">
        <f>SUM(H45:H55)</f>
        <v>0</v>
      </c>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row>
    <row r="57" spans="1:242" s="30" customFormat="1" ht="18" customHeight="1">
      <c r="A57" s="28"/>
      <c r="B57" s="24"/>
      <c r="C57" s="17"/>
      <c r="D57" s="25"/>
      <c r="E57" s="17"/>
      <c r="F57" s="17"/>
      <c r="G57" s="22"/>
      <c r="H57" s="29"/>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row>
    <row r="58" spans="1:242" s="30" customFormat="1" ht="18" customHeight="1">
      <c r="A58" s="10" t="s">
        <v>106</v>
      </c>
      <c r="B58" s="31" t="s">
        <v>107</v>
      </c>
      <c r="C58" s="12"/>
      <c r="D58" s="13"/>
      <c r="E58" s="14"/>
      <c r="F58" s="14"/>
      <c r="G58" s="14"/>
      <c r="H58" s="14"/>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row>
    <row r="59" spans="1:242" s="30" customFormat="1" ht="18" customHeight="1">
      <c r="A59" s="15" t="s">
        <v>108</v>
      </c>
      <c r="B59" s="16" t="s">
        <v>109</v>
      </c>
      <c r="C59" s="17"/>
      <c r="D59" s="18" t="s">
        <v>54</v>
      </c>
      <c r="E59" s="18">
        <f>+E45</f>
        <v>530</v>
      </c>
      <c r="F59" s="18">
        <v>700</v>
      </c>
      <c r="G59" s="19"/>
      <c r="H59" s="19">
        <f t="shared" ref="H59:H62" si="5">+G59*(E59+F59)</f>
        <v>0</v>
      </c>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row>
    <row r="60" spans="1:242" s="30" customFormat="1" ht="18" customHeight="1">
      <c r="A60" s="15" t="s">
        <v>110</v>
      </c>
      <c r="B60" s="16" t="s">
        <v>111</v>
      </c>
      <c r="C60" s="17"/>
      <c r="D60" s="18" t="s">
        <v>54</v>
      </c>
      <c r="E60" s="18">
        <f>+E59</f>
        <v>530</v>
      </c>
      <c r="F60" s="18">
        <v>700</v>
      </c>
      <c r="G60" s="19"/>
      <c r="H60" s="19">
        <f t="shared" si="5"/>
        <v>0</v>
      </c>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row>
    <row r="61" spans="1:242" s="30" customFormat="1" ht="18" customHeight="1">
      <c r="A61" s="15" t="s">
        <v>112</v>
      </c>
      <c r="B61" s="16" t="s">
        <v>113</v>
      </c>
      <c r="C61" s="17"/>
      <c r="D61" s="18" t="s">
        <v>54</v>
      </c>
      <c r="E61" s="18">
        <f>+E60</f>
        <v>530</v>
      </c>
      <c r="F61" s="18">
        <v>700</v>
      </c>
      <c r="G61" s="19"/>
      <c r="H61" s="19">
        <f t="shared" si="5"/>
        <v>0</v>
      </c>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row>
    <row r="62" spans="1:242" s="30" customFormat="1" ht="18" customHeight="1">
      <c r="A62" s="15" t="s">
        <v>114</v>
      </c>
      <c r="B62" s="16" t="s">
        <v>115</v>
      </c>
      <c r="C62" s="17"/>
      <c r="D62" s="18" t="s">
        <v>26</v>
      </c>
      <c r="E62" s="18">
        <v>60</v>
      </c>
      <c r="F62" s="18">
        <v>70</v>
      </c>
      <c r="G62" s="19"/>
      <c r="H62" s="19">
        <f t="shared" si="5"/>
        <v>0</v>
      </c>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row>
    <row r="63" spans="1:242" s="30" customFormat="1" ht="18" customHeight="1">
      <c r="A63" s="22"/>
      <c r="B63" s="24"/>
      <c r="C63" s="17"/>
      <c r="D63" s="25"/>
      <c r="E63" s="17"/>
      <c r="F63" s="17"/>
      <c r="G63" s="26" t="s">
        <v>37</v>
      </c>
      <c r="H63" s="27">
        <f>SUM(H59:H62)</f>
        <v>0</v>
      </c>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row>
    <row r="64" spans="1:242" s="30" customFormat="1" ht="18" customHeight="1">
      <c r="A64" s="28"/>
      <c r="B64" s="24"/>
      <c r="C64" s="17"/>
      <c r="D64" s="25"/>
      <c r="E64" s="17"/>
      <c r="F64" s="17"/>
      <c r="G64" s="22"/>
      <c r="H64" s="29"/>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row>
    <row r="65" spans="1:242" s="30" customFormat="1" ht="18" customHeight="1">
      <c r="A65" s="10" t="s">
        <v>116</v>
      </c>
      <c r="B65" s="11" t="s">
        <v>117</v>
      </c>
      <c r="C65" s="12"/>
      <c r="D65" s="13"/>
      <c r="E65" s="14"/>
      <c r="F65" s="14"/>
      <c r="G65" s="14"/>
      <c r="H65" s="14"/>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row>
    <row r="66" spans="1:242" s="30" customFormat="1" ht="18" customHeight="1">
      <c r="A66" s="15" t="s">
        <v>118</v>
      </c>
      <c r="B66" s="16" t="s">
        <v>119</v>
      </c>
      <c r="C66" s="17"/>
      <c r="D66" s="18" t="s">
        <v>26</v>
      </c>
      <c r="E66" s="18">
        <f>+E31</f>
        <v>220</v>
      </c>
      <c r="F66" s="18">
        <f>+F31</f>
        <v>434</v>
      </c>
      <c r="G66" s="19"/>
      <c r="H66" s="19">
        <f t="shared" ref="H66:H70" si="6">+G66*(E66+F66)</f>
        <v>0</v>
      </c>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row>
    <row r="67" spans="1:242" s="30" customFormat="1" ht="18" customHeight="1">
      <c r="A67" s="15" t="s">
        <v>120</v>
      </c>
      <c r="B67" s="16" t="s">
        <v>121</v>
      </c>
      <c r="C67" s="17"/>
      <c r="D67" s="18" t="s">
        <v>26</v>
      </c>
      <c r="E67" s="18">
        <v>172</v>
      </c>
      <c r="F67" s="18">
        <v>95</v>
      </c>
      <c r="G67" s="19"/>
      <c r="H67" s="19">
        <f t="shared" si="6"/>
        <v>0</v>
      </c>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row>
    <row r="68" spans="1:242" s="30" customFormat="1" ht="18" customHeight="1">
      <c r="A68" s="15" t="s">
        <v>122</v>
      </c>
      <c r="B68" s="16" t="s">
        <v>123</v>
      </c>
      <c r="C68" s="17"/>
      <c r="D68" s="18" t="s">
        <v>26</v>
      </c>
      <c r="E68" s="18">
        <v>172</v>
      </c>
      <c r="F68" s="18">
        <v>95</v>
      </c>
      <c r="G68" s="19"/>
      <c r="H68" s="19">
        <f t="shared" si="6"/>
        <v>0</v>
      </c>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row>
    <row r="69" spans="1:242" s="30" customFormat="1" ht="18" customHeight="1">
      <c r="A69" s="15" t="s">
        <v>124</v>
      </c>
      <c r="B69" s="16" t="s">
        <v>125</v>
      </c>
      <c r="C69" s="17"/>
      <c r="D69" s="18" t="s">
        <v>26</v>
      </c>
      <c r="E69" s="18">
        <f>+E30</f>
        <v>40</v>
      </c>
      <c r="F69" s="18">
        <v>30</v>
      </c>
      <c r="G69" s="19"/>
      <c r="H69" s="19">
        <f t="shared" si="6"/>
        <v>0</v>
      </c>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row>
    <row r="70" spans="1:242" s="30" customFormat="1" ht="18" customHeight="1">
      <c r="A70" s="15" t="s">
        <v>126</v>
      </c>
      <c r="B70" s="16" t="s">
        <v>127</v>
      </c>
      <c r="C70" s="17"/>
      <c r="D70" s="18" t="s">
        <v>26</v>
      </c>
      <c r="E70" s="18">
        <f>+E32</f>
        <v>15</v>
      </c>
      <c r="F70" s="18">
        <v>90</v>
      </c>
      <c r="G70" s="19"/>
      <c r="H70" s="19">
        <f t="shared" si="6"/>
        <v>0</v>
      </c>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row>
    <row r="71" spans="1:242" s="30" customFormat="1" ht="18" customHeight="1">
      <c r="A71" s="22"/>
      <c r="B71" s="24"/>
      <c r="C71" s="17"/>
      <c r="D71" s="25"/>
      <c r="E71" s="17"/>
      <c r="F71" s="17"/>
      <c r="G71" s="26" t="s">
        <v>37</v>
      </c>
      <c r="H71" s="27">
        <f>SUM(H66:H70)</f>
        <v>0</v>
      </c>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row>
    <row r="72" spans="1:242" s="30" customFormat="1" ht="18" customHeight="1">
      <c r="A72" s="28"/>
      <c r="B72" s="24"/>
      <c r="C72" s="17"/>
      <c r="D72" s="25"/>
      <c r="E72" s="17"/>
      <c r="F72" s="17"/>
      <c r="G72" s="22"/>
      <c r="H72" s="29"/>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row>
    <row r="73" spans="1:242" s="30" customFormat="1" ht="18" customHeight="1">
      <c r="A73" s="10" t="s">
        <v>128</v>
      </c>
      <c r="B73" s="11" t="s">
        <v>129</v>
      </c>
      <c r="C73" s="12"/>
      <c r="D73" s="13"/>
      <c r="E73" s="14"/>
      <c r="F73" s="14"/>
      <c r="G73" s="14"/>
      <c r="H73" s="14"/>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row>
    <row r="74" spans="1:242" s="30" customFormat="1" ht="18" customHeight="1">
      <c r="A74" s="15" t="s">
        <v>130</v>
      </c>
      <c r="B74" s="16" t="s">
        <v>131</v>
      </c>
      <c r="C74" s="17"/>
      <c r="D74" s="18" t="s">
        <v>21</v>
      </c>
      <c r="E74" s="18">
        <v>0</v>
      </c>
      <c r="F74" s="18">
        <v>0</v>
      </c>
      <c r="G74" s="19"/>
      <c r="H74" s="19">
        <f t="shared" ref="H74:H77" si="7">+G74*(E74+F74)</f>
        <v>0</v>
      </c>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row>
    <row r="75" spans="1:242" ht="18" customHeight="1">
      <c r="A75" s="15" t="s">
        <v>132</v>
      </c>
      <c r="B75" s="16" t="s">
        <v>133</v>
      </c>
      <c r="C75" s="17"/>
      <c r="D75" s="18" t="s">
        <v>21</v>
      </c>
      <c r="E75" s="18">
        <v>0</v>
      </c>
      <c r="F75" s="18">
        <v>2</v>
      </c>
      <c r="G75" s="19"/>
      <c r="H75" s="19">
        <f t="shared" si="7"/>
        <v>0</v>
      </c>
    </row>
    <row r="76" spans="1:242" ht="18" customHeight="1">
      <c r="A76" s="15" t="s">
        <v>134</v>
      </c>
      <c r="B76" s="16" t="s">
        <v>135</v>
      </c>
      <c r="C76" s="17"/>
      <c r="D76" s="18" t="s">
        <v>14</v>
      </c>
      <c r="E76" s="18">
        <v>0</v>
      </c>
      <c r="F76" s="18">
        <v>1</v>
      </c>
      <c r="G76" s="19"/>
      <c r="H76" s="19">
        <f t="shared" si="7"/>
        <v>0</v>
      </c>
    </row>
    <row r="77" spans="1:242" ht="18" customHeight="1">
      <c r="A77" s="15" t="s">
        <v>136</v>
      </c>
      <c r="B77" s="16" t="s">
        <v>137</v>
      </c>
      <c r="C77" s="17"/>
      <c r="D77" s="18" t="s">
        <v>21</v>
      </c>
      <c r="E77" s="18">
        <v>7</v>
      </c>
      <c r="F77" s="18">
        <v>0</v>
      </c>
      <c r="G77" s="19"/>
      <c r="H77" s="19">
        <f t="shared" si="7"/>
        <v>0</v>
      </c>
    </row>
    <row r="78" spans="1:242" ht="18" customHeight="1">
      <c r="A78" s="22"/>
      <c r="B78" s="24"/>
      <c r="C78" s="17"/>
      <c r="D78" s="25"/>
      <c r="E78" s="17"/>
      <c r="F78" s="17"/>
      <c r="G78" s="26" t="s">
        <v>37</v>
      </c>
      <c r="H78" s="27">
        <f>SUM(H74:H77)</f>
        <v>0</v>
      </c>
    </row>
    <row r="79" spans="1:242" ht="18" customHeight="1">
      <c r="A79" s="28"/>
      <c r="B79" s="24"/>
      <c r="C79" s="17"/>
      <c r="D79" s="25"/>
      <c r="E79" s="17"/>
      <c r="F79" s="17"/>
      <c r="G79" s="22"/>
      <c r="H79" s="29"/>
    </row>
    <row r="80" spans="1:242" ht="18" customHeight="1">
      <c r="A80" s="10" t="s">
        <v>138</v>
      </c>
      <c r="B80" s="11" t="s">
        <v>139</v>
      </c>
      <c r="C80" s="12"/>
      <c r="D80" s="13"/>
      <c r="E80" s="14"/>
      <c r="F80" s="14"/>
      <c r="G80" s="14"/>
      <c r="H80" s="14"/>
    </row>
    <row r="81" spans="1:8" ht="18" customHeight="1">
      <c r="A81" s="15" t="s">
        <v>140</v>
      </c>
      <c r="B81" s="16" t="s">
        <v>141</v>
      </c>
      <c r="C81" s="17"/>
      <c r="D81" s="18" t="s">
        <v>54</v>
      </c>
      <c r="E81" s="18">
        <v>145</v>
      </c>
      <c r="F81" s="18">
        <v>0</v>
      </c>
      <c r="G81" s="19"/>
      <c r="H81" s="19">
        <f t="shared" ref="H81:H82" si="8">+G81*(E81+F81)</f>
        <v>0</v>
      </c>
    </row>
    <row r="82" spans="1:8" ht="18" customHeight="1">
      <c r="A82" s="15" t="s">
        <v>142</v>
      </c>
      <c r="B82" s="16" t="s">
        <v>143</v>
      </c>
      <c r="C82" s="17"/>
      <c r="D82" s="18" t="s">
        <v>54</v>
      </c>
      <c r="E82" s="18">
        <v>145</v>
      </c>
      <c r="F82" s="18">
        <v>0</v>
      </c>
      <c r="G82" s="19"/>
      <c r="H82" s="19">
        <f t="shared" si="8"/>
        <v>0</v>
      </c>
    </row>
    <row r="83" spans="1:8" ht="18" customHeight="1">
      <c r="A83" s="22"/>
      <c r="B83" s="24"/>
      <c r="C83" s="17"/>
      <c r="D83" s="25"/>
      <c r="E83" s="17"/>
      <c r="F83" s="17"/>
      <c r="G83" s="26" t="s">
        <v>37</v>
      </c>
      <c r="H83" s="27">
        <f>SUM(H81:H82)</f>
        <v>0</v>
      </c>
    </row>
    <row r="84" spans="1:8" ht="18" customHeight="1">
      <c r="A84" s="10" t="s">
        <v>144</v>
      </c>
      <c r="B84" s="11" t="s">
        <v>145</v>
      </c>
      <c r="C84" s="12"/>
      <c r="D84" s="13"/>
      <c r="E84" s="14"/>
      <c r="F84" s="14"/>
      <c r="G84" s="14"/>
      <c r="H84" s="14"/>
    </row>
    <row r="85" spans="1:8" ht="18" customHeight="1">
      <c r="A85" s="15" t="s">
        <v>146</v>
      </c>
      <c r="B85" s="16" t="s">
        <v>147</v>
      </c>
      <c r="C85" s="17"/>
      <c r="D85" s="18" t="s">
        <v>26</v>
      </c>
      <c r="E85" s="18">
        <v>40</v>
      </c>
      <c r="F85" s="18">
        <v>0</v>
      </c>
      <c r="G85" s="19"/>
      <c r="H85" s="19">
        <f t="shared" ref="H85:H88" si="9">+G85*(E85+F85)</f>
        <v>0</v>
      </c>
    </row>
    <row r="86" spans="1:8" ht="18" customHeight="1">
      <c r="A86" s="15" t="s">
        <v>148</v>
      </c>
      <c r="B86" s="16" t="s">
        <v>149</v>
      </c>
      <c r="C86" s="17"/>
      <c r="D86" s="18" t="s">
        <v>26</v>
      </c>
      <c r="E86" s="18">
        <v>40</v>
      </c>
      <c r="F86" s="18">
        <v>0</v>
      </c>
      <c r="G86" s="19"/>
      <c r="H86" s="19">
        <f t="shared" si="9"/>
        <v>0</v>
      </c>
    </row>
    <row r="87" spans="1:8" ht="18" customHeight="1">
      <c r="A87" s="15" t="s">
        <v>150</v>
      </c>
      <c r="B87" s="16" t="s">
        <v>151</v>
      </c>
      <c r="C87" s="17"/>
      <c r="D87" s="18" t="s">
        <v>26</v>
      </c>
      <c r="E87" s="18">
        <v>40</v>
      </c>
      <c r="F87" s="18">
        <v>0</v>
      </c>
      <c r="G87" s="19"/>
      <c r="H87" s="19">
        <f t="shared" si="9"/>
        <v>0</v>
      </c>
    </row>
    <row r="88" spans="1:8" ht="18" customHeight="1">
      <c r="A88" s="15" t="s">
        <v>152</v>
      </c>
      <c r="B88" s="16" t="s">
        <v>153</v>
      </c>
      <c r="C88" s="17"/>
      <c r="D88" s="18" t="s">
        <v>26</v>
      </c>
      <c r="E88" s="18">
        <v>10</v>
      </c>
      <c r="F88" s="18">
        <v>0</v>
      </c>
      <c r="G88" s="19"/>
      <c r="H88" s="19">
        <f t="shared" si="9"/>
        <v>0</v>
      </c>
    </row>
    <row r="89" spans="1:8" ht="18" customHeight="1">
      <c r="A89" s="22"/>
      <c r="B89" s="24"/>
      <c r="C89" s="17"/>
      <c r="D89" s="25"/>
      <c r="E89" s="17"/>
      <c r="F89" s="17"/>
      <c r="G89" s="26" t="s">
        <v>37</v>
      </c>
      <c r="H89" s="27">
        <f>SUM(H85:H88)</f>
        <v>0</v>
      </c>
    </row>
    <row r="90" spans="1:8" ht="18" customHeight="1">
      <c r="A90" s="28"/>
      <c r="B90" s="24"/>
      <c r="C90" s="17"/>
      <c r="D90" s="25"/>
      <c r="E90" s="17"/>
      <c r="F90" s="17"/>
      <c r="G90" s="22"/>
      <c r="H90" s="29"/>
    </row>
    <row r="91" spans="1:8" ht="18" customHeight="1">
      <c r="A91" s="10" t="s">
        <v>161</v>
      </c>
      <c r="B91" s="11" t="s">
        <v>162</v>
      </c>
      <c r="C91" s="12"/>
      <c r="D91" s="71" t="s">
        <v>163</v>
      </c>
      <c r="E91" s="71"/>
      <c r="F91" s="71"/>
      <c r="G91" s="71"/>
      <c r="H91" s="71"/>
    </row>
    <row r="92" spans="1:8" ht="18" customHeight="1">
      <c r="A92" s="15" t="s">
        <v>164</v>
      </c>
      <c r="B92" s="16" t="s">
        <v>165</v>
      </c>
      <c r="C92" s="17"/>
      <c r="D92" s="18" t="s">
        <v>166</v>
      </c>
      <c r="E92" s="18">
        <v>1</v>
      </c>
      <c r="F92" s="18">
        <v>0</v>
      </c>
      <c r="G92" s="19">
        <v>0</v>
      </c>
      <c r="H92" s="19">
        <f t="shared" ref="H92" si="10">+G92*(E92+F92)</f>
        <v>0</v>
      </c>
    </row>
    <row r="93" spans="1:8" ht="18" customHeight="1">
      <c r="A93" s="22"/>
      <c r="B93" s="24"/>
      <c r="C93" s="17"/>
      <c r="D93" s="25"/>
      <c r="E93" s="17"/>
      <c r="F93" s="17"/>
      <c r="G93" s="26" t="s">
        <v>37</v>
      </c>
      <c r="H93" s="27">
        <f>SUM(H92:H92)</f>
        <v>0</v>
      </c>
    </row>
    <row r="94" spans="1:8" ht="18" customHeight="1" thickBot="1">
      <c r="A94" s="28"/>
      <c r="B94" s="24"/>
      <c r="C94" s="32"/>
      <c r="D94" s="25"/>
      <c r="E94" s="17"/>
      <c r="F94" s="17"/>
      <c r="G94" s="33"/>
      <c r="H94" s="29"/>
    </row>
    <row r="95" spans="1:8" ht="18" customHeight="1">
      <c r="A95" s="34"/>
      <c r="B95" s="54" t="s">
        <v>154</v>
      </c>
      <c r="C95" s="35"/>
      <c r="D95" s="57" t="s">
        <v>155</v>
      </c>
      <c r="E95" s="58"/>
      <c r="F95" s="58"/>
      <c r="G95" s="58"/>
      <c r="H95" s="59"/>
    </row>
    <row r="96" spans="1:8" ht="18" customHeight="1">
      <c r="A96" s="25"/>
      <c r="B96" s="55"/>
      <c r="C96" s="35"/>
      <c r="D96" s="36" t="s">
        <v>156</v>
      </c>
      <c r="E96" s="37"/>
      <c r="F96" s="37"/>
      <c r="G96" s="37"/>
      <c r="H96" s="38">
        <f>SUMIF(G6:G89,"Sous-Total",H6:H89)</f>
        <v>0</v>
      </c>
    </row>
    <row r="97" spans="1:8" ht="18" customHeight="1">
      <c r="A97" s="17"/>
      <c r="B97" s="55"/>
      <c r="C97" s="35"/>
      <c r="D97" s="60" t="s">
        <v>157</v>
      </c>
      <c r="E97" s="61"/>
      <c r="F97" s="61"/>
      <c r="G97" s="17"/>
      <c r="H97" s="39">
        <f>+H96*0.2</f>
        <v>0</v>
      </c>
    </row>
    <row r="98" spans="1:8" ht="18" customHeight="1">
      <c r="A98" s="17"/>
      <c r="B98" s="55"/>
      <c r="C98" s="35"/>
      <c r="D98" s="40" t="s">
        <v>158</v>
      </c>
      <c r="E98" s="17"/>
      <c r="F98" s="17"/>
      <c r="G98" s="17"/>
      <c r="H98" s="41">
        <f>+H97+H96</f>
        <v>0</v>
      </c>
    </row>
    <row r="99" spans="1:8" ht="18" customHeight="1" thickBot="1">
      <c r="A99" s="12"/>
      <c r="B99" s="56"/>
      <c r="C99" s="35"/>
      <c r="D99" s="42"/>
      <c r="E99" s="43"/>
      <c r="F99" s="43"/>
      <c r="G99" s="43"/>
      <c r="H99" s="44"/>
    </row>
    <row r="100" spans="1:8" ht="18" customHeight="1">
      <c r="A100" s="34"/>
      <c r="B100" s="45"/>
      <c r="C100" s="35"/>
      <c r="D100" s="35"/>
      <c r="E100" s="35"/>
      <c r="F100" s="35"/>
      <c r="G100" s="35"/>
      <c r="H100" s="46"/>
    </row>
    <row r="101" spans="1:8" ht="18" customHeight="1" thickBot="1">
      <c r="A101" s="34"/>
      <c r="B101" s="45"/>
      <c r="C101" s="35"/>
      <c r="D101" s="35"/>
      <c r="E101" s="35"/>
      <c r="F101" s="35"/>
      <c r="G101" s="35"/>
      <c r="H101" s="35"/>
    </row>
    <row r="102" spans="1:8" ht="18" customHeight="1">
      <c r="A102" s="62" t="s">
        <v>159</v>
      </c>
      <c r="B102" s="63"/>
      <c r="C102" s="63"/>
      <c r="D102" s="63"/>
      <c r="E102" s="63"/>
      <c r="F102" s="63"/>
      <c r="G102" s="63"/>
      <c r="H102" s="64"/>
    </row>
    <row r="103" spans="1:8" ht="18" customHeight="1">
      <c r="A103" s="65"/>
      <c r="B103" s="66"/>
      <c r="C103" s="66"/>
      <c r="D103" s="66"/>
      <c r="E103" s="66"/>
      <c r="F103" s="66"/>
      <c r="G103" s="66"/>
      <c r="H103" s="67"/>
    </row>
    <row r="104" spans="1:8" ht="18" customHeight="1">
      <c r="A104" s="65"/>
      <c r="B104" s="66"/>
      <c r="C104" s="66"/>
      <c r="D104" s="66"/>
      <c r="E104" s="66"/>
      <c r="F104" s="66"/>
      <c r="G104" s="66"/>
      <c r="H104" s="67"/>
    </row>
    <row r="105" spans="1:8" ht="18" customHeight="1">
      <c r="A105" s="65"/>
      <c r="B105" s="66"/>
      <c r="C105" s="66"/>
      <c r="D105" s="66"/>
      <c r="E105" s="66"/>
      <c r="F105" s="66"/>
      <c r="G105" s="66"/>
      <c r="H105" s="67"/>
    </row>
    <row r="106" spans="1:8" ht="18" customHeight="1" thickBot="1">
      <c r="A106" s="68"/>
      <c r="B106" s="69"/>
      <c r="C106" s="69"/>
      <c r="D106" s="69"/>
      <c r="E106" s="69"/>
      <c r="F106" s="69"/>
      <c r="G106" s="69"/>
      <c r="H106" s="70"/>
    </row>
    <row r="107" spans="1:8" ht="18" customHeight="1">
      <c r="A107" s="34"/>
      <c r="B107" s="28"/>
      <c r="C107" s="35"/>
      <c r="D107" s="35"/>
      <c r="E107" s="35"/>
      <c r="F107" s="35"/>
      <c r="G107" s="35"/>
      <c r="H107" s="35"/>
    </row>
    <row r="108" spans="1:8" ht="18" customHeight="1">
      <c r="A108" s="34"/>
      <c r="B108" s="28"/>
      <c r="C108" s="35"/>
      <c r="D108" s="35"/>
      <c r="E108" s="35"/>
      <c r="F108" s="35"/>
      <c r="G108" s="35"/>
      <c r="H108" s="35"/>
    </row>
    <row r="109" spans="1:8" ht="18" customHeight="1">
      <c r="A109" s="34"/>
      <c r="B109" s="28"/>
      <c r="C109" s="35"/>
      <c r="D109" s="35"/>
      <c r="E109" s="35"/>
      <c r="F109" s="35"/>
      <c r="G109" s="35"/>
      <c r="H109" s="35"/>
    </row>
    <row r="110" spans="1:8" ht="18" customHeight="1">
      <c r="A110" s="34"/>
      <c r="B110" s="28"/>
      <c r="C110" s="35"/>
      <c r="D110" s="35"/>
      <c r="E110" s="35"/>
      <c r="F110" s="35"/>
      <c r="G110" s="35"/>
      <c r="H110" s="35"/>
    </row>
    <row r="111" spans="1:8" ht="18" customHeight="1">
      <c r="A111" s="34"/>
      <c r="B111" s="28"/>
      <c r="C111" s="35"/>
      <c r="D111" s="35"/>
      <c r="E111" s="35"/>
      <c r="F111" s="35"/>
      <c r="G111" s="35"/>
      <c r="H111" s="35"/>
    </row>
    <row r="112" spans="1:8" ht="18" customHeight="1">
      <c r="A112" s="34"/>
      <c r="B112" s="28"/>
      <c r="C112" s="35"/>
      <c r="D112" s="35"/>
      <c r="E112" s="35"/>
      <c r="F112" s="35"/>
      <c r="G112" s="35"/>
      <c r="H112" s="35"/>
    </row>
    <row r="113" spans="1:8" ht="18" customHeight="1">
      <c r="A113" s="34"/>
      <c r="B113" s="28"/>
      <c r="C113" s="35"/>
      <c r="D113" s="35"/>
      <c r="E113" s="35"/>
      <c r="F113" s="35"/>
      <c r="G113" s="35"/>
      <c r="H113" s="35"/>
    </row>
    <row r="114" spans="1:8" ht="18" customHeight="1">
      <c r="A114" s="34"/>
      <c r="B114" s="28"/>
      <c r="C114" s="35"/>
      <c r="D114" s="35"/>
    </row>
  </sheetData>
  <protectedRanges>
    <protectedRange sqref="H17:H18 H25:H26 H42:H43 H56:H57 H63:H64 H71:H72 H83 H78:H79 H89:H90 H94" name="Plage1_2"/>
    <protectedRange sqref="H93" name="Plage1_2_1"/>
  </protectedRanges>
  <mergeCells count="18">
    <mergeCell ref="E16:F16"/>
    <mergeCell ref="B95:B99"/>
    <mergeCell ref="D95:H95"/>
    <mergeCell ref="D97:F97"/>
    <mergeCell ref="A102:H106"/>
    <mergeCell ref="D91:H91"/>
    <mergeCell ref="E15:F15"/>
    <mergeCell ref="A1:H1"/>
    <mergeCell ref="D2:H2"/>
    <mergeCell ref="A4:H4"/>
    <mergeCell ref="E6:F6"/>
    <mergeCell ref="E7:F7"/>
    <mergeCell ref="E8:F8"/>
    <mergeCell ref="E9:F9"/>
    <mergeCell ref="E10:F10"/>
    <mergeCell ref="E12:F12"/>
    <mergeCell ref="E13:F13"/>
    <mergeCell ref="E14:F14"/>
  </mergeCells>
  <pageMargins left="0.70866141732283472" right="0.70866141732283472" top="0.74803149606299213" bottom="0.74803149606299213" header="0.31496062992125984" footer="0.31496062992125984"/>
  <pageSetup paperSize="9" scale="80" fitToHeight="0" orientation="portrait" r:id="rId1"/>
  <headerFooter>
    <oddFooter>&amp;C&amp;"-,Gras"E - LEVEN&amp;"-,Normal"     /   Tél. 04 84 25 53 15- Fax. 09 72 45 38 35                                                                                                                                    &amp;P</oddFooter>
  </headerFooter>
  <rowBreaks count="2" manualBreakCount="2">
    <brk id="43" max="7" man="1"/>
    <brk id="9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3</vt:i4>
      </vt:variant>
    </vt:vector>
  </HeadingPairs>
  <TitlesOfParts>
    <vt:vector size="4" baseType="lpstr">
      <vt:lpstr>DPGF</vt:lpstr>
      <vt:lpstr>DPGF!Print_Area</vt:lpstr>
      <vt:lpstr>DPGF!Print_Titles</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Lyderic Loreau</dc:creator>
  <cp:lastModifiedBy>TS ELEVEN</cp:lastModifiedBy>
  <dcterms:created xsi:type="dcterms:W3CDTF">2024-11-29T14:25:42Z</dcterms:created>
  <dcterms:modified xsi:type="dcterms:W3CDTF">2025-03-28T14:29:40Z</dcterms:modified>
</cp:coreProperties>
</file>