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1 PATRICIA\DOSSIERS RAFAEL\2025\Hôpitaux Paris Est Val de Marne\PROJET\2. DCE\V2\"/>
    </mc:Choice>
  </mc:AlternateContent>
  <xr:revisionPtr revIDLastSave="0" documentId="13_ncr:1_{BF5591EA-B7F1-4811-A6B9-29CFCA793801}" xr6:coauthVersionLast="47" xr6:coauthVersionMax="47" xr10:uidLastSave="{00000000-0000-0000-0000-000000000000}"/>
  <bookViews>
    <workbookView xWindow="-120" yWindow="-120" windowWidth="29040" windowHeight="15720" tabRatio="780" xr2:uid="{00000000-000D-0000-FFFF-FFFF00000000}"/>
  </bookViews>
  <sheets>
    <sheet name="RECAPITULATIF" sheetId="75" r:id="rId1"/>
    <sheet name="TRANCHE FERME" sheetId="72" r:id="rId2"/>
    <sheet name="TRANCHE CONDITIONNELLE 1" sheetId="91" r:id="rId3"/>
    <sheet name="TRANCHE CONDITIONNELLE 2" sheetId="94" r:id="rId4"/>
    <sheet name="TRANCHE CONDITIONNELLE 3" sheetId="95" r:id="rId5"/>
  </sheets>
  <externalReferences>
    <externalReference r:id="rId6"/>
    <externalReference r:id="rId7"/>
  </externalReferences>
  <definedNames>
    <definedName name="aas" localSheetId="2">#REF!</definedName>
    <definedName name="aas" localSheetId="3">#REF!</definedName>
    <definedName name="aas" localSheetId="4">#REF!</definedName>
    <definedName name="aas" localSheetId="1">#REF!</definedName>
    <definedName name="aas">#REF!</definedName>
    <definedName name="ancien" localSheetId="2">#REF!</definedName>
    <definedName name="ancien" localSheetId="3">#REF!</definedName>
    <definedName name="ancien" localSheetId="4">#REF!</definedName>
    <definedName name="ancien" localSheetId="1">#REF!</definedName>
    <definedName name="ancien">#REF!</definedName>
    <definedName name="Chef_de_projet" localSheetId="2">#REF!</definedName>
    <definedName name="Chef_de_projet" localSheetId="3">#REF!</definedName>
    <definedName name="Chef_de_projet" localSheetId="4">#REF!</definedName>
    <definedName name="Chef_de_projet" localSheetId="1">#REF!</definedName>
    <definedName name="Chef_de_projet">#REF!</definedName>
    <definedName name="Coef">'[1]Données projet'!$C$4</definedName>
    <definedName name="Deux" localSheetId="2">#REF!</definedName>
    <definedName name="Deux" localSheetId="3">#REF!</definedName>
    <definedName name="Deux" localSheetId="4">#REF!</definedName>
    <definedName name="Deux" localSheetId="1">#REF!</definedName>
    <definedName name="Deux">#REF!</definedName>
    <definedName name="Dével." localSheetId="2">#REF!</definedName>
    <definedName name="Dével." localSheetId="3">#REF!</definedName>
    <definedName name="Dével." localSheetId="4">#REF!</definedName>
    <definedName name="Dével." localSheetId="1">#REF!</definedName>
    <definedName name="Dével.">#REF!</definedName>
    <definedName name="dfs">#REF!</definedName>
    <definedName name="ds">#REF!</definedName>
    <definedName name="dvs">#REF!</definedName>
    <definedName name="Expert" localSheetId="2">#REF!</definedName>
    <definedName name="Expert" localSheetId="3">#REF!</definedName>
    <definedName name="Expert" localSheetId="4">#REF!</definedName>
    <definedName name="Expert" localSheetId="1">#REF!</definedName>
    <definedName name="Expert">#REF!</definedName>
    <definedName name="Formateur" localSheetId="2">#REF!</definedName>
    <definedName name="Formateur" localSheetId="3">#REF!</definedName>
    <definedName name="Formateur" localSheetId="4">#REF!</definedName>
    <definedName name="Formateur" localSheetId="1">#REF!</definedName>
    <definedName name="Formateur">#REF!</definedName>
    <definedName name="Formateur1">#REF!</definedName>
    <definedName name="_xlnm.Print_Titles" localSheetId="2">'TRANCHE CONDITIONNELLE 1'!$5:$5</definedName>
    <definedName name="_xlnm.Print_Titles" localSheetId="3">'TRANCHE CONDITIONNELLE 2'!$5:$5</definedName>
    <definedName name="_xlnm.Print_Titles" localSheetId="4">'TRANCHE CONDITIONNELLE 3'!$5:$5</definedName>
    <definedName name="_xlnm.Print_Titles" localSheetId="1">'TRANCHE FERME'!$5:$5</definedName>
    <definedName name="KMAT">[2]PARAMETRE!$K$4</definedName>
    <definedName name="KMO">[2]PARAMETRE!$K$5</definedName>
    <definedName name="KRUN">[2]PARAMETRE!$K$3</definedName>
    <definedName name="Marge" comment="Taux de Marge">'[1]Données projet'!$C$3</definedName>
    <definedName name="PRC" comment="Taux PRC">'[1]Données projet'!$C$2</definedName>
    <definedName name="remise_AA35">'[1]Données projet'!$C$8</definedName>
    <definedName name="remise_AA36">'[1]Données projet'!$C$9</definedName>
    <definedName name="remise_AA37">'[1]Données projet'!$C$10</definedName>
    <definedName name="remise_AA40">'[1]Données projet'!$C$11</definedName>
    <definedName name="remise_AGSCOM">'[1]Données projet'!$C$30</definedName>
    <definedName name="remise_BA15">'[1]Données projet'!$C$14</definedName>
    <definedName name="remise_C2C">'[1]Données projet'!$C$29</definedName>
    <definedName name="remise_CC11">'[1]Données projet'!$C$15</definedName>
    <definedName name="remise_CC18">'[1]Données projet'!$C$16</definedName>
    <definedName name="remise_CC40">'[1]Données projet'!$C$17</definedName>
    <definedName name="remise_CC45">'[1]Données projet'!$C$18</definedName>
    <definedName name="remise_DD15">'[1]Données projet'!$C$19</definedName>
    <definedName name="remise_DD18">'[1]Données projet'!$C$20</definedName>
    <definedName name="remise_DD20">'[1]Données projet'!$C$21</definedName>
    <definedName name="remise_FF11">'[1]Données projet'!$C$23</definedName>
    <definedName name="remise_FF13">'[1]Données projet'!$C$24</definedName>
    <definedName name="remise_FF14">'[1]Données projet'!$C$25</definedName>
    <definedName name="remise_GG42">'[1]Données projet'!$C$26</definedName>
    <definedName name="remise_NN02">'[1]Données projet'!$C$28</definedName>
    <definedName name="Tech_Cableur" localSheetId="2">#REF!</definedName>
    <definedName name="Tech_Cableur" localSheetId="3">#REF!</definedName>
    <definedName name="Tech_Cableur" localSheetId="4">#REF!</definedName>
    <definedName name="Tech_Cableur" localSheetId="1">#REF!</definedName>
    <definedName name="Tech_Cableur">#REF!</definedName>
    <definedName name="Tel">#REF!</definedName>
    <definedName name="xl" localSheetId="2">#REF!</definedName>
    <definedName name="xl" localSheetId="3">#REF!</definedName>
    <definedName name="xl" localSheetId="4">#REF!</definedName>
    <definedName name="xl" localSheetId="1">#REF!</definedName>
    <definedName name="xl">#REF!</definedName>
  </definedNames>
  <calcPr calcId="191028" iterateDelta="1E-4" concurrentManualCount="1"/>
  <customWorkbookViews>
    <customWorkbookView name="* - Affichage personnalisé" guid="{1FD285E5-0C63-11D3-A6F0-00902727AD3C}" mergeInterval="0" personalView="1" maximized="1" windowWidth="994" windowHeight="553" tabRatio="466" activeSheetId="1"/>
    <customWorkbookView name="Gerard - Affichage personnalisé" guid="{AD0D9C00-0A2E-11D3-AC75-0080C8880D45}" mergeInterval="0" personalView="1" maximized="1" windowWidth="994" windowHeight="582" tabRatio="46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0" i="75" l="1"/>
  <c r="K40" i="75"/>
  <c r="I40" i="75"/>
  <c r="G40" i="75"/>
  <c r="M39" i="75"/>
  <c r="K39" i="75"/>
  <c r="I39" i="75"/>
  <c r="G39" i="75"/>
  <c r="M38" i="75"/>
  <c r="K38" i="75"/>
  <c r="I38" i="75"/>
  <c r="G38" i="75"/>
  <c r="M37" i="75"/>
  <c r="K37" i="75"/>
  <c r="I37" i="75"/>
  <c r="G37" i="75"/>
  <c r="M35" i="75"/>
  <c r="K35" i="75"/>
  <c r="I35" i="75"/>
  <c r="G35" i="75"/>
  <c r="M34" i="75"/>
  <c r="K34" i="75"/>
  <c r="I34" i="75"/>
  <c r="G34" i="75"/>
  <c r="M33" i="75"/>
  <c r="K33" i="75"/>
  <c r="I33" i="75"/>
  <c r="G33" i="75"/>
  <c r="M32" i="75"/>
  <c r="K32" i="75"/>
  <c r="I32" i="75"/>
  <c r="G32" i="75"/>
  <c r="M30" i="75"/>
  <c r="K30" i="75"/>
  <c r="I30" i="75"/>
  <c r="G30" i="75"/>
  <c r="M29" i="75"/>
  <c r="K29" i="75"/>
  <c r="I29" i="75"/>
  <c r="G29" i="75"/>
  <c r="M28" i="75"/>
  <c r="K28" i="75"/>
  <c r="I28" i="75"/>
  <c r="G28" i="75"/>
  <c r="M26" i="75"/>
  <c r="K26" i="75"/>
  <c r="I26" i="75"/>
  <c r="G26" i="75"/>
  <c r="M25" i="75"/>
  <c r="K25" i="75"/>
  <c r="I25" i="75"/>
  <c r="G25" i="75"/>
  <c r="M24" i="75"/>
  <c r="K24" i="75"/>
  <c r="I24" i="75"/>
  <c r="G24" i="75"/>
  <c r="M23" i="75"/>
  <c r="K23" i="75"/>
  <c r="I23" i="75"/>
  <c r="G23" i="75"/>
  <c r="M18" i="75"/>
  <c r="K18" i="75"/>
  <c r="I18" i="75"/>
  <c r="G18" i="75"/>
  <c r="M17" i="75"/>
  <c r="K17" i="75"/>
  <c r="I17" i="75"/>
  <c r="G17" i="75"/>
  <c r="M16" i="75"/>
  <c r="K16" i="75"/>
  <c r="I16" i="75"/>
  <c r="G16" i="75"/>
  <c r="M14" i="75"/>
  <c r="K14" i="75"/>
  <c r="I14" i="75"/>
  <c r="G14" i="75"/>
  <c r="M12" i="75"/>
  <c r="K12" i="75"/>
  <c r="I12" i="75"/>
  <c r="G12" i="75"/>
  <c r="M11" i="75"/>
  <c r="K11" i="75"/>
  <c r="I11" i="75"/>
  <c r="G11" i="75"/>
  <c r="M10" i="75"/>
  <c r="K10" i="75"/>
  <c r="I10" i="75"/>
  <c r="G10" i="75"/>
  <c r="M8" i="75"/>
  <c r="K8" i="75"/>
  <c r="I8" i="75"/>
  <c r="G8" i="75"/>
  <c r="M7" i="75"/>
  <c r="K7" i="75"/>
  <c r="I7" i="75"/>
  <c r="G7" i="75"/>
  <c r="M6" i="75"/>
  <c r="K6" i="75"/>
  <c r="I6" i="75"/>
  <c r="G6" i="75"/>
  <c r="A127" i="95"/>
  <c r="A128" i="95"/>
  <c r="A129" i="95"/>
  <c r="A130" i="95"/>
  <c r="A131" i="95"/>
  <c r="A132" i="95"/>
  <c r="A109" i="95"/>
  <c r="A110" i="95"/>
  <c r="A111" i="95"/>
  <c r="A112" i="95"/>
  <c r="A113" i="95"/>
  <c r="A114" i="95"/>
  <c r="A91" i="95"/>
  <c r="A92" i="95"/>
  <c r="A93" i="95"/>
  <c r="A94" i="95"/>
  <c r="A95" i="95"/>
  <c r="A96" i="95"/>
  <c r="A75" i="95"/>
  <c r="A76" i="95"/>
  <c r="A77" i="95"/>
  <c r="A57" i="95"/>
  <c r="A56" i="95"/>
  <c r="A55" i="95"/>
  <c r="A54" i="95"/>
  <c r="A53" i="95"/>
  <c r="A52" i="95"/>
  <c r="A50" i="95"/>
  <c r="A46" i="95"/>
  <c r="A45" i="95"/>
  <c r="A44" i="95"/>
  <c r="A43" i="95"/>
  <c r="A42" i="95"/>
  <c r="A41" i="95"/>
  <c r="A13" i="95"/>
  <c r="A14" i="95"/>
  <c r="A15" i="95"/>
  <c r="A16" i="95"/>
  <c r="A17" i="95"/>
  <c r="A18" i="95"/>
  <c r="A19" i="95"/>
  <c r="A20" i="95"/>
  <c r="A21" i="95"/>
  <c r="A22" i="95"/>
  <c r="A100" i="94"/>
  <c r="A101" i="94"/>
  <c r="A102" i="94"/>
  <c r="A89" i="94"/>
  <c r="A71" i="94"/>
  <c r="A72" i="94"/>
  <c r="A73" i="94"/>
  <c r="A74" i="94"/>
  <c r="A75" i="94"/>
  <c r="A76" i="94"/>
  <c r="A77" i="94"/>
  <c r="A78" i="94"/>
  <c r="A79" i="94"/>
  <c r="A80" i="94"/>
  <c r="A81" i="94"/>
  <c r="A82" i="94"/>
  <c r="A83" i="94"/>
  <c r="A84" i="94"/>
  <c r="A61" i="94"/>
  <c r="A62" i="94"/>
  <c r="A63" i="94"/>
  <c r="A64" i="94"/>
  <c r="A65" i="94"/>
  <c r="A66" i="94"/>
  <c r="A40" i="94"/>
  <c r="A41" i="94"/>
  <c r="A42" i="94"/>
  <c r="A43" i="94"/>
  <c r="A44" i="94"/>
  <c r="A45" i="94"/>
  <c r="A46" i="94"/>
  <c r="A47" i="94"/>
  <c r="A48" i="94"/>
  <c r="A39" i="94"/>
  <c r="A126" i="91"/>
  <c r="A127" i="91"/>
  <c r="A128" i="91"/>
  <c r="A129" i="91"/>
  <c r="A130" i="91"/>
  <c r="A131" i="91"/>
  <c r="A106" i="91"/>
  <c r="A107" i="91"/>
  <c r="A108" i="91"/>
  <c r="A109" i="91"/>
  <c r="A110" i="91"/>
  <c r="A111" i="91"/>
  <c r="A112" i="91"/>
  <c r="A113" i="91"/>
  <c r="A91" i="91"/>
  <c r="A92" i="91"/>
  <c r="A93" i="91"/>
  <c r="A94" i="91"/>
  <c r="A95" i="91"/>
  <c r="A69" i="91"/>
  <c r="A70" i="91"/>
  <c r="A71" i="91"/>
  <c r="A72" i="91"/>
  <c r="A73" i="91"/>
  <c r="A74" i="91"/>
  <c r="A75" i="91"/>
  <c r="A76" i="91"/>
  <c r="A77" i="91"/>
  <c r="A56" i="91"/>
  <c r="A57" i="91"/>
  <c r="A58" i="91"/>
  <c r="A59" i="91"/>
  <c r="A34" i="91"/>
  <c r="A35" i="91"/>
  <c r="A36" i="91"/>
  <c r="A37" i="91"/>
  <c r="A38" i="91"/>
  <c r="A39" i="91"/>
  <c r="A40" i="91"/>
  <c r="A41" i="91"/>
  <c r="A170" i="72"/>
  <c r="A163" i="72"/>
  <c r="A164" i="72"/>
  <c r="A165" i="72"/>
  <c r="A166" i="72"/>
  <c r="A167" i="72"/>
  <c r="A168" i="72"/>
  <c r="F45" i="94"/>
  <c r="F44" i="94"/>
  <c r="F43" i="94"/>
  <c r="F42" i="94"/>
  <c r="F40" i="94"/>
  <c r="F39" i="94"/>
  <c r="F38" i="94"/>
  <c r="F46" i="94"/>
  <c r="C32" i="75" s="1"/>
  <c r="F47" i="94" l="1"/>
  <c r="F48" i="94" s="1"/>
  <c r="F50" i="95" l="1"/>
  <c r="F51" i="95"/>
  <c r="F52" i="95"/>
  <c r="F54" i="95"/>
  <c r="F55" i="95"/>
  <c r="F56" i="95"/>
  <c r="F57" i="95"/>
  <c r="F58" i="95"/>
  <c r="C18" i="75" s="1"/>
  <c r="F59" i="95"/>
  <c r="F60" i="95"/>
  <c r="F129" i="95"/>
  <c r="F128" i="95"/>
  <c r="F127" i="95"/>
  <c r="F126" i="95"/>
  <c r="F124" i="95"/>
  <c r="F118" i="95"/>
  <c r="F117" i="95"/>
  <c r="F111" i="95"/>
  <c r="F110" i="95"/>
  <c r="F109" i="95"/>
  <c r="F108" i="95"/>
  <c r="F106" i="95"/>
  <c r="F100" i="95"/>
  <c r="F99" i="95"/>
  <c r="F93" i="95"/>
  <c r="F92" i="95"/>
  <c r="F91" i="95"/>
  <c r="F90" i="95"/>
  <c r="F88" i="95"/>
  <c r="F82" i="95"/>
  <c r="F81" i="95"/>
  <c r="F75" i="95"/>
  <c r="F74" i="95"/>
  <c r="F73" i="95"/>
  <c r="F72" i="95"/>
  <c r="F70" i="95"/>
  <c r="F64" i="95"/>
  <c r="F63" i="95"/>
  <c r="F44" i="95"/>
  <c r="F43" i="95"/>
  <c r="F42" i="95"/>
  <c r="F41" i="95"/>
  <c r="F34" i="95"/>
  <c r="F26" i="95"/>
  <c r="F25" i="95"/>
  <c r="F19" i="95"/>
  <c r="F18" i="95"/>
  <c r="F17" i="95"/>
  <c r="F16" i="95"/>
  <c r="F14" i="95"/>
  <c r="F8" i="95"/>
  <c r="F7" i="95"/>
  <c r="C123" i="95"/>
  <c r="F123" i="95" s="1"/>
  <c r="F122" i="95"/>
  <c r="F121" i="95"/>
  <c r="F120" i="95"/>
  <c r="F119" i="95"/>
  <c r="F130" i="95"/>
  <c r="C40" i="75" s="1"/>
  <c r="F101" i="95"/>
  <c r="F102" i="95"/>
  <c r="F103" i="95"/>
  <c r="F104" i="95"/>
  <c r="C105" i="95"/>
  <c r="F105" i="95"/>
  <c r="F112" i="95"/>
  <c r="C39" i="75" s="1"/>
  <c r="F113" i="95"/>
  <c r="F114" i="95"/>
  <c r="F65" i="95"/>
  <c r="F66" i="95"/>
  <c r="F67" i="95"/>
  <c r="F68" i="95"/>
  <c r="C69" i="95"/>
  <c r="F69" i="95"/>
  <c r="F76" i="95"/>
  <c r="C37" i="75" s="1"/>
  <c r="F77" i="95"/>
  <c r="F78" i="95"/>
  <c r="F83" i="95"/>
  <c r="F84" i="95"/>
  <c r="F85" i="95"/>
  <c r="F86" i="95"/>
  <c r="C87" i="95"/>
  <c r="F87" i="95"/>
  <c r="F94" i="95"/>
  <c r="C38" i="75" s="1"/>
  <c r="F95" i="95"/>
  <c r="F96" i="95"/>
  <c r="F39" i="95"/>
  <c r="C38" i="95"/>
  <c r="F38" i="95" s="1"/>
  <c r="F37" i="95"/>
  <c r="F36" i="95"/>
  <c r="C33" i="95"/>
  <c r="F33" i="95" s="1"/>
  <c r="F32" i="95"/>
  <c r="F31" i="95"/>
  <c r="F30" i="95"/>
  <c r="F29" i="95"/>
  <c r="F28" i="95"/>
  <c r="F13" i="95"/>
  <c r="F12" i="95"/>
  <c r="F11" i="95"/>
  <c r="F10" i="95"/>
  <c r="F9" i="95"/>
  <c r="F20" i="95"/>
  <c r="C16" i="75" s="1"/>
  <c r="A10" i="95"/>
  <c r="A11" i="95" s="1"/>
  <c r="A12" i="95" s="1"/>
  <c r="A25" i="95" s="1"/>
  <c r="A26" i="95" s="1"/>
  <c r="A27" i="95" s="1"/>
  <c r="A28" i="95" s="1"/>
  <c r="A29" i="95" s="1"/>
  <c r="A30" i="95" s="1"/>
  <c r="A31" i="95" s="1"/>
  <c r="A32" i="95" s="1"/>
  <c r="A33" i="95" s="1"/>
  <c r="A34" i="95" s="1"/>
  <c r="A40" i="95" s="1"/>
  <c r="A47" i="95" s="1"/>
  <c r="F99" i="94"/>
  <c r="F98" i="94"/>
  <c r="F97" i="94"/>
  <c r="F96" i="94"/>
  <c r="F94" i="94"/>
  <c r="F88" i="94"/>
  <c r="F87" i="94"/>
  <c r="F76" i="94"/>
  <c r="F81" i="94"/>
  <c r="F80" i="94"/>
  <c r="F79" i="94"/>
  <c r="F78" i="94"/>
  <c r="F70" i="94"/>
  <c r="F69" i="94"/>
  <c r="F63" i="94"/>
  <c r="F62" i="94"/>
  <c r="F61" i="94"/>
  <c r="F58" i="94"/>
  <c r="F60" i="94"/>
  <c r="F52" i="94"/>
  <c r="F51" i="94"/>
  <c r="F32" i="94"/>
  <c r="F31" i="94"/>
  <c r="F30" i="94"/>
  <c r="F29" i="94"/>
  <c r="F18" i="94"/>
  <c r="F8" i="94"/>
  <c r="F7" i="94"/>
  <c r="C93" i="94"/>
  <c r="F93" i="94" s="1"/>
  <c r="F92" i="94"/>
  <c r="F91" i="94"/>
  <c r="F90" i="94"/>
  <c r="F89" i="94"/>
  <c r="F100" i="94"/>
  <c r="C35" i="75" s="1"/>
  <c r="F53" i="94"/>
  <c r="F54" i="94"/>
  <c r="F55" i="94"/>
  <c r="F56" i="94"/>
  <c r="C57" i="94"/>
  <c r="F57" i="94"/>
  <c r="F64" i="94"/>
  <c r="C33" i="75" s="1"/>
  <c r="F65" i="94"/>
  <c r="F66" i="94"/>
  <c r="F71" i="94"/>
  <c r="F72" i="94"/>
  <c r="F73" i="94"/>
  <c r="F74" i="94"/>
  <c r="C75" i="94"/>
  <c r="F75" i="94"/>
  <c r="F82" i="94"/>
  <c r="C34" i="75" s="1"/>
  <c r="F83" i="94"/>
  <c r="F84" i="94"/>
  <c r="F27" i="94"/>
  <c r="C26" i="94"/>
  <c r="F26" i="94" s="1"/>
  <c r="F25" i="94"/>
  <c r="F24" i="94"/>
  <c r="C22" i="94"/>
  <c r="F22" i="94" s="1"/>
  <c r="F21" i="94"/>
  <c r="F20" i="94"/>
  <c r="F17" i="94"/>
  <c r="F16" i="94"/>
  <c r="F15" i="94"/>
  <c r="F14" i="94"/>
  <c r="F13" i="94"/>
  <c r="F12" i="94"/>
  <c r="F10" i="94"/>
  <c r="A7" i="94"/>
  <c r="A8" i="94" s="1"/>
  <c r="A9" i="94" s="1"/>
  <c r="A10" i="94" s="1"/>
  <c r="A11" i="94" s="1"/>
  <c r="A12" i="94" s="1"/>
  <c r="A13" i="94" s="1"/>
  <c r="A14" i="94" s="1"/>
  <c r="A15" i="94" s="1"/>
  <c r="A16" i="94" s="1"/>
  <c r="A17" i="94" s="1"/>
  <c r="A18" i="94" s="1"/>
  <c r="A28" i="94" s="1"/>
  <c r="A29" i="94" s="1"/>
  <c r="A30" i="94" s="1"/>
  <c r="A31" i="94" s="1"/>
  <c r="A32" i="94" s="1"/>
  <c r="A33" i="94" s="1"/>
  <c r="A34" i="94" s="1"/>
  <c r="A35" i="94" s="1"/>
  <c r="F128" i="91"/>
  <c r="F127" i="91"/>
  <c r="F126" i="91"/>
  <c r="F125" i="91"/>
  <c r="F123" i="91"/>
  <c r="F117" i="91"/>
  <c r="F116" i="91"/>
  <c r="F110" i="91"/>
  <c r="F109" i="91"/>
  <c r="F108" i="91"/>
  <c r="F107" i="91"/>
  <c r="F105" i="91"/>
  <c r="F99" i="91"/>
  <c r="F98" i="91"/>
  <c r="F92" i="91"/>
  <c r="F91" i="91"/>
  <c r="F90" i="91"/>
  <c r="F89" i="91"/>
  <c r="F87" i="91"/>
  <c r="F81" i="91"/>
  <c r="F80" i="91"/>
  <c r="F74" i="91"/>
  <c r="F73" i="91"/>
  <c r="F72" i="91"/>
  <c r="F71" i="91"/>
  <c r="F69" i="91"/>
  <c r="F63" i="91"/>
  <c r="F62" i="91"/>
  <c r="F56" i="91"/>
  <c r="F55" i="91"/>
  <c r="F54" i="91"/>
  <c r="F53" i="91"/>
  <c r="F51" i="91"/>
  <c r="F45" i="91"/>
  <c r="F44" i="91"/>
  <c r="F38" i="91"/>
  <c r="F37" i="91"/>
  <c r="F36" i="91"/>
  <c r="F35" i="91"/>
  <c r="F20" i="91"/>
  <c r="F8" i="91"/>
  <c r="F7" i="91"/>
  <c r="F33" i="91"/>
  <c r="C32" i="91"/>
  <c r="F32" i="91" s="1"/>
  <c r="F31" i="91"/>
  <c r="F30" i="91"/>
  <c r="C28" i="91"/>
  <c r="F28" i="91" s="1"/>
  <c r="F27" i="91"/>
  <c r="F26" i="91"/>
  <c r="C24" i="91"/>
  <c r="F24" i="91" s="1"/>
  <c r="F23" i="91"/>
  <c r="F22" i="91"/>
  <c r="C122" i="91"/>
  <c r="F122" i="91" s="1"/>
  <c r="F121" i="91"/>
  <c r="F120" i="91"/>
  <c r="F119" i="91"/>
  <c r="F118" i="91"/>
  <c r="F129" i="91"/>
  <c r="C30" i="75" s="1"/>
  <c r="F82" i="91"/>
  <c r="F83" i="91"/>
  <c r="F84" i="91"/>
  <c r="F85" i="91"/>
  <c r="C86" i="91"/>
  <c r="F86" i="91"/>
  <c r="F93" i="91"/>
  <c r="C28" i="75" s="1"/>
  <c r="F94" i="91"/>
  <c r="F95" i="91"/>
  <c r="F100" i="91"/>
  <c r="F101" i="91"/>
  <c r="F102" i="91"/>
  <c r="F103" i="91"/>
  <c r="C104" i="91"/>
  <c r="F104" i="91"/>
  <c r="F111" i="91"/>
  <c r="C29" i="75" s="1"/>
  <c r="F112" i="91"/>
  <c r="F113" i="91"/>
  <c r="C68" i="91"/>
  <c r="F68" i="91" s="1"/>
  <c r="F67" i="91"/>
  <c r="F66" i="91"/>
  <c r="F65" i="91"/>
  <c r="F64" i="91"/>
  <c r="F75" i="91"/>
  <c r="C12" i="75" s="1"/>
  <c r="C50" i="91"/>
  <c r="F50" i="91" s="1"/>
  <c r="F49" i="91"/>
  <c r="F48" i="91"/>
  <c r="F47" i="91"/>
  <c r="F46" i="91"/>
  <c r="F57" i="91"/>
  <c r="C11" i="75" s="1"/>
  <c r="C19" i="91"/>
  <c r="F19" i="91" s="1"/>
  <c r="F18" i="91"/>
  <c r="F17" i="91"/>
  <c r="F16" i="91"/>
  <c r="F15" i="91"/>
  <c r="F14" i="91"/>
  <c r="F12" i="91"/>
  <c r="F10" i="91"/>
  <c r="F165" i="72"/>
  <c r="F164" i="72"/>
  <c r="F163" i="72"/>
  <c r="F162" i="72"/>
  <c r="F160" i="72"/>
  <c r="F154" i="72"/>
  <c r="F153" i="72"/>
  <c r="F147" i="72"/>
  <c r="F146" i="72"/>
  <c r="F145" i="72"/>
  <c r="F144" i="72"/>
  <c r="F142" i="72"/>
  <c r="F136" i="72"/>
  <c r="F135" i="72"/>
  <c r="F129" i="72"/>
  <c r="F128" i="72"/>
  <c r="F127" i="72"/>
  <c r="F126" i="72"/>
  <c r="F121" i="72"/>
  <c r="F114" i="72"/>
  <c r="F113" i="72"/>
  <c r="F107" i="72"/>
  <c r="F106" i="72"/>
  <c r="F105" i="72"/>
  <c r="C159" i="72"/>
  <c r="F159" i="72" s="1"/>
  <c r="F158" i="72"/>
  <c r="F157" i="72"/>
  <c r="F156" i="72"/>
  <c r="F155" i="72"/>
  <c r="F166" i="72"/>
  <c r="C26" i="75" s="1"/>
  <c r="C141" i="72"/>
  <c r="F141" i="72" s="1"/>
  <c r="F140" i="72"/>
  <c r="F139" i="72"/>
  <c r="F138" i="72"/>
  <c r="F137" i="72"/>
  <c r="F148" i="72"/>
  <c r="C25" i="75" s="1"/>
  <c r="C124" i="72"/>
  <c r="F124" i="72" s="1"/>
  <c r="F123" i="72"/>
  <c r="F122" i="72"/>
  <c r="C120" i="72"/>
  <c r="F120" i="72" s="1"/>
  <c r="F119" i="72"/>
  <c r="F118" i="72"/>
  <c r="F117" i="72"/>
  <c r="F116" i="72"/>
  <c r="F115" i="72"/>
  <c r="F103" i="72"/>
  <c r="F10" i="72"/>
  <c r="F102" i="72"/>
  <c r="F108" i="72" s="1"/>
  <c r="C23" i="75" s="1"/>
  <c r="F50" i="72"/>
  <c r="C49" i="72"/>
  <c r="F49" i="72" s="1"/>
  <c r="F48" i="72"/>
  <c r="F47" i="72"/>
  <c r="C45" i="72"/>
  <c r="F45" i="72" s="1"/>
  <c r="F44" i="72"/>
  <c r="F43" i="72"/>
  <c r="C41" i="72"/>
  <c r="F41" i="72" s="1"/>
  <c r="F40" i="72"/>
  <c r="F39" i="72"/>
  <c r="F96" i="72"/>
  <c r="F95" i="72"/>
  <c r="F94" i="72"/>
  <c r="F93" i="72"/>
  <c r="F91" i="72"/>
  <c r="F85" i="72"/>
  <c r="F84" i="72"/>
  <c r="F54" i="72"/>
  <c r="F55" i="72"/>
  <c r="F52" i="72"/>
  <c r="F53" i="72"/>
  <c r="F37" i="72"/>
  <c r="F25" i="72"/>
  <c r="F24" i="72"/>
  <c r="F9" i="72"/>
  <c r="F11" i="72"/>
  <c r="F12" i="72"/>
  <c r="F13" i="72"/>
  <c r="F31" i="72"/>
  <c r="F29" i="72"/>
  <c r="F27" i="72"/>
  <c r="A38" i="94" l="1"/>
  <c r="A51" i="95"/>
  <c r="A59" i="95"/>
  <c r="A60" i="95" s="1"/>
  <c r="F131" i="95"/>
  <c r="F132" i="95" s="1"/>
  <c r="A35" i="95"/>
  <c r="A36" i="95" s="1"/>
  <c r="A37" i="95" s="1"/>
  <c r="A38" i="95" s="1"/>
  <c r="A39" i="95" s="1"/>
  <c r="F21" i="95"/>
  <c r="F22" i="95" s="1"/>
  <c r="F101" i="94"/>
  <c r="F102" i="94" s="1"/>
  <c r="A19" i="94"/>
  <c r="A20" i="94" s="1"/>
  <c r="A21" i="94" s="1"/>
  <c r="A22" i="94" s="1"/>
  <c r="A23" i="94" s="1"/>
  <c r="A24" i="94" s="1"/>
  <c r="A25" i="94" s="1"/>
  <c r="A26" i="94" s="1"/>
  <c r="A27" i="94" s="1"/>
  <c r="F33" i="94"/>
  <c r="F130" i="91"/>
  <c r="F131" i="91" s="1"/>
  <c r="F76" i="91"/>
  <c r="F77" i="91" s="1"/>
  <c r="F58" i="91"/>
  <c r="F59" i="91" s="1"/>
  <c r="F167" i="72"/>
  <c r="F168" i="72" s="1"/>
  <c r="F149" i="72"/>
  <c r="F150" i="72" s="1"/>
  <c r="F130" i="72"/>
  <c r="C24" i="75" s="1"/>
  <c r="F131" i="72"/>
  <c r="F132" i="72" s="1"/>
  <c r="F109" i="72"/>
  <c r="F110" i="72" s="1"/>
  <c r="A51" i="94" l="1"/>
  <c r="A63" i="95"/>
  <c r="C14" i="75"/>
  <c r="F104" i="94"/>
  <c r="A52" i="94"/>
  <c r="A53" i="94"/>
  <c r="A54" i="94" s="1"/>
  <c r="A55" i="94" s="1"/>
  <c r="A56" i="94" s="1"/>
  <c r="A57" i="94" s="1"/>
  <c r="A58" i="94" s="1"/>
  <c r="A59" i="94" s="1"/>
  <c r="A60" i="94" s="1"/>
  <c r="A69" i="94" s="1"/>
  <c r="F45" i="95"/>
  <c r="F34" i="94"/>
  <c r="F35" i="94" s="1"/>
  <c r="A8" i="91"/>
  <c r="A9" i="91" s="1"/>
  <c r="A10" i="91" s="1"/>
  <c r="A11" i="91" s="1"/>
  <c r="A12" i="91" s="1"/>
  <c r="A13" i="91" s="1"/>
  <c r="A14" i="91" s="1"/>
  <c r="A15" i="91" s="1"/>
  <c r="A16" i="91" s="1"/>
  <c r="A17" i="91" s="1"/>
  <c r="A18" i="91" s="1"/>
  <c r="F39" i="91"/>
  <c r="F8" i="72"/>
  <c r="A16" i="72"/>
  <c r="A17" i="72" s="1"/>
  <c r="F32" i="72"/>
  <c r="F33" i="72"/>
  <c r="C10" i="75" l="1"/>
  <c r="F133" i="91"/>
  <c r="A18" i="72"/>
  <c r="A19" i="72" s="1"/>
  <c r="A20" i="72" s="1"/>
  <c r="A24" i="72" s="1"/>
  <c r="F134" i="95"/>
  <c r="C17" i="75"/>
  <c r="A64" i="95"/>
  <c r="A65" i="95"/>
  <c r="A66" i="95" s="1"/>
  <c r="A67" i="95" s="1"/>
  <c r="A68" i="95" s="1"/>
  <c r="A69" i="95" s="1"/>
  <c r="A70" i="95" s="1"/>
  <c r="A71" i="95" s="1"/>
  <c r="A72" i="95" s="1"/>
  <c r="A73" i="95" s="1"/>
  <c r="A74" i="95" s="1"/>
  <c r="A78" i="95" s="1"/>
  <c r="A81" i="95" s="1"/>
  <c r="A70" i="94"/>
  <c r="A87" i="94"/>
  <c r="F46" i="95"/>
  <c r="F47" i="95" s="1"/>
  <c r="A19" i="91"/>
  <c r="A20" i="91" s="1"/>
  <c r="A44" i="91" s="1"/>
  <c r="A45" i="91" s="1"/>
  <c r="A46" i="91" s="1"/>
  <c r="A47" i="91" s="1"/>
  <c r="A48" i="91" s="1"/>
  <c r="A49" i="91" s="1"/>
  <c r="A50" i="91" s="1"/>
  <c r="A51" i="91" s="1"/>
  <c r="A52" i="91" s="1"/>
  <c r="A53" i="91" s="1"/>
  <c r="A54" i="91" s="1"/>
  <c r="A55" i="91" s="1"/>
  <c r="A62" i="91" s="1"/>
  <c r="A63" i="91" s="1"/>
  <c r="A64" i="91" s="1"/>
  <c r="A65" i="91" s="1"/>
  <c r="A66" i="91" s="1"/>
  <c r="A67" i="91" s="1"/>
  <c r="A68" i="91" s="1"/>
  <c r="A80" i="91" s="1"/>
  <c r="A81" i="91" s="1"/>
  <c r="A82" i="91" s="1"/>
  <c r="A83" i="91" s="1"/>
  <c r="A84" i="91" s="1"/>
  <c r="A85" i="91" s="1"/>
  <c r="A86" i="91" s="1"/>
  <c r="A87" i="91" s="1"/>
  <c r="A88" i="91" s="1"/>
  <c r="A89" i="91" s="1"/>
  <c r="A90" i="91" s="1"/>
  <c r="A98" i="91" s="1"/>
  <c r="A21" i="91"/>
  <c r="A22" i="91" s="1"/>
  <c r="A23" i="91" s="1"/>
  <c r="A24" i="91" s="1"/>
  <c r="A25" i="91" s="1"/>
  <c r="A26" i="91" s="1"/>
  <c r="A27" i="91" s="1"/>
  <c r="A28" i="91" s="1"/>
  <c r="A29" i="91" s="1"/>
  <c r="A30" i="91" s="1"/>
  <c r="A31" i="91" s="1"/>
  <c r="A32" i="91" s="1"/>
  <c r="A33" i="91" s="1"/>
  <c r="A99" i="91"/>
  <c r="A100" i="91"/>
  <c r="A101" i="91" s="1"/>
  <c r="A102" i="91" s="1"/>
  <c r="A103" i="91" s="1"/>
  <c r="A104" i="91" s="1"/>
  <c r="A105" i="91" s="1"/>
  <c r="A116" i="91" s="1"/>
  <c r="F40" i="91"/>
  <c r="F41" i="91" s="1"/>
  <c r="F135" i="95"/>
  <c r="F136" i="95" s="1"/>
  <c r="F105" i="94"/>
  <c r="F106" i="94" s="1"/>
  <c r="F89" i="72"/>
  <c r="F88" i="72"/>
  <c r="F87" i="72"/>
  <c r="F86" i="72"/>
  <c r="F35" i="72"/>
  <c r="F34" i="72"/>
  <c r="C90" i="72"/>
  <c r="F90" i="72" s="1"/>
  <c r="C36" i="72"/>
  <c r="F36" i="72" s="1"/>
  <c r="A82" i="95" l="1"/>
  <c r="A83" i="95"/>
  <c r="A84" i="95" s="1"/>
  <c r="A85" i="95" s="1"/>
  <c r="A86" i="95" s="1"/>
  <c r="A87" i="95" s="1"/>
  <c r="A88" i="95" s="1"/>
  <c r="A89" i="95" s="1"/>
  <c r="A90" i="95" s="1"/>
  <c r="A99" i="95" s="1"/>
  <c r="F56" i="72"/>
  <c r="C7" i="75" s="1"/>
  <c r="F97" i="72"/>
  <c r="C8" i="75" s="1"/>
  <c r="F98" i="72" l="1"/>
  <c r="F99" i="72" s="1"/>
  <c r="F15" i="72"/>
  <c r="F16" i="72"/>
  <c r="F17" i="72"/>
  <c r="F7" i="72"/>
  <c r="F18" i="72"/>
  <c r="C6" i="75" l="1"/>
  <c r="F170" i="72"/>
  <c r="F19" i="72"/>
  <c r="F20" i="72" s="1"/>
  <c r="M41" i="75" l="1"/>
  <c r="M42" i="75" s="1"/>
  <c r="A25" i="72"/>
  <c r="A26" i="72" s="1"/>
  <c r="A27" i="72" s="1"/>
  <c r="A28" i="72" s="1"/>
  <c r="A29" i="72" s="1"/>
  <c r="A30" i="72" s="1"/>
  <c r="A31" i="72" s="1"/>
  <c r="A32" i="72" s="1"/>
  <c r="A33" i="72" s="1"/>
  <c r="A34" i="72" s="1"/>
  <c r="A35" i="72" s="1"/>
  <c r="F57" i="72"/>
  <c r="F58" i="72" s="1"/>
  <c r="A36" i="72" l="1"/>
  <c r="A37" i="72" s="1"/>
  <c r="A38" i="72" s="1"/>
  <c r="A39" i="72" s="1"/>
  <c r="A40" i="72" s="1"/>
  <c r="A41" i="72" s="1"/>
  <c r="A42" i="72" s="1"/>
  <c r="A43" i="72" s="1"/>
  <c r="A44" i="72" s="1"/>
  <c r="A45" i="72" s="1"/>
  <c r="A46" i="72" s="1"/>
  <c r="A47" i="72" s="1"/>
  <c r="A48" i="72" s="1"/>
  <c r="A49" i="72" s="1"/>
  <c r="A50" i="72" s="1"/>
  <c r="G19" i="75"/>
  <c r="A51" i="72" l="1"/>
  <c r="A52" i="72" s="1"/>
  <c r="A53" i="72" s="1"/>
  <c r="A54" i="72" s="1"/>
  <c r="A55" i="72" s="1"/>
  <c r="A56" i="72" s="1"/>
  <c r="A57" i="72" s="1"/>
  <c r="A58" i="72" s="1"/>
  <c r="A60" i="72"/>
  <c r="A61" i="72" s="1"/>
  <c r="A62" i="72" s="1"/>
  <c r="A63" i="72" s="1"/>
  <c r="A64" i="72" s="1"/>
  <c r="A65" i="72" s="1"/>
  <c r="A66" i="72" s="1"/>
  <c r="A67" i="72" s="1"/>
  <c r="A68" i="72" s="1"/>
  <c r="A69" i="72" s="1"/>
  <c r="A70" i="72" s="1"/>
  <c r="A71" i="72" s="1"/>
  <c r="A72" i="72" s="1"/>
  <c r="A73" i="72" s="1"/>
  <c r="A74" i="72" s="1"/>
  <c r="A75" i="72" s="1"/>
  <c r="A76" i="72" s="1"/>
  <c r="A77" i="72" s="1"/>
  <c r="A78" i="72" s="1"/>
  <c r="A79" i="72" s="1"/>
  <c r="A80" i="72" s="1"/>
  <c r="A81" i="72" s="1"/>
  <c r="A82" i="72" s="1"/>
  <c r="G20" i="75"/>
  <c r="K19" i="75"/>
  <c r="I19" i="75"/>
  <c r="M19" i="75"/>
  <c r="A84" i="72" l="1"/>
  <c r="A85" i="72" s="1"/>
  <c r="A86" i="72" s="1"/>
  <c r="A87" i="72" s="1"/>
  <c r="A88" i="72" s="1"/>
  <c r="A89" i="72" s="1"/>
  <c r="A90" i="72" s="1"/>
  <c r="A91" i="72" s="1"/>
  <c r="A92" i="72" s="1"/>
  <c r="A93" i="72" s="1"/>
  <c r="A94" i="72" s="1"/>
  <c r="A95" i="72" s="1"/>
  <c r="A96" i="72" s="1"/>
  <c r="A97" i="72" s="1"/>
  <c r="A98" i="72" s="1"/>
  <c r="A99" i="72" s="1"/>
  <c r="M20" i="75"/>
  <c r="M45" i="75"/>
  <c r="M46" i="75" s="1"/>
  <c r="I20" i="75"/>
  <c r="K20" i="75"/>
  <c r="A171" i="72" l="1"/>
  <c r="A172" i="72" s="1"/>
  <c r="A102" i="72"/>
  <c r="A103" i="72" s="1"/>
  <c r="A104" i="72" s="1"/>
  <c r="A105" i="72" s="1"/>
  <c r="C19" i="75"/>
  <c r="F171" i="72"/>
  <c r="F172" i="72" s="1"/>
  <c r="A106" i="72" l="1"/>
  <c r="A107" i="72" s="1"/>
  <c r="A108" i="72" s="1"/>
  <c r="A109" i="72" s="1"/>
  <c r="A110" i="72" s="1"/>
  <c r="A113" i="72" s="1"/>
  <c r="A114" i="72" s="1"/>
  <c r="A115" i="72" s="1"/>
  <c r="A116" i="72" s="1"/>
  <c r="A117" i="72" s="1"/>
  <c r="A118" i="72" s="1"/>
  <c r="A119" i="72" s="1"/>
  <c r="A100" i="95"/>
  <c r="A101" i="95"/>
  <c r="A102" i="95" s="1"/>
  <c r="A103" i="95" s="1"/>
  <c r="A104" i="95" s="1"/>
  <c r="A105" i="95" s="1"/>
  <c r="A106" i="95" s="1"/>
  <c r="A107" i="95" s="1"/>
  <c r="A108" i="95" s="1"/>
  <c r="A117" i="95" s="1"/>
  <c r="A120" i="72" l="1"/>
  <c r="A121" i="72" s="1"/>
  <c r="A125" i="72" s="1"/>
  <c r="A126" i="72" s="1"/>
  <c r="A122" i="72"/>
  <c r="A123" i="72" s="1"/>
  <c r="A124" i="72" s="1"/>
  <c r="A119" i="95"/>
  <c r="A120" i="95" s="1"/>
  <c r="A121" i="95" s="1"/>
  <c r="A122" i="95" s="1"/>
  <c r="A123" i="95" s="1"/>
  <c r="A124" i="95" s="1"/>
  <c r="A125" i="95" s="1"/>
  <c r="A126" i="95" s="1"/>
  <c r="A134" i="95" s="1"/>
  <c r="A118" i="95"/>
  <c r="A118" i="91"/>
  <c r="A119" i="91" s="1"/>
  <c r="A120" i="91" s="1"/>
  <c r="A121" i="91" s="1"/>
  <c r="A122" i="91" s="1"/>
  <c r="A123" i="91" s="1"/>
  <c r="A124" i="91" s="1"/>
  <c r="A125" i="91" s="1"/>
  <c r="A133" i="91" s="1"/>
  <c r="A117" i="91"/>
  <c r="A127" i="72" l="1"/>
  <c r="A128" i="72" s="1"/>
  <c r="A129" i="72" s="1"/>
  <c r="A130" i="72" s="1"/>
  <c r="A131" i="72" s="1"/>
  <c r="A132" i="72" s="1"/>
  <c r="A135" i="72" s="1"/>
  <c r="C20" i="75"/>
  <c r="A137" i="72" l="1"/>
  <c r="A138" i="72" s="1"/>
  <c r="A139" i="72" s="1"/>
  <c r="A140" i="72" s="1"/>
  <c r="A141" i="72" s="1"/>
  <c r="A142" i="72" s="1"/>
  <c r="A143" i="72" s="1"/>
  <c r="A144" i="72" s="1"/>
  <c r="A145" i="72" s="1"/>
  <c r="A136" i="72"/>
  <c r="A90" i="94"/>
  <c r="A91" i="94" s="1"/>
  <c r="A92" i="94" s="1"/>
  <c r="A93" i="94" s="1"/>
  <c r="A94" i="94" s="1"/>
  <c r="A95" i="94" s="1"/>
  <c r="A96" i="94" s="1"/>
  <c r="A97" i="94" s="1"/>
  <c r="A98" i="94" s="1"/>
  <c r="A99" i="94" s="1"/>
  <c r="A104" i="94" s="1"/>
  <c r="A88" i="94"/>
  <c r="A146" i="72" l="1"/>
  <c r="A147" i="72" s="1"/>
  <c r="A148" i="72" s="1"/>
  <c r="A149" i="72" s="1"/>
  <c r="A150" i="72" s="1"/>
  <c r="A153" i="72" s="1"/>
  <c r="A135" i="95"/>
  <c r="A136" i="95" s="1"/>
  <c r="A105" i="94"/>
  <c r="A106" i="94" s="1"/>
  <c r="I41" i="75"/>
  <c r="C41" i="75"/>
  <c r="C45" i="75" s="1"/>
  <c r="A155" i="72" l="1"/>
  <c r="A156" i="72" s="1"/>
  <c r="A157" i="72" s="1"/>
  <c r="A158" i="72" s="1"/>
  <c r="A159" i="72" s="1"/>
  <c r="A160" i="72" s="1"/>
  <c r="A161" i="72" s="1"/>
  <c r="A162" i="72" s="1"/>
  <c r="A154" i="72"/>
  <c r="I42" i="75"/>
  <c r="I45" i="75"/>
  <c r="I46" i="75" s="1"/>
  <c r="K41" i="75"/>
  <c r="G41" i="75"/>
  <c r="F134" i="91"/>
  <c r="F135" i="91" s="1"/>
  <c r="G45" i="75"/>
  <c r="G46" i="75" s="1"/>
  <c r="G42" i="75"/>
  <c r="C46" i="75"/>
  <c r="C42" i="75"/>
  <c r="K42" i="75" l="1"/>
  <c r="K45" i="75"/>
  <c r="K46" i="75" s="1"/>
  <c r="A134" i="91" l="1"/>
  <c r="A135" i="91" s="1"/>
</calcChain>
</file>

<file path=xl/sharedStrings.xml><?xml version="1.0" encoding="utf-8"?>
<sst xmlns="http://schemas.openxmlformats.org/spreadsheetml/2006/main" count="781" uniqueCount="152">
  <si>
    <t>INVESTISSEMENT TOTAL € HT</t>
  </si>
  <si>
    <t>Total en € HT</t>
  </si>
  <si>
    <t>Total en € TTC</t>
  </si>
  <si>
    <t xml:space="preserve">NOM DU CANDIDAT : </t>
  </si>
  <si>
    <t>Pos.</t>
  </si>
  <si>
    <t>DESCRIPTIF</t>
  </si>
  <si>
    <t>Prix unitaire  en euros HT</t>
  </si>
  <si>
    <t>Prix total  en euros HT</t>
  </si>
  <si>
    <t>Montant de la T.V.A. 20 %</t>
  </si>
  <si>
    <t>Prestations pouvant être commandées en cours de marché</t>
  </si>
  <si>
    <r>
      <t xml:space="preserve">Commutateurs  </t>
    </r>
    <r>
      <rPr>
        <b/>
        <sz val="10"/>
        <color indexed="10"/>
        <rFont val="Arial"/>
        <family val="2"/>
      </rPr>
      <t>(hors prestation d'installation, et déplacement)</t>
    </r>
  </si>
  <si>
    <t>Switch 12 ports 10/100 PoE avec module GBIC pour connecter la fibre optique</t>
  </si>
  <si>
    <t>Switch 24 ports 10/100 PoE avec module GBIC pour connecter la fibre optique</t>
  </si>
  <si>
    <t>Switch 48 ports 10/100 PoE avec module GBIC pour connecter la fibre optique</t>
  </si>
  <si>
    <t>Switch 12 ports 10/100/1000 PoE avec module GBIC pour connecter la fibre optique</t>
  </si>
  <si>
    <t>Switch 24 ports 10/100/1000 PoE avec module GBIC pour connecter la fibre optique</t>
  </si>
  <si>
    <t>Switch 48 ports 10/100/1000 PoE avec module GBIC pour connecter la fibre optique</t>
  </si>
  <si>
    <t>Switch 12 ports 10/100 avec module GBIC pour connecter la fibre optique</t>
  </si>
  <si>
    <t>Switch 24 ports 10/100 avec module GBIC pour connecter la fibre optique</t>
  </si>
  <si>
    <t>Switch 48 ports 10/100 avec module GBIC pour connecter la fibre optique</t>
  </si>
  <si>
    <t>Switch 12 ports 10/100/1000 avec module GBIC pour connecter la fibre optique</t>
  </si>
  <si>
    <t>Switch 24 ports 10/100/1000 avec module GBIC pour connecter la fibre optique</t>
  </si>
  <si>
    <t>Switch 48 ports 10/100/1000 avec module GBIC pour connecter la fibre optique</t>
  </si>
  <si>
    <r>
      <t>AUTRES PRESTATIONS OU EQUIPEMENTS DE BASE A</t>
    </r>
    <r>
      <rPr>
        <b/>
        <sz val="8"/>
        <color indexed="12"/>
        <rFont val="Arial"/>
        <family val="2"/>
      </rPr>
      <t xml:space="preserve"> COMPLETER PAR LE SOUMISSIONNAIRE</t>
    </r>
  </si>
  <si>
    <t>jarretière optique</t>
  </si>
  <si>
    <t>module GBIC</t>
  </si>
  <si>
    <t>Prestations</t>
  </si>
  <si>
    <t>Formation pour l'exploitation de la solution globale (3 jours sur site)</t>
  </si>
  <si>
    <t>Montant forfaitaire pour journée d'intervention technicien avec déplacement</t>
  </si>
  <si>
    <t>Montant forfaitaire pour journée d'intervention ingénieur avec déplacement</t>
  </si>
  <si>
    <t xml:space="preserve">DPGF: les totaux sont de  la responsabilité du candidat. </t>
  </si>
  <si>
    <t>Commentaires du candidat</t>
  </si>
  <si>
    <t>Investissement</t>
  </si>
  <si>
    <t>QUANTITÉS</t>
  </si>
  <si>
    <t>TOTAL GÉNÉRAL POUR TOUS LES SITES</t>
  </si>
  <si>
    <t>SAINT-MAURICE</t>
  </si>
  <si>
    <t>Bâtiment Maternité</t>
  </si>
  <si>
    <t>Prestations complète dont formations</t>
  </si>
  <si>
    <t>Paramétrage et installation</t>
  </si>
  <si>
    <t>Câblage des bornes DECT, brassage et poses</t>
  </si>
  <si>
    <t>Formations</t>
  </si>
  <si>
    <t xml:space="preserve">TOTAL  H.T. </t>
  </si>
  <si>
    <t xml:space="preserve">TOTAL T.T.C. </t>
  </si>
  <si>
    <t>Bornes IP DECT internes</t>
  </si>
  <si>
    <t xml:space="preserve">Prestations </t>
  </si>
  <si>
    <t>Formations gestionnaires</t>
  </si>
  <si>
    <t>Unité Logos</t>
  </si>
  <si>
    <t>Unité Héloïse</t>
  </si>
  <si>
    <t>Unité Manet et Corot</t>
  </si>
  <si>
    <t>Salle polyvalente Verlaine</t>
  </si>
  <si>
    <t>Salle des fêtes Rimbaud</t>
  </si>
  <si>
    <t>Accueil surveillant de nuit</t>
  </si>
  <si>
    <t>Restauration</t>
  </si>
  <si>
    <t>Accueil 12 rue Val d’Osne</t>
  </si>
  <si>
    <t>Parc et jardins</t>
  </si>
  <si>
    <t>ACCUEIL INFORMATION</t>
  </si>
  <si>
    <t>ACCUEIL SURVEILLANT DE NUIT</t>
  </si>
  <si>
    <t>Bornes DECT extérieures pour couvrir tout le site entre les bâtiments</t>
  </si>
  <si>
    <t>TOTAL en € HT St-Maurice</t>
  </si>
  <si>
    <t>TOTAL en € TTC St-Maurice</t>
  </si>
  <si>
    <t>ANNÉE DE RÉALISATION</t>
  </si>
  <si>
    <t>Marie Cazin</t>
  </si>
  <si>
    <r>
      <t xml:space="preserve">Terminaux DECT </t>
    </r>
    <r>
      <rPr>
        <b/>
        <sz val="10"/>
        <color rgb="FFFF0000"/>
        <rFont val="Arial"/>
        <family val="2"/>
      </rPr>
      <t>sans</t>
    </r>
    <r>
      <rPr>
        <sz val="10"/>
        <rFont val="Arial"/>
        <family val="2"/>
      </rPr>
      <t xml:space="preserve"> la fonction PTI</t>
    </r>
  </si>
  <si>
    <r>
      <t xml:space="preserve">Terminaux DECT </t>
    </r>
    <r>
      <rPr>
        <b/>
        <sz val="10"/>
        <color rgb="FFFF0000"/>
        <rFont val="Arial"/>
        <family val="2"/>
      </rPr>
      <t>avec</t>
    </r>
    <r>
      <rPr>
        <sz val="10"/>
        <rFont val="Arial"/>
        <family val="2"/>
      </rPr>
      <t xml:space="preserve"> la fonction PTI</t>
    </r>
  </si>
  <si>
    <t>Crèche</t>
  </si>
  <si>
    <t>Paracelse</t>
  </si>
  <si>
    <t>Espace Socio-culturel Utopia</t>
  </si>
  <si>
    <t>Accueil information</t>
  </si>
  <si>
    <t>Internat 4 logements</t>
  </si>
  <si>
    <t>Module optique 1 gbits/s reliés au cœur</t>
  </si>
  <si>
    <t xml:space="preserve">Commutateurs POE 24 ports </t>
  </si>
  <si>
    <t>Licence basic pour utilisateur DECT</t>
  </si>
  <si>
    <t>Matériel pour le câblage des prises RJ45 des bornes DECT</t>
  </si>
  <si>
    <t>Matériels et licences communs à tous les bâtiments</t>
  </si>
  <si>
    <t>Unité Joséphine Baker</t>
  </si>
  <si>
    <t>Unité Louise Michel</t>
  </si>
  <si>
    <t>Bouton poussoir d'appel d'urgence dans la salle de soins/transmissions</t>
  </si>
  <si>
    <t>Afficheur pour les alarmes dans la salle de soins/transmissions</t>
  </si>
  <si>
    <t>Balises pour la géolocalisation des terminaux DECT PTI</t>
  </si>
  <si>
    <t>Unité Ravel 2</t>
  </si>
  <si>
    <t>Unité Médecine Laënnec</t>
  </si>
  <si>
    <t>Unité Cézanne</t>
  </si>
  <si>
    <t>Unité Matisse</t>
  </si>
  <si>
    <t>Unité Rosa Parks</t>
  </si>
  <si>
    <t>Unité Avéroés</t>
  </si>
  <si>
    <t>Unité Simone Veil</t>
  </si>
  <si>
    <t xml:space="preserve">TOTAL  GÉNÉRAL T.T.C. </t>
  </si>
  <si>
    <t>Couverture DECT extérieure entre les bâtiments</t>
  </si>
  <si>
    <t>Matériel pour le câblage des boutons poussoirs et afficheurs</t>
  </si>
  <si>
    <t>Serveur physique pour la protection du travailleur isolé : TAMAT et écosystème</t>
  </si>
  <si>
    <t>Mise à jour environnement Mitel : Matériels et logiciels pour la mise à jour des instances du MV5000 (ESXi, cartes SD, DDur, Windows Server, VM Ware, Licences InAttend, Licences VT Pro, Licences Manager etc…hors PC pour InAttend)</t>
  </si>
  <si>
    <t>Licences des bornes DECT</t>
  </si>
  <si>
    <t>Boitier MOXA pour les boutons poussoirs racordé au commutateur</t>
  </si>
  <si>
    <t>Boitier MOXA pour les boutons poussoirs raccordés au commutateur</t>
  </si>
  <si>
    <t>Accueil 57 rue du Maréchal Leclerc</t>
  </si>
  <si>
    <t>Couverture DECT extérieure entre les bâtiments d'ESQUIROL seulement</t>
  </si>
  <si>
    <t>Pack de 10 messages professionnels enregistrés en studio</t>
  </si>
  <si>
    <t>A compléter par le canidat si nécessaire</t>
  </si>
  <si>
    <t>TRANCHE FERME</t>
  </si>
  <si>
    <t>Les Mûrets : liens entre le système Mitel et les BIPS PTI Ascom</t>
  </si>
  <si>
    <t>A compléter par le candidat</t>
  </si>
  <si>
    <t>A la suite de la visite de site, le candidat peut modifier ici le quantitatif</t>
  </si>
  <si>
    <t>TOTAL GÉNÉRAL H.T. TRANCHE FERME</t>
  </si>
  <si>
    <t>TRANCHE OPTIONNELLE 1</t>
  </si>
  <si>
    <t>TO 3</t>
  </si>
  <si>
    <t>TF</t>
  </si>
  <si>
    <t>TO 1</t>
  </si>
  <si>
    <t>TO 2</t>
  </si>
  <si>
    <t>TOTAUX TF</t>
  </si>
  <si>
    <t>TOTAUX TO 1</t>
  </si>
  <si>
    <t>TOTAUX TO 2</t>
  </si>
  <si>
    <t>TOTAUX TO 3</t>
  </si>
  <si>
    <t xml:space="preserve">Bâtiment D </t>
  </si>
  <si>
    <t xml:space="preserve">Bâtiment A </t>
  </si>
  <si>
    <t xml:space="preserve">Bâtiment C dont C1 </t>
  </si>
  <si>
    <t xml:space="preserve">Bâtiment B </t>
  </si>
  <si>
    <t xml:space="preserve">                                                                                                    SAINT-MAURICE : Matériels et licences communs à tous les bâtiments</t>
  </si>
  <si>
    <t xml:space="preserve">            SAINT-MAURICE : Accueil 12 rue Val d'Osne</t>
  </si>
  <si>
    <t>TRANCHE CONDITIONNELLE 1</t>
  </si>
  <si>
    <t>TRANCHE CONDITIONNELLE 3</t>
  </si>
  <si>
    <t>TRANCHE CONDITIONNELLE 2</t>
  </si>
  <si>
    <t xml:space="preserve">                     SAINT-MAURICE : Accueil 57 rue du Maréchal Leclerc</t>
  </si>
  <si>
    <t xml:space="preserve">                     SAINT-MAURICE : Parc et jardins</t>
  </si>
  <si>
    <t>TOTAL GÉNÉRAL H.T. TRANCHE CONDITIONELLE 1</t>
  </si>
  <si>
    <t>TOTAL GÉNÉRAL H.T. TRANCHE CONDITIONELLE 2</t>
  </si>
  <si>
    <t>SAINT-MAURICE : Couverture DECT extérieure entre les bâtiments</t>
  </si>
  <si>
    <t>SAINT-MAURICE : Bâtiment Maternité</t>
  </si>
  <si>
    <t>TOTAL GÉNÉRAL H.T. TRANCHE CONDITIONELLE 3</t>
  </si>
  <si>
    <t xml:space="preserve">                     SAINT-MAURICE : Esquirol : Bâtiment A </t>
  </si>
  <si>
    <t xml:space="preserve">            SAINT-MAURICE : Esquirol : Bâtiment D</t>
  </si>
  <si>
    <t xml:space="preserve">SAINT-MAURICE : Esquirol : Bâtiment C (dont C1) </t>
  </si>
  <si>
    <t xml:space="preserve">SAINT-MAURICE : Esquirol : Bâtiment B </t>
  </si>
  <si>
    <t>LES MURETS</t>
  </si>
  <si>
    <t>TOTAL en € HT Les Murets</t>
  </si>
  <si>
    <t>TOTAL en € TTC Les Murets</t>
  </si>
  <si>
    <t xml:space="preserve">                                                                                                   LES MURETS :   UNITÉ LOGOS</t>
  </si>
  <si>
    <t xml:space="preserve">   LES MURETS :   UNITÉ HÉLOÏSE</t>
  </si>
  <si>
    <t xml:space="preserve">   LES MURETS :   RESTAURATION</t>
  </si>
  <si>
    <t xml:space="preserve">      LES MURETS :  MARIE CAZIN</t>
  </si>
  <si>
    <t xml:space="preserve">      LES MURETS :  ESPACE SOCIO-CULTUREL UTOPIA</t>
  </si>
  <si>
    <t xml:space="preserve">      LES MURETS :  PARACELSE</t>
  </si>
  <si>
    <t xml:space="preserve">   LES MURETS : Couverture DECT extérieure entre les bâtiments</t>
  </si>
  <si>
    <t xml:space="preserve">      LES MURETS : SALLE POLYVALENTE VERLAINE</t>
  </si>
  <si>
    <t xml:space="preserve">      LES MURETS : SALLE DES FÊTES RIMBAUD</t>
  </si>
  <si>
    <t xml:space="preserve">      LES MURETS : INTERNAT 4 LOGEMENTS</t>
  </si>
  <si>
    <t xml:space="preserve">      LES MURETS : CRÈCHE</t>
  </si>
  <si>
    <t xml:space="preserve"> LES MURETS : UNITÉ MANET ET COROT : DECT et PTI</t>
  </si>
  <si>
    <t xml:space="preserve">                                                                                                   LES MURETS :   Matériels et licences communs à tous les bâtiments</t>
  </si>
  <si>
    <t>Rédaction du dossier technique</t>
  </si>
  <si>
    <t>DPGF: les totaux sont de la responsabilité du candidat</t>
  </si>
  <si>
    <t>TRANCHE OPTIONNELLE 2</t>
  </si>
  <si>
    <t>TRANCHE OPTIONNELLE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</si>
</sst>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#,##0.000\ _€"/>
    <numFmt numFmtId="168" formatCode="_-* #,##0.00\ &quot;F&quot;_-;\-* #,##0.00\ &quot;F&quot;_-;_-* &quot;-&quot;??\ &quot;F&quot;_-;_-@_-"/>
    <numFmt numFmtId="169" formatCode="#,##0\ &quot;€&quot;"/>
    <numFmt numFmtId="170" formatCode="_-* #,##0.00\ [$€-40C]_-;\-* #,##0.00\ [$€-40C]_-;_-* &quot;-&quot;??\ [$€-40C]_-;_-@_-"/>
    <numFmt numFmtId="171" formatCode="#,##0.00_ ;\-#,##0.00\ "/>
    <numFmt numFmtId="172" formatCode="0_ ;\-0\ 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8"/>
      <name val="Arial"/>
      <family val="2"/>
    </font>
    <font>
      <b/>
      <sz val="14"/>
      <color indexed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color indexed="64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indexed="10"/>
      <name val="Arial"/>
      <family val="2"/>
    </font>
    <font>
      <b/>
      <sz val="8"/>
      <color indexed="12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Arial"/>
      <family val="2"/>
    </font>
    <font>
      <sz val="11"/>
      <color rgb="FF000000"/>
      <name val="Calibri"/>
      <family val="2"/>
    </font>
    <font>
      <b/>
      <sz val="12"/>
      <color rgb="FFFF0000"/>
      <name val="Arial"/>
      <family val="2"/>
    </font>
    <font>
      <b/>
      <sz val="10"/>
      <name val="Calibri"/>
      <family val="2"/>
      <scheme val="minor"/>
    </font>
    <font>
      <sz val="14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8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1">
    <xf numFmtId="0" fontId="0" fillId="0" borderId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9" fillId="0" borderId="0" applyNumberFormat="0">
      <alignment vertical="top" wrapText="1" shrinkToFit="1"/>
    </xf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7" fontId="9" fillId="0" borderId="0" xfId="0" applyNumberFormat="1" applyFont="1" applyAlignment="1">
      <alignment horizontal="center" vertical="center" wrapText="1"/>
    </xf>
    <xf numFmtId="167" fontId="13" fillId="0" borderId="0" xfId="0" applyNumberFormat="1" applyFont="1" applyAlignment="1">
      <alignment horizontal="center" vertical="center" wrapText="1"/>
    </xf>
    <xf numFmtId="167" fontId="0" fillId="0" borderId="0" xfId="0" applyNumberFormat="1"/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0" fillId="0" borderId="0" xfId="0" applyFont="1"/>
    <xf numFmtId="0" fontId="18" fillId="6" borderId="1" xfId="0" applyFont="1" applyFill="1" applyBorder="1" applyAlignment="1">
      <alignment horizontal="center" vertical="center" wrapText="1"/>
    </xf>
    <xf numFmtId="167" fontId="18" fillId="6" borderId="1" xfId="0" applyNumberFormat="1" applyFont="1" applyFill="1" applyBorder="1" applyAlignment="1">
      <alignment horizontal="center" vertical="center" wrapText="1"/>
    </xf>
    <xf numFmtId="1" fontId="11" fillId="8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6" fillId="5" borderId="0" xfId="0" applyFont="1" applyFill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7" fontId="9" fillId="3" borderId="0" xfId="2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wrapText="1"/>
    </xf>
    <xf numFmtId="0" fontId="14" fillId="2" borderId="3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horizontal="center" vertical="center" wrapText="1"/>
      <protection locked="0"/>
    </xf>
    <xf numFmtId="0" fontId="15" fillId="3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169" fontId="20" fillId="0" borderId="0" xfId="0" applyNumberFormat="1" applyFont="1"/>
    <xf numFmtId="0" fontId="25" fillId="0" borderId="0" xfId="0" applyFont="1" applyAlignment="1">
      <alignment horizontal="left" vertical="center" wrapText="1"/>
    </xf>
    <xf numFmtId="0" fontId="21" fillId="8" borderId="1" xfId="0" applyFont="1" applyFill="1" applyBorder="1" applyAlignment="1">
      <alignment horizontal="center"/>
    </xf>
    <xf numFmtId="170" fontId="9" fillId="0" borderId="0" xfId="0" applyNumberFormat="1" applyFont="1" applyAlignment="1">
      <alignment horizontal="center" vertical="center" wrapText="1"/>
    </xf>
    <xf numFmtId="170" fontId="13" fillId="0" borderId="0" xfId="0" applyNumberFormat="1" applyFont="1" applyAlignment="1">
      <alignment horizontal="center" vertical="center" wrapText="1"/>
    </xf>
    <xf numFmtId="170" fontId="18" fillId="6" borderId="1" xfId="0" applyNumberFormat="1" applyFont="1" applyFill="1" applyBorder="1" applyAlignment="1">
      <alignment horizontal="center" vertical="center" wrapText="1"/>
    </xf>
    <xf numFmtId="170" fontId="18" fillId="2" borderId="1" xfId="2" applyNumberFormat="1" applyFont="1" applyFill="1" applyBorder="1" applyAlignment="1" applyProtection="1">
      <alignment horizontal="center" wrapText="1"/>
      <protection hidden="1"/>
    </xf>
    <xf numFmtId="170" fontId="0" fillId="0" borderId="0" xfId="0" applyNumberFormat="1"/>
    <xf numFmtId="170" fontId="16" fillId="7" borderId="0" xfId="0" applyNumberFormat="1" applyFont="1" applyFill="1" applyAlignment="1">
      <alignment vertical="center" wrapText="1"/>
    </xf>
    <xf numFmtId="170" fontId="9" fillId="7" borderId="0" xfId="1" applyNumberFormat="1" applyFont="1" applyFill="1" applyBorder="1" applyAlignment="1">
      <alignment horizontal="center" vertical="center" wrapText="1"/>
    </xf>
    <xf numFmtId="170" fontId="9" fillId="7" borderId="0" xfId="2" applyNumberFormat="1" applyFont="1" applyFill="1" applyBorder="1" applyAlignment="1" applyProtection="1">
      <alignment horizontal="center" vertical="center" wrapText="1"/>
      <protection hidden="1"/>
    </xf>
    <xf numFmtId="0" fontId="8" fillId="12" borderId="1" xfId="0" applyFont="1" applyFill="1" applyBorder="1" applyAlignment="1">
      <alignment horizontal="center" vertical="center" wrapText="1"/>
    </xf>
    <xf numFmtId="171" fontId="8" fillId="3" borderId="1" xfId="2" applyNumberFormat="1" applyFont="1" applyFill="1" applyBorder="1" applyAlignment="1" applyProtection="1">
      <alignment horizontal="center" vertical="center" wrapText="1"/>
      <protection hidden="1"/>
    </xf>
    <xf numFmtId="170" fontId="18" fillId="10" borderId="9" xfId="0" applyNumberFormat="1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171" fontId="8" fillId="8" borderId="1" xfId="2" applyNumberFormat="1" applyFont="1" applyFill="1" applyBorder="1" applyAlignment="1" applyProtection="1">
      <alignment horizontal="center" vertical="center" wrapText="1"/>
      <protection locked="0"/>
    </xf>
    <xf numFmtId="0" fontId="22" fillId="13" borderId="1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21" fillId="13" borderId="1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vertical="center" wrapText="1"/>
    </xf>
    <xf numFmtId="170" fontId="16" fillId="3" borderId="1" xfId="2" applyNumberFormat="1" applyFont="1" applyFill="1" applyBorder="1" applyAlignment="1" applyProtection="1">
      <alignment horizontal="center" vertical="center" wrapText="1"/>
      <protection hidden="1"/>
    </xf>
    <xf numFmtId="42" fontId="22" fillId="8" borderId="1" xfId="0" applyNumberFormat="1" applyFont="1" applyFill="1" applyBorder="1" applyAlignment="1">
      <alignment horizontal="right" vertical="center"/>
    </xf>
    <xf numFmtId="42" fontId="28" fillId="8" borderId="1" xfId="0" applyNumberFormat="1" applyFont="1" applyFill="1" applyBorder="1" applyAlignment="1">
      <alignment horizontal="right" vertical="center"/>
    </xf>
    <xf numFmtId="171" fontId="8" fillId="12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/>
    <xf numFmtId="169" fontId="22" fillId="13" borderId="1" xfId="0" applyNumberFormat="1" applyFont="1" applyFill="1" applyBorder="1" applyAlignment="1">
      <alignment horizontal="center" vertical="center"/>
    </xf>
    <xf numFmtId="0" fontId="8" fillId="11" borderId="11" xfId="0" applyFont="1" applyFill="1" applyBorder="1" applyAlignment="1">
      <alignment vertical="center" wrapText="1"/>
    </xf>
    <xf numFmtId="0" fontId="29" fillId="15" borderId="11" xfId="0" applyFont="1" applyFill="1" applyBorder="1" applyAlignment="1">
      <alignment horizontal="right" vertical="center" wrapText="1"/>
    </xf>
    <xf numFmtId="170" fontId="18" fillId="2" borderId="3" xfId="2" applyNumberFormat="1" applyFont="1" applyFill="1" applyBorder="1" applyAlignment="1" applyProtection="1">
      <alignment horizontal="center" wrapText="1"/>
      <protection hidden="1"/>
    </xf>
    <xf numFmtId="0" fontId="18" fillId="15" borderId="11" xfId="0" applyFont="1" applyFill="1" applyBorder="1" applyAlignment="1">
      <alignment vertical="center" wrapText="1"/>
    </xf>
    <xf numFmtId="1" fontId="8" fillId="12" borderId="1" xfId="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172" fontId="22" fillId="8" borderId="1" xfId="0" applyNumberFormat="1" applyFont="1" applyFill="1" applyBorder="1" applyAlignment="1">
      <alignment horizontal="center" vertical="center"/>
    </xf>
    <xf numFmtId="0" fontId="20" fillId="17" borderId="0" xfId="0" applyFont="1" applyFill="1"/>
    <xf numFmtId="170" fontId="12" fillId="3" borderId="1" xfId="2" applyNumberFormat="1" applyFont="1" applyFill="1" applyBorder="1" applyAlignment="1" applyProtection="1">
      <alignment horizontal="center" vertical="center" wrapText="1"/>
      <protection hidden="1"/>
    </xf>
    <xf numFmtId="1" fontId="11" fillId="8" borderId="2" xfId="0" applyNumberFormat="1" applyFont="1" applyFill="1" applyBorder="1" applyAlignment="1">
      <alignment horizontal="center" vertical="center" wrapText="1"/>
    </xf>
    <xf numFmtId="0" fontId="18" fillId="11" borderId="11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8" fillId="18" borderId="11" xfId="0" applyFont="1" applyFill="1" applyBorder="1" applyAlignment="1">
      <alignment vertical="center" wrapText="1"/>
    </xf>
    <xf numFmtId="172" fontId="22" fillId="9" borderId="1" xfId="0" applyNumberFormat="1" applyFont="1" applyFill="1" applyBorder="1" applyAlignment="1">
      <alignment horizontal="center" vertical="center"/>
    </xf>
    <xf numFmtId="0" fontId="32" fillId="14" borderId="1" xfId="0" applyFont="1" applyFill="1" applyBorder="1" applyAlignment="1">
      <alignment horizontal="center" vertical="center" wrapText="1"/>
    </xf>
    <xf numFmtId="0" fontId="28" fillId="0" borderId="0" xfId="0" applyFont="1"/>
    <xf numFmtId="0" fontId="29" fillId="18" borderId="11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26" fillId="19" borderId="1" xfId="0" applyFont="1" applyFill="1" applyBorder="1" applyAlignment="1">
      <alignment horizontal="center" vertical="center" wrapText="1"/>
    </xf>
    <xf numFmtId="42" fontId="28" fillId="19" borderId="1" xfId="0" applyNumberFormat="1" applyFont="1" applyFill="1" applyBorder="1" applyAlignment="1">
      <alignment horizontal="right" vertical="center"/>
    </xf>
    <xf numFmtId="0" fontId="20" fillId="19" borderId="0" xfId="0" applyFont="1" applyFill="1"/>
    <xf numFmtId="172" fontId="22" fillId="19" borderId="1" xfId="0" applyNumberFormat="1" applyFont="1" applyFill="1" applyBorder="1" applyAlignment="1">
      <alignment horizontal="center" vertical="center"/>
    </xf>
    <xf numFmtId="0" fontId="30" fillId="19" borderId="1" xfId="0" applyFont="1" applyFill="1" applyBorder="1" applyAlignment="1">
      <alignment horizontal="center" vertical="center" wrapText="1"/>
    </xf>
    <xf numFmtId="169" fontId="20" fillId="19" borderId="0" xfId="0" applyNumberFormat="1" applyFont="1" applyFill="1"/>
    <xf numFmtId="0" fontId="30" fillId="8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32" fillId="9" borderId="1" xfId="0" applyFont="1" applyFill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2" fillId="0" borderId="11" xfId="0" applyFont="1" applyBorder="1" applyAlignment="1">
      <alignment horizontal="center" wrapText="1"/>
    </xf>
    <xf numFmtId="0" fontId="8" fillId="11" borderId="11" xfId="0" applyFont="1" applyFill="1" applyBorder="1" applyAlignment="1">
      <alignment horizontal="justify" vertical="center" wrapText="1"/>
    </xf>
    <xf numFmtId="0" fontId="8" fillId="18" borderId="11" xfId="0" applyFont="1" applyFill="1" applyBorder="1" applyAlignment="1">
      <alignment horizontal="justify" vertical="center" wrapText="1"/>
    </xf>
    <xf numFmtId="0" fontId="33" fillId="0" borderId="0" xfId="0" applyFont="1" applyAlignment="1">
      <alignment horizontal="center" vertical="center" wrapText="1"/>
    </xf>
    <xf numFmtId="0" fontId="32" fillId="16" borderId="4" xfId="0" applyFont="1" applyFill="1" applyBorder="1" applyAlignment="1">
      <alignment horizontal="center" vertical="center" wrapText="1"/>
    </xf>
    <xf numFmtId="0" fontId="32" fillId="16" borderId="3" xfId="0" applyFont="1" applyFill="1" applyBorder="1" applyAlignment="1">
      <alignment horizontal="center" vertical="center" wrapText="1"/>
    </xf>
    <xf numFmtId="0" fontId="27" fillId="8" borderId="1" xfId="0" applyFont="1" applyFill="1" applyBorder="1" applyAlignment="1">
      <alignment horizontal="center"/>
    </xf>
    <xf numFmtId="0" fontId="21" fillId="17" borderId="1" xfId="0" applyFont="1" applyFill="1" applyBorder="1" applyAlignment="1">
      <alignment horizontal="center"/>
    </xf>
    <xf numFmtId="0" fontId="12" fillId="10" borderId="2" xfId="0" applyFont="1" applyFill="1" applyBorder="1" applyAlignment="1">
      <alignment horizontal="left" vertical="center" wrapText="1"/>
    </xf>
    <xf numFmtId="0" fontId="12" fillId="10" borderId="5" xfId="0" applyFont="1" applyFill="1" applyBorder="1" applyAlignment="1">
      <alignment horizontal="left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2" fillId="10" borderId="5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166" fontId="17" fillId="0" borderId="6" xfId="1" applyNumberFormat="1" applyFont="1" applyBorder="1" applyAlignment="1">
      <alignment horizontal="center" vertical="center" wrapText="1"/>
    </xf>
    <xf numFmtId="166" fontId="17" fillId="0" borderId="7" xfId="1" applyNumberFormat="1" applyFont="1" applyBorder="1" applyAlignment="1">
      <alignment horizontal="center" vertical="center" wrapText="1"/>
    </xf>
    <xf numFmtId="166" fontId="17" fillId="0" borderId="8" xfId="1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</cellXfs>
  <cellStyles count="71">
    <cellStyle name="%" xfId="7" xr:uid="{00000000-0005-0000-0000-000000000000}"/>
    <cellStyle name="Milliers" xfId="1" builtinId="3"/>
    <cellStyle name="Milliers 2" xfId="41" xr:uid="{2FE775CA-7FC5-4406-B01D-1A30D6ED4EF2}"/>
    <cellStyle name="Monétaire" xfId="2" builtinId="4"/>
    <cellStyle name="Monétaire 2" xfId="3" xr:uid="{00000000-0005-0000-0000-000003000000}"/>
    <cellStyle name="Normal" xfId="0" builtinId="0"/>
    <cellStyle name="Normal 2" xfId="4" xr:uid="{00000000-0005-0000-0000-000005000000}"/>
    <cellStyle name="Normal 3" xfId="6" xr:uid="{00000000-0005-0000-0000-000006000000}"/>
    <cellStyle name="Normal 3 10" xfId="39" xr:uid="{00000000-0005-0000-0000-000007000000}"/>
    <cellStyle name="Normal 3 10 2" xfId="69" xr:uid="{A0E1F0FB-0C16-47B5-ACFD-3BD214AB932B}"/>
    <cellStyle name="Normal 3 11" xfId="42" xr:uid="{AB906E0B-A3CC-4B10-A6F7-55C32CDFED7F}"/>
    <cellStyle name="Normal 3 2" xfId="12" xr:uid="{00000000-0005-0000-0000-000008000000}"/>
    <cellStyle name="Normal 3 2 10" xfId="35" xr:uid="{00000000-0005-0000-0000-000009000000}"/>
    <cellStyle name="Normal 3 2 10 2" xfId="65" xr:uid="{D7F00571-CE33-417B-A330-284F6B180B70}"/>
    <cellStyle name="Normal 3 2 11" xfId="43" xr:uid="{AF0CFF63-2FA4-45A8-BCA8-D58281901AE3}"/>
    <cellStyle name="Normal 3 2 2" xfId="13" xr:uid="{00000000-0005-0000-0000-00000A000000}"/>
    <cellStyle name="Normal 3 2 2 10" xfId="44" xr:uid="{5263DF93-B46D-4818-B368-BCD3C418DB5A}"/>
    <cellStyle name="Normal 3 2 2 2" xfId="17" xr:uid="{00000000-0005-0000-0000-00000B000000}"/>
    <cellStyle name="Normal 3 2 2 2 2" xfId="48" xr:uid="{AD262456-7B02-4113-AF03-B780621A3631}"/>
    <cellStyle name="Normal 3 2 2 3" xfId="21" xr:uid="{00000000-0005-0000-0000-00000C000000}"/>
    <cellStyle name="Normal 3 2 2 3 2" xfId="51" xr:uid="{E186EEAA-04F2-4BD7-A8EA-4C84E5F29CBB}"/>
    <cellStyle name="Normal 3 2 2 4" xfId="29" xr:uid="{00000000-0005-0000-0000-00000D000000}"/>
    <cellStyle name="Normal 3 2 2 4 2" xfId="59" xr:uid="{43F58CF1-33B2-4BCE-B51F-F32661842A01}"/>
    <cellStyle name="Normal 3 2 2 5" xfId="25" xr:uid="{00000000-0005-0000-0000-00000E000000}"/>
    <cellStyle name="Normal 3 2 2 5 2" xfId="55" xr:uid="{27242F1C-7BD6-4801-86CD-021957B052B0}"/>
    <cellStyle name="Normal 3 2 2 6" xfId="31" xr:uid="{00000000-0005-0000-0000-00000F000000}"/>
    <cellStyle name="Normal 3 2 2 6 2" xfId="61" xr:uid="{34AEF6EE-C185-4059-8270-76023DFC77F9}"/>
    <cellStyle name="Normal 3 2 2 7" xfId="23" xr:uid="{00000000-0005-0000-0000-000010000000}"/>
    <cellStyle name="Normal 3 2 2 7 2" xfId="53" xr:uid="{35E3FEAE-0EE2-4B13-8A10-EC6AD56ACEEA}"/>
    <cellStyle name="Normal 3 2 2 8" xfId="33" xr:uid="{00000000-0005-0000-0000-000011000000}"/>
    <cellStyle name="Normal 3 2 2 8 2" xfId="63" xr:uid="{F8CF9341-1312-4937-A8D7-B3CC44017104}"/>
    <cellStyle name="Normal 3 2 2 9" xfId="36" xr:uid="{00000000-0005-0000-0000-000012000000}"/>
    <cellStyle name="Normal 3 2 2 9 2" xfId="66" xr:uid="{8A9F36CD-C5B9-4AD7-A9B3-BD6E700EB3E7}"/>
    <cellStyle name="Normal 3 2 3" xfId="16" xr:uid="{00000000-0005-0000-0000-000013000000}"/>
    <cellStyle name="Normal 3 2 3 2" xfId="47" xr:uid="{B48F106E-12F5-47AB-86E6-A62341A141F1}"/>
    <cellStyle name="Normal 3 2 4" xfId="20" xr:uid="{00000000-0005-0000-0000-000014000000}"/>
    <cellStyle name="Normal 3 2 4 2" xfId="50" xr:uid="{44590CB7-B6AE-4984-A6CC-8B3BA7B5A5BC}"/>
    <cellStyle name="Normal 3 2 5" xfId="28" xr:uid="{00000000-0005-0000-0000-000015000000}"/>
    <cellStyle name="Normal 3 2 5 2" xfId="58" xr:uid="{35EC65E5-52DF-478F-ACBB-8302F463458F}"/>
    <cellStyle name="Normal 3 2 6" xfId="26" xr:uid="{00000000-0005-0000-0000-000016000000}"/>
    <cellStyle name="Normal 3 2 6 2" xfId="56" xr:uid="{3C1D4455-67D6-4697-83AA-36812809C4D6}"/>
    <cellStyle name="Normal 3 2 7" xfId="30" xr:uid="{00000000-0005-0000-0000-000017000000}"/>
    <cellStyle name="Normal 3 2 7 2" xfId="60" xr:uid="{2FA19499-8B60-4D10-A477-0E6BBAAF9172}"/>
    <cellStyle name="Normal 3 2 8" xfId="24" xr:uid="{00000000-0005-0000-0000-000018000000}"/>
    <cellStyle name="Normal 3 2 8 2" xfId="54" xr:uid="{0EF3D9D9-060D-4B9F-8B0D-53F1E68966F5}"/>
    <cellStyle name="Normal 3 2 9" xfId="32" xr:uid="{00000000-0005-0000-0000-000019000000}"/>
    <cellStyle name="Normal 3 2 9 2" xfId="62" xr:uid="{0C8E061F-C2C1-4D3D-8747-A3335D3B233D}"/>
    <cellStyle name="Normal 3 3" xfId="15" xr:uid="{00000000-0005-0000-0000-00001A000000}"/>
    <cellStyle name="Normal 3 3 2" xfId="46" xr:uid="{13C7505C-2A89-400C-819F-810801511334}"/>
    <cellStyle name="Normal 3 4" xfId="19" xr:uid="{00000000-0005-0000-0000-00001B000000}"/>
    <cellStyle name="Normal 3 4 2" xfId="49" xr:uid="{94128F18-C8FE-434B-A750-840F56E95F0C}"/>
    <cellStyle name="Normal 3 5" xfId="27" xr:uid="{00000000-0005-0000-0000-00001C000000}"/>
    <cellStyle name="Normal 3 5 2" xfId="57" xr:uid="{1030C9C5-865B-4AE9-B809-C998AAE64512}"/>
    <cellStyle name="Normal 3 6" xfId="22" xr:uid="{00000000-0005-0000-0000-00001D000000}"/>
    <cellStyle name="Normal 3 6 2" xfId="52" xr:uid="{9315B2F4-FAF9-48D1-82E4-FF6E3194BD0A}"/>
    <cellStyle name="Normal 3 7" xfId="34" xr:uid="{00000000-0005-0000-0000-00001E000000}"/>
    <cellStyle name="Normal 3 7 2" xfId="64" xr:uid="{D19CD292-7B44-4483-B55E-054B77CE7F55}"/>
    <cellStyle name="Normal 3 8" xfId="37" xr:uid="{00000000-0005-0000-0000-00001F000000}"/>
    <cellStyle name="Normal 3 8 2" xfId="67" xr:uid="{3C66BF39-B3DF-40D4-A5D5-794CD2C7F347}"/>
    <cellStyle name="Normal 3 9" xfId="38" xr:uid="{00000000-0005-0000-0000-000020000000}"/>
    <cellStyle name="Normal 3 9 2" xfId="68" xr:uid="{EEA81BF6-2329-468B-88C3-0FF56D2B12ED}"/>
    <cellStyle name="Normal 4" xfId="8" xr:uid="{00000000-0005-0000-0000-000021000000}"/>
    <cellStyle name="Normal 5" xfId="9" xr:uid="{00000000-0005-0000-0000-000022000000}"/>
    <cellStyle name="Normal 6" xfId="10" xr:uid="{00000000-0005-0000-0000-000023000000}"/>
    <cellStyle name="Normal 7" xfId="14" xr:uid="{00000000-0005-0000-0000-000024000000}"/>
    <cellStyle name="Normal 7 2" xfId="45" xr:uid="{9B464D64-1AE7-4F8A-92CB-B9FC8EF31146}"/>
    <cellStyle name="Normal 8" xfId="18" xr:uid="{00000000-0005-0000-0000-000025000000}"/>
    <cellStyle name="Normal 9" xfId="40" xr:uid="{5554ABB9-40B2-493C-B39E-F665EB32AC28}"/>
    <cellStyle name="Normal 9 2" xfId="70" xr:uid="{9F06E5A1-04AA-4444-B269-936207998001}"/>
    <cellStyle name="Pourcentage 2" xfId="5" xr:uid="{00000000-0005-0000-0000-000026000000}"/>
    <cellStyle name="Style 124" xfId="11" xr:uid="{00000000-0005-0000-0000-00002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quans.sharepoint.com/Users/ARTHUIS1/Desktop/CH%20Georges%20SAND/Pricing%20TOIP/06032014-%20YLM%20-%20Bordereau%20de%20prix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quans.sharepoint.com/sites/IDF/Shared%20Documents/Ing&#233;nierie%20Avant-Vente/3_Dossiers_en_cours/HOPITAL%20SAINT%20DENIS%2093_JHE_05_23/2-ETUDE/Etude%20Ineo%20DPGF%20CH%20Saint-Denis%20v2%20ED2.xlsx" TargetMode="External"/><Relationship Id="rId1" Type="http://schemas.openxmlformats.org/officeDocument/2006/relationships/externalLinkPath" Target="https://equans.sharepoint.com/sites/IDF/Shared%20Documents/Ing&#233;nierie%20Avant-Vente/3_Dossiers_en_cours/HOPITAL%20SAINT%20DENIS%2093_JHE_05_23/2-ETUDE/Etude%20Ineo%20DPGF%20CH%20Saint-Denis%20v2%20ED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ereau de prix"/>
      <sheetName val="Bordereau de prix - fournitures"/>
      <sheetName val="Données projet"/>
      <sheetName val="Références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APITULATIF"/>
      <sheetName val="CH SAINT-DENIS"/>
      <sheetName val="TEST"/>
      <sheetName val="PARAMETRE"/>
      <sheetName val="ACCORD ALE"/>
      <sheetName val="BUILD"/>
      <sheetName val="Matériel ensemble des sites"/>
      <sheetName val="1-Bilan"/>
      <sheetName val="SPS"/>
      <sheetName val="TBO Détail des points"/>
      <sheetName val="Détail Delafontaine"/>
      <sheetName val="Détail Casanova"/>
      <sheetName val="BORNES Site CASANOVA V2"/>
      <sheetName val="BORNES Site DELAFONTAINE V2"/>
      <sheetName val="Audiocodes Devis"/>
      <sheetName val="Divers Postes et messages"/>
      <sheetName val="TBO Point câblage INT"/>
      <sheetName val="TBO Dev Socamont"/>
      <sheetName val="2-CH Fontaine St Denis"/>
      <sheetName val="3-CASANOVA"/>
      <sheetName val="4-CASANOVA EXTENSION"/>
    </sheetNames>
    <sheetDataSet>
      <sheetData sheetId="0"/>
      <sheetData sheetId="1"/>
      <sheetData sheetId="2"/>
      <sheetData sheetId="3">
        <row r="3">
          <cell r="K3">
            <v>0.7</v>
          </cell>
        </row>
        <row r="4">
          <cell r="K4">
            <v>0.85</v>
          </cell>
        </row>
        <row r="5">
          <cell r="K5">
            <v>0.8</v>
          </cell>
        </row>
      </sheetData>
      <sheetData sheetId="4"/>
      <sheetData sheetId="5">
        <row r="21">
          <cell r="C21" t="str">
            <v>Passage de cable cat 6 F/UTP, protection de l'environnement, pose des bornes et raccordement avec nacelle en extérieur et avec peare en intérieur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90E4A-0958-452B-A232-D1297674D898}">
  <dimension ref="B2:N46"/>
  <sheetViews>
    <sheetView showGridLines="0"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46" sqref="G46"/>
    </sheetView>
  </sheetViews>
  <sheetFormatPr baseColWidth="10" defaultColWidth="11.42578125" defaultRowHeight="12.75" x14ac:dyDescent="0.2"/>
  <cols>
    <col min="1" max="1" width="0.85546875" style="10" customWidth="1"/>
    <col min="2" max="2" width="44.42578125" style="10" customWidth="1"/>
    <col min="3" max="3" width="20" style="10" customWidth="1"/>
    <col min="4" max="4" width="0.5703125" style="10" customWidth="1"/>
    <col min="5" max="5" width="12.7109375" style="10" customWidth="1"/>
    <col min="6" max="6" width="0.7109375" style="10" customWidth="1"/>
    <col min="7" max="7" width="21.42578125" style="10" customWidth="1"/>
    <col min="8" max="8" width="0.7109375" style="10" customWidth="1"/>
    <col min="9" max="9" width="21.42578125" style="10" customWidth="1"/>
    <col min="10" max="10" width="0.42578125" style="10" customWidth="1"/>
    <col min="11" max="11" width="21.42578125" style="10" customWidth="1"/>
    <col min="12" max="12" width="0.5703125" style="10" customWidth="1"/>
    <col min="13" max="13" width="21.42578125" style="10" customWidth="1"/>
    <col min="14" max="14" width="0.85546875" style="10" customWidth="1"/>
    <col min="15" max="16384" width="11.42578125" style="10"/>
  </cols>
  <sheetData>
    <row r="2" spans="2:14" ht="13.5" customHeight="1" x14ac:dyDescent="0.25">
      <c r="G2" s="82"/>
      <c r="I2" s="82"/>
      <c r="K2" s="82"/>
      <c r="M2" s="82"/>
    </row>
    <row r="3" spans="2:14" ht="37.5" x14ac:dyDescent="0.25">
      <c r="C3" s="80"/>
      <c r="E3" s="86" t="s">
        <v>60</v>
      </c>
      <c r="G3" s="46" t="s">
        <v>98</v>
      </c>
      <c r="H3" s="85"/>
      <c r="I3" s="46" t="s">
        <v>103</v>
      </c>
      <c r="J3" s="85"/>
      <c r="K3" s="46" t="s">
        <v>150</v>
      </c>
      <c r="L3" s="85"/>
      <c r="M3" s="46" t="s">
        <v>151</v>
      </c>
      <c r="N3" s="69"/>
    </row>
    <row r="4" spans="2:14" ht="25.5" x14ac:dyDescent="0.2">
      <c r="B4" s="44"/>
      <c r="C4" s="68" t="s">
        <v>0</v>
      </c>
      <c r="E4" s="87"/>
      <c r="G4" s="68" t="s">
        <v>0</v>
      </c>
      <c r="I4" s="68" t="s">
        <v>0</v>
      </c>
      <c r="K4" s="68" t="s">
        <v>0</v>
      </c>
      <c r="M4" s="68" t="s">
        <v>0</v>
      </c>
    </row>
    <row r="5" spans="2:14" ht="18.75" x14ac:dyDescent="0.3">
      <c r="B5" s="88" t="s">
        <v>35</v>
      </c>
      <c r="C5" s="88"/>
    </row>
    <row r="6" spans="2:14" ht="30" x14ac:dyDescent="0.2">
      <c r="B6" s="45" t="s">
        <v>73</v>
      </c>
      <c r="C6" s="50">
        <f>'TRANCHE FERME'!F18</f>
        <v>0</v>
      </c>
      <c r="E6" s="67" t="s">
        <v>105</v>
      </c>
      <c r="G6" s="50">
        <f>IF(E6="","",IF(E6="TF",C6,""))</f>
        <v>0</v>
      </c>
      <c r="I6" s="50" t="str">
        <f>IF($E6="","",IF($E6="TO 1",$C6,""))</f>
        <v/>
      </c>
      <c r="K6" s="50" t="str">
        <f>IF($E6="","",IF($E6="TO 2",$C6,""))</f>
        <v/>
      </c>
      <c r="M6" s="50" t="str">
        <f>IF($E6="","",IF($E6="TO 3",$C6,""))</f>
        <v/>
      </c>
    </row>
    <row r="7" spans="2:14" ht="16.5" customHeight="1" x14ac:dyDescent="0.2">
      <c r="B7" s="45" t="s">
        <v>112</v>
      </c>
      <c r="C7" s="50">
        <f>'TRANCHE FERME'!F56</f>
        <v>0</v>
      </c>
      <c r="E7" s="67" t="s">
        <v>105</v>
      </c>
      <c r="G7" s="50">
        <f>IF(E7="","",IF(E7="TF",C7,""))</f>
        <v>0</v>
      </c>
      <c r="I7" s="50" t="str">
        <f>IF($E7="","",IF($E7="TO 1",$C7,""))</f>
        <v/>
      </c>
      <c r="K7" s="50" t="str">
        <f>IF($E7="","",IF($E7="TO 2",$C7,""))</f>
        <v/>
      </c>
      <c r="M7" s="50" t="str">
        <f>IF($E7="","",IF($E7="TO 3",$C7,""))</f>
        <v/>
      </c>
    </row>
    <row r="8" spans="2:14" ht="16.5" customHeight="1" x14ac:dyDescent="0.2">
      <c r="B8" s="78" t="s">
        <v>53</v>
      </c>
      <c r="C8" s="50">
        <f>'TRANCHE FERME'!F97</f>
        <v>0</v>
      </c>
      <c r="E8" s="67" t="s">
        <v>105</v>
      </c>
      <c r="G8" s="50">
        <f>IF(E8="","",IF(E8="TF",C8,""))</f>
        <v>0</v>
      </c>
      <c r="I8" s="50" t="str">
        <f>IF($E8="","",IF($E8="TO 1",$C8,""))</f>
        <v/>
      </c>
      <c r="K8" s="50" t="str">
        <f>IF($E8="","",IF($E8="TO 2",$C8,""))</f>
        <v/>
      </c>
      <c r="M8" s="50" t="str">
        <f>IF($E8="","",IF($E8="TO 3",$C8,""))</f>
        <v/>
      </c>
    </row>
    <row r="9" spans="2:14" ht="7.5" customHeight="1" x14ac:dyDescent="0.2">
      <c r="B9" s="72"/>
      <c r="C9" s="73"/>
      <c r="D9" s="74"/>
      <c r="E9" s="75"/>
      <c r="F9" s="74"/>
      <c r="G9" s="73"/>
      <c r="H9" s="74"/>
      <c r="I9" s="73"/>
      <c r="J9" s="74"/>
      <c r="K9" s="73"/>
      <c r="L9" s="74"/>
      <c r="M9" s="73"/>
    </row>
    <row r="10" spans="2:14" ht="16.5" customHeight="1" x14ac:dyDescent="0.2">
      <c r="B10" s="45" t="s">
        <v>113</v>
      </c>
      <c r="C10" s="50">
        <f>'TRANCHE CONDITIONNELLE 1'!F39</f>
        <v>0</v>
      </c>
      <c r="E10" s="67" t="s">
        <v>106</v>
      </c>
      <c r="G10" s="50" t="str">
        <f>IF(E10="","",IF(E10="TF",C10,""))</f>
        <v/>
      </c>
      <c r="I10" s="50">
        <f>IF($E10="","",IF($E10="TO 1",$C10,""))</f>
        <v>0</v>
      </c>
      <c r="K10" s="50" t="str">
        <f>IF($E10="","",IF($E10="TO 2",$C10,""))</f>
        <v/>
      </c>
      <c r="M10" s="50" t="str">
        <f>IF($E10="","",IF($E10="TO 3",$C10,""))</f>
        <v/>
      </c>
    </row>
    <row r="11" spans="2:14" ht="16.5" customHeight="1" x14ac:dyDescent="0.2">
      <c r="B11" s="78" t="s">
        <v>94</v>
      </c>
      <c r="C11" s="50">
        <f>'TRANCHE CONDITIONNELLE 1'!F57</f>
        <v>0</v>
      </c>
      <c r="E11" s="67" t="s">
        <v>106</v>
      </c>
      <c r="G11" s="50" t="str">
        <f>IF(E11="","",IF(E11="TF",C11,""))</f>
        <v/>
      </c>
      <c r="I11" s="50">
        <f>IF($E11="","",IF($E11="TO 1",$C11,""))</f>
        <v>0</v>
      </c>
      <c r="K11" s="50" t="str">
        <f>IF($E11="","",IF($E11="TO 2",$C11,""))</f>
        <v/>
      </c>
      <c r="M11" s="50" t="str">
        <f>IF($E11="","",IF($E11="TO 3",$C11,""))</f>
        <v/>
      </c>
    </row>
    <row r="12" spans="2:14" ht="16.5" customHeight="1" x14ac:dyDescent="0.2">
      <c r="B12" s="59" t="s">
        <v>54</v>
      </c>
      <c r="C12" s="50">
        <f>'TRANCHE CONDITIONNELLE 1'!F75</f>
        <v>0</v>
      </c>
      <c r="E12" s="67" t="s">
        <v>106</v>
      </c>
      <c r="G12" s="50" t="str">
        <f>IF(E12="","",IF(E12="TF",C12,""))</f>
        <v/>
      </c>
      <c r="I12" s="50">
        <f>IF($E12="","",IF($E12="TO 1",$C12,""))</f>
        <v>0</v>
      </c>
      <c r="K12" s="50" t="str">
        <f>IF($E12="","",IF($E12="TO 2",$C12,""))</f>
        <v/>
      </c>
      <c r="M12" s="50" t="str">
        <f>IF($E12="","",IF($E12="TO 3",$C12,""))</f>
        <v/>
      </c>
    </row>
    <row r="13" spans="2:14" ht="7.5" customHeight="1" x14ac:dyDescent="0.2">
      <c r="B13" s="76"/>
      <c r="C13" s="73"/>
      <c r="D13" s="74"/>
      <c r="E13" s="75"/>
      <c r="F13" s="74"/>
      <c r="G13" s="73"/>
      <c r="H13" s="74"/>
      <c r="I13" s="73"/>
      <c r="J13" s="74"/>
      <c r="K13" s="73"/>
      <c r="L13" s="74"/>
      <c r="M13" s="73"/>
    </row>
    <row r="14" spans="2:14" ht="16.5" customHeight="1" x14ac:dyDescent="0.2">
      <c r="B14" s="45" t="s">
        <v>114</v>
      </c>
      <c r="C14" s="50">
        <f>'TRANCHE CONDITIONNELLE 2'!F33</f>
        <v>0</v>
      </c>
      <c r="E14" s="67" t="s">
        <v>107</v>
      </c>
      <c r="G14" s="50" t="str">
        <f>IF(E14="","",IF(E14="TF",C14,""))</f>
        <v/>
      </c>
      <c r="I14" s="50" t="str">
        <f>IF($E14="","",IF($E14="TO 1",$C14,""))</f>
        <v/>
      </c>
      <c r="K14" s="50">
        <f>IF($E14="","",IF($E14="TO 2",$C14,""))</f>
        <v>0</v>
      </c>
      <c r="M14" s="50" t="str">
        <f>IF($E14="","",IF($E14="TO 3",$C14,""))</f>
        <v/>
      </c>
    </row>
    <row r="15" spans="2:14" ht="7.5" customHeight="1" x14ac:dyDescent="0.2">
      <c r="B15" s="76"/>
      <c r="C15" s="73"/>
      <c r="D15" s="74"/>
      <c r="E15" s="75"/>
      <c r="F15" s="74"/>
      <c r="G15" s="73"/>
      <c r="H15" s="74"/>
      <c r="I15" s="73"/>
      <c r="J15" s="74"/>
      <c r="K15" s="73"/>
      <c r="L15" s="74"/>
      <c r="M15" s="73"/>
    </row>
    <row r="16" spans="2:14" ht="16.5" customHeight="1" x14ac:dyDescent="0.2">
      <c r="B16" s="45" t="s">
        <v>36</v>
      </c>
      <c r="C16" s="50">
        <f>'TRANCHE CONDITIONNELLE 3'!F20</f>
        <v>0</v>
      </c>
      <c r="E16" s="67" t="s">
        <v>104</v>
      </c>
      <c r="G16" s="50" t="str">
        <f>IF(E16="","",IF(E16="TF",C16,""))</f>
        <v/>
      </c>
      <c r="I16" s="50" t="str">
        <f>IF($E16="","",IF($E16="TO 1",$C16,""))</f>
        <v/>
      </c>
      <c r="K16" s="50" t="str">
        <f>IF($E16="","",IF($E16="TO 2",$C16,""))</f>
        <v/>
      </c>
      <c r="M16" s="50">
        <f>IF($E16="","",IF($E16="TO 3",$C16,""))</f>
        <v>0</v>
      </c>
    </row>
    <row r="17" spans="2:14" ht="16.5" customHeight="1" x14ac:dyDescent="0.2">
      <c r="B17" s="45" t="s">
        <v>115</v>
      </c>
      <c r="C17" s="50">
        <f>'TRANCHE CONDITIONNELLE 3'!F45</f>
        <v>0</v>
      </c>
      <c r="E17" s="67" t="s">
        <v>104</v>
      </c>
      <c r="G17" s="50" t="str">
        <f>IF(E17="","",IF(E17="TF",C17,""))</f>
        <v/>
      </c>
      <c r="I17" s="50" t="str">
        <f>IF($E17="","",IF($E17="TO 1",$C17,""))</f>
        <v/>
      </c>
      <c r="K17" s="50" t="str">
        <f>IF($E17="","",IF($E17="TO 2",$C17,""))</f>
        <v/>
      </c>
      <c r="M17" s="50">
        <f>IF($E17="","",IF($E17="TO 3",$C17,""))</f>
        <v>0</v>
      </c>
    </row>
    <row r="18" spans="2:14" ht="34.5" customHeight="1" x14ac:dyDescent="0.2">
      <c r="B18" s="45" t="s">
        <v>95</v>
      </c>
      <c r="C18" s="50">
        <f>'TRANCHE CONDITIONNELLE 3'!F58</f>
        <v>0</v>
      </c>
      <c r="E18" s="67" t="s">
        <v>104</v>
      </c>
      <c r="G18" s="50" t="str">
        <f>IF(E18="","",IF(E18="TF",C18,""))</f>
        <v/>
      </c>
      <c r="I18" s="50" t="str">
        <f>IF($E18="","",IF($E18="TO 1",$C18,""))</f>
        <v/>
      </c>
      <c r="K18" s="50" t="str">
        <f>IF($E18="","",IF($E18="TO 2",$C18,""))</f>
        <v/>
      </c>
      <c r="M18" s="50">
        <f>IF($E18="","",IF($E18="TO 3",$C18,""))</f>
        <v>0</v>
      </c>
    </row>
    <row r="19" spans="2:14" ht="18.75" x14ac:dyDescent="0.3">
      <c r="B19" s="30" t="s">
        <v>58</v>
      </c>
      <c r="C19" s="49">
        <f>SUM(C6:C18)</f>
        <v>0</v>
      </c>
      <c r="E19" s="60"/>
      <c r="G19" s="49">
        <f>SUM(G6:G18)</f>
        <v>0</v>
      </c>
      <c r="I19" s="49">
        <f>SUM(I6:I18)</f>
        <v>0</v>
      </c>
      <c r="K19" s="49">
        <f>SUM(K6:K18)</f>
        <v>0</v>
      </c>
      <c r="M19" s="49">
        <f>SUM(M6:M18)</f>
        <v>0</v>
      </c>
    </row>
    <row r="20" spans="2:14" ht="18.75" x14ac:dyDescent="0.3">
      <c r="B20" s="30" t="s">
        <v>59</v>
      </c>
      <c r="C20" s="49">
        <f>C19*1.2</f>
        <v>0</v>
      </c>
      <c r="E20" s="60"/>
      <c r="G20" s="49">
        <f>G19*1.2</f>
        <v>0</v>
      </c>
      <c r="I20" s="49">
        <f>I19*1.2</f>
        <v>0</v>
      </c>
      <c r="K20" s="49">
        <f>K19*1.2</f>
        <v>0</v>
      </c>
      <c r="M20" s="49">
        <f>M19*1.2</f>
        <v>0</v>
      </c>
    </row>
    <row r="21" spans="2:14" ht="5.25" customHeight="1" x14ac:dyDescent="0.3">
      <c r="B21" s="89"/>
      <c r="C21" s="89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</row>
    <row r="22" spans="2:14" ht="18.75" x14ac:dyDescent="0.3">
      <c r="B22" s="88" t="s">
        <v>132</v>
      </c>
      <c r="C22" s="88"/>
      <c r="D22" s="28"/>
      <c r="E22" s="28"/>
      <c r="F22" s="28"/>
      <c r="G22" s="28"/>
    </row>
    <row r="23" spans="2:14" ht="30" x14ac:dyDescent="0.2">
      <c r="B23" s="45" t="s">
        <v>73</v>
      </c>
      <c r="C23" s="50">
        <f>'TRANCHE FERME'!F108</f>
        <v>0</v>
      </c>
      <c r="D23" s="28"/>
      <c r="E23" s="67" t="s">
        <v>105</v>
      </c>
      <c r="F23" s="28"/>
      <c r="G23" s="50">
        <f>IF(E23="","",IF(E23="TF",C23,""))</f>
        <v>0</v>
      </c>
      <c r="I23" s="50" t="str">
        <f>IF($E23="","",IF($E23="TO 1",$C23,""))</f>
        <v/>
      </c>
      <c r="K23" s="50" t="str">
        <f>IF($E23="","",IF($E23="TO 2",$C23,""))</f>
        <v/>
      </c>
      <c r="M23" s="50" t="str">
        <f>IF($E23="","",IF($E23="TO 3",$C23,""))</f>
        <v/>
      </c>
    </row>
    <row r="24" spans="2:14" ht="15.75" x14ac:dyDescent="0.2">
      <c r="B24" s="45" t="s">
        <v>48</v>
      </c>
      <c r="C24" s="50">
        <f>'TRANCHE FERME'!F130</f>
        <v>0</v>
      </c>
      <c r="D24" s="28"/>
      <c r="E24" s="67" t="s">
        <v>105</v>
      </c>
      <c r="F24" s="28"/>
      <c r="G24" s="50">
        <f>IF(E24="","",IF(E24="TF",C24,""))</f>
        <v>0</v>
      </c>
      <c r="I24" s="50" t="str">
        <f>IF($E24="","",IF($E24="TO 1",$C24,""))</f>
        <v/>
      </c>
      <c r="K24" s="50" t="str">
        <f>IF($E24="","",IF($E24="TO 2",$C24,""))</f>
        <v/>
      </c>
      <c r="M24" s="50" t="str">
        <f>IF($E24="","",IF($E24="TO 3",$C24,""))</f>
        <v/>
      </c>
    </row>
    <row r="25" spans="2:14" ht="15.75" x14ac:dyDescent="0.2">
      <c r="B25" s="45" t="s">
        <v>67</v>
      </c>
      <c r="C25" s="50">
        <f>'TRANCHE FERME'!F148</f>
        <v>0</v>
      </c>
      <c r="D25" s="28"/>
      <c r="E25" s="67" t="s">
        <v>105</v>
      </c>
      <c r="F25" s="28"/>
      <c r="G25" s="50">
        <f>IF(E25="","",IF(E25="TF",C25,""))</f>
        <v>0</v>
      </c>
      <c r="I25" s="50" t="str">
        <f>IF($E25="","",IF($E25="TO 1",$C25,""))</f>
        <v/>
      </c>
      <c r="K25" s="50" t="str">
        <f>IF($E25="","",IF($E25="TO 2",$C25,""))</f>
        <v/>
      </c>
      <c r="M25" s="50" t="str">
        <f>IF($E25="","",IF($E25="TO 3",$C25,""))</f>
        <v/>
      </c>
    </row>
    <row r="26" spans="2:14" ht="15.75" x14ac:dyDescent="0.2">
      <c r="B26" s="45" t="s">
        <v>51</v>
      </c>
      <c r="C26" s="50">
        <f>'TRANCHE FERME'!F166</f>
        <v>0</v>
      </c>
      <c r="D26" s="28"/>
      <c r="E26" s="67" t="s">
        <v>105</v>
      </c>
      <c r="F26" s="28"/>
      <c r="G26" s="50">
        <f>IF(E26="","",IF(E26="TF",C26,""))</f>
        <v>0</v>
      </c>
      <c r="I26" s="50" t="str">
        <f>IF($E26="","",IF($E26="TO 1",$C26,""))</f>
        <v/>
      </c>
      <c r="K26" s="50" t="str">
        <f>IF($E26="","",IF($E26="TO 2",$C26,""))</f>
        <v/>
      </c>
      <c r="M26" s="50" t="str">
        <f>IF($E26="","",IF($E26="TO 3",$C26,""))</f>
        <v/>
      </c>
    </row>
    <row r="27" spans="2:14" ht="7.5" customHeight="1" x14ac:dyDescent="0.2">
      <c r="B27" s="72"/>
      <c r="C27" s="73"/>
      <c r="D27" s="77"/>
      <c r="E27" s="75"/>
      <c r="F27" s="77"/>
      <c r="G27" s="73"/>
      <c r="H27" s="74"/>
      <c r="I27" s="73"/>
      <c r="J27" s="74"/>
      <c r="K27" s="73"/>
      <c r="L27" s="74"/>
      <c r="M27" s="73"/>
    </row>
    <row r="28" spans="2:14" ht="15.75" x14ac:dyDescent="0.2">
      <c r="B28" s="45" t="s">
        <v>46</v>
      </c>
      <c r="C28" s="50">
        <f>'TRANCHE CONDITIONNELLE 1'!F93</f>
        <v>0</v>
      </c>
      <c r="D28" s="28"/>
      <c r="E28" s="67" t="s">
        <v>106</v>
      </c>
      <c r="F28" s="28"/>
      <c r="G28" s="50" t="str">
        <f>IF(E28="","",IF(E28="TF",C28,""))</f>
        <v/>
      </c>
      <c r="I28" s="50">
        <f>IF($E28="","",IF($E28="TO 1",$C28,""))</f>
        <v>0</v>
      </c>
      <c r="K28" s="50" t="str">
        <f>IF($E28="","",IF($E28="TO 2",$C28,""))</f>
        <v/>
      </c>
      <c r="M28" s="50" t="str">
        <f>IF($E28="","",IF($E28="TO 3",$C28,""))</f>
        <v/>
      </c>
    </row>
    <row r="29" spans="2:14" ht="15.75" x14ac:dyDescent="0.2">
      <c r="B29" s="45" t="s">
        <v>47</v>
      </c>
      <c r="C29" s="50">
        <f>'TRANCHE CONDITIONNELLE 1'!F111</f>
        <v>0</v>
      </c>
      <c r="D29" s="28"/>
      <c r="E29" s="67" t="s">
        <v>106</v>
      </c>
      <c r="F29" s="28"/>
      <c r="G29" s="50" t="str">
        <f>IF(E29="","",IF(E29="TF",C29,""))</f>
        <v/>
      </c>
      <c r="I29" s="50">
        <f>IF($E29="","",IF($E29="TO 1",$C29,""))</f>
        <v>0</v>
      </c>
      <c r="K29" s="50" t="str">
        <f>IF($E29="","",IF($E29="TO 2",$C29,""))</f>
        <v/>
      </c>
      <c r="M29" s="50" t="str">
        <f>IF($E29="","",IF($E29="TO 3",$C29,""))</f>
        <v/>
      </c>
    </row>
    <row r="30" spans="2:14" ht="15.75" x14ac:dyDescent="0.2">
      <c r="B30" s="45" t="s">
        <v>52</v>
      </c>
      <c r="C30" s="50">
        <f>'TRANCHE CONDITIONNELLE 1'!F129</f>
        <v>0</v>
      </c>
      <c r="D30" s="28"/>
      <c r="E30" s="67" t="s">
        <v>106</v>
      </c>
      <c r="F30" s="28"/>
      <c r="G30" s="50" t="str">
        <f>IF(E30="","",IF(E30="TF",C30,""))</f>
        <v/>
      </c>
      <c r="I30" s="50">
        <f>IF($E30="","",IF($E30="TO 1",$C30,""))</f>
        <v>0</v>
      </c>
      <c r="K30" s="50" t="str">
        <f>IF($E30="","",IF($E30="TO 2",$C30,""))</f>
        <v/>
      </c>
      <c r="M30" s="50" t="str">
        <f>IF($E30="","",IF($E30="TO 3",$C30,""))</f>
        <v/>
      </c>
    </row>
    <row r="31" spans="2:14" ht="7.5" customHeight="1" x14ac:dyDescent="0.2">
      <c r="B31" s="72"/>
      <c r="C31" s="73"/>
      <c r="D31" s="77"/>
      <c r="E31" s="75"/>
      <c r="F31" s="77"/>
      <c r="G31" s="73"/>
      <c r="H31" s="74"/>
      <c r="I31" s="73"/>
      <c r="J31" s="74"/>
      <c r="K31" s="73"/>
      <c r="L31" s="74"/>
      <c r="M31" s="73"/>
    </row>
    <row r="32" spans="2:14" ht="16.5" customHeight="1" x14ac:dyDescent="0.2">
      <c r="B32" s="45" t="s">
        <v>87</v>
      </c>
      <c r="C32" s="50">
        <f>'TRANCHE CONDITIONNELLE 2'!F46</f>
        <v>0</v>
      </c>
      <c r="E32" s="67" t="s">
        <v>107</v>
      </c>
      <c r="G32" s="50" t="str">
        <f>IF(E32="","",IF(E32="TF",C32,""))</f>
        <v/>
      </c>
      <c r="I32" s="50" t="str">
        <f>IF($E32="","",IF($E32="TO 1",$C32,""))</f>
        <v/>
      </c>
      <c r="K32" s="50">
        <f>IF($E32="","",IF($E32="TO 2",$C32,""))</f>
        <v>0</v>
      </c>
      <c r="M32" s="50" t="str">
        <f>IF($E32="","",IF($E32="TO 3",$C32,""))</f>
        <v/>
      </c>
    </row>
    <row r="33" spans="2:13" ht="15.75" x14ac:dyDescent="0.2">
      <c r="B33" s="45" t="s">
        <v>65</v>
      </c>
      <c r="C33" s="50">
        <f>'TRANCHE CONDITIONNELLE 2'!F64</f>
        <v>0</v>
      </c>
      <c r="D33" s="28"/>
      <c r="E33" s="67" t="s">
        <v>107</v>
      </c>
      <c r="F33" s="28"/>
      <c r="G33" s="50" t="str">
        <f>IF(E33="","",IF(E33="TF",C33,""))</f>
        <v/>
      </c>
      <c r="I33" s="50" t="str">
        <f>IF($E33="","",IF($E33="TO 1",$C33,""))</f>
        <v/>
      </c>
      <c r="K33" s="50">
        <f>IF($E33="","",IF($E33="TO 2",$C33,""))</f>
        <v>0</v>
      </c>
      <c r="M33" s="50" t="str">
        <f>IF($E33="","",IF($E33="TO 3",$C33,""))</f>
        <v/>
      </c>
    </row>
    <row r="34" spans="2:13" ht="15.75" x14ac:dyDescent="0.2">
      <c r="B34" s="45" t="s">
        <v>66</v>
      </c>
      <c r="C34" s="50">
        <f>'TRANCHE CONDITIONNELLE 2'!F82</f>
        <v>0</v>
      </c>
      <c r="D34" s="28"/>
      <c r="E34" s="67" t="s">
        <v>107</v>
      </c>
      <c r="F34" s="28"/>
      <c r="G34" s="50" t="str">
        <f>IF(E34="","",IF(E34="TF",C34,""))</f>
        <v/>
      </c>
      <c r="I34" s="50" t="str">
        <f>IF($E34="","",IF($E34="TO 1",$C34,""))</f>
        <v/>
      </c>
      <c r="K34" s="50">
        <f>IF($E34="","",IF($E34="TO 2",$C34,""))</f>
        <v>0</v>
      </c>
      <c r="M34" s="50" t="str">
        <f>IF($E34="","",IF($E34="TO 3",$C34,""))</f>
        <v/>
      </c>
    </row>
    <row r="35" spans="2:13" ht="15.75" x14ac:dyDescent="0.2">
      <c r="B35" s="45" t="s">
        <v>61</v>
      </c>
      <c r="C35" s="50">
        <f>'TRANCHE CONDITIONNELLE 2'!F100</f>
        <v>0</v>
      </c>
      <c r="D35" s="28"/>
      <c r="E35" s="67" t="s">
        <v>107</v>
      </c>
      <c r="F35" s="28"/>
      <c r="G35" s="50" t="str">
        <f>IF(E35="","",IF(E35="TF",C35,""))</f>
        <v/>
      </c>
      <c r="I35" s="50" t="str">
        <f>IF($E35="","",IF($E35="TO 1",$C35,""))</f>
        <v/>
      </c>
      <c r="K35" s="50">
        <f>IF($E35="","",IF($E35="TO 2",$C35,""))</f>
        <v>0</v>
      </c>
      <c r="M35" s="50" t="str">
        <f>IF($E35="","",IF($E35="TO 3",$C35,""))</f>
        <v/>
      </c>
    </row>
    <row r="36" spans="2:13" ht="7.5" customHeight="1" x14ac:dyDescent="0.2">
      <c r="B36" s="72"/>
      <c r="C36" s="73"/>
      <c r="D36" s="77"/>
      <c r="E36" s="75"/>
      <c r="F36" s="77"/>
      <c r="G36" s="73"/>
      <c r="H36" s="74"/>
      <c r="I36" s="73"/>
      <c r="J36" s="74"/>
      <c r="K36" s="73"/>
      <c r="L36" s="74"/>
      <c r="M36" s="73"/>
    </row>
    <row r="37" spans="2:13" ht="15.75" x14ac:dyDescent="0.2">
      <c r="B37" s="45" t="s">
        <v>49</v>
      </c>
      <c r="C37" s="50">
        <f>'TRANCHE CONDITIONNELLE 3'!F76</f>
        <v>0</v>
      </c>
      <c r="D37" s="28"/>
      <c r="E37" s="67" t="s">
        <v>104</v>
      </c>
      <c r="F37" s="28"/>
      <c r="G37" s="50" t="str">
        <f>IF(E37="","",IF(E37="TF",C37,""))</f>
        <v/>
      </c>
      <c r="I37" s="50" t="str">
        <f>IF($E37="","",IF($E37="TO 1",$C37,""))</f>
        <v/>
      </c>
      <c r="K37" s="50" t="str">
        <f>IF($E37="","",IF($E37="TO 2",$C37,""))</f>
        <v/>
      </c>
      <c r="M37" s="50">
        <f>IF($E37="","",IF($E37="TO 3",$C37,""))</f>
        <v>0</v>
      </c>
    </row>
    <row r="38" spans="2:13" ht="15.75" x14ac:dyDescent="0.2">
      <c r="B38" s="45" t="s">
        <v>50</v>
      </c>
      <c r="C38" s="50">
        <f>'TRANCHE CONDITIONNELLE 3'!F94</f>
        <v>0</v>
      </c>
      <c r="D38" s="28"/>
      <c r="E38" s="67" t="s">
        <v>104</v>
      </c>
      <c r="F38" s="28"/>
      <c r="G38" s="50" t="str">
        <f>IF(E38="","",IF(E38="TF",C38,""))</f>
        <v/>
      </c>
      <c r="I38" s="50" t="str">
        <f>IF($E38="","",IF($E38="TO 1",$C38,""))</f>
        <v/>
      </c>
      <c r="K38" s="50" t="str">
        <f>IF($E38="","",IF($E38="TO 2",$C38,""))</f>
        <v/>
      </c>
      <c r="M38" s="50">
        <f>IF($E38="","",IF($E38="TO 3",$C38,""))</f>
        <v>0</v>
      </c>
    </row>
    <row r="39" spans="2:13" ht="15.75" x14ac:dyDescent="0.2">
      <c r="B39" s="45" t="s">
        <v>68</v>
      </c>
      <c r="C39" s="50">
        <f>'TRANCHE CONDITIONNELLE 3'!F112</f>
        <v>0</v>
      </c>
      <c r="D39" s="28"/>
      <c r="E39" s="67" t="s">
        <v>104</v>
      </c>
      <c r="F39" s="28"/>
      <c r="G39" s="50" t="str">
        <f>IF(E39="","",IF(E39="TF",C39,""))</f>
        <v/>
      </c>
      <c r="I39" s="50" t="str">
        <f>IF($E39="","",IF($E39="TO 1",$C39,""))</f>
        <v/>
      </c>
      <c r="K39" s="50" t="str">
        <f>IF($E39="","",IF($E39="TO 2",$C39,""))</f>
        <v/>
      </c>
      <c r="M39" s="50">
        <f>IF($E39="","",IF($E39="TO 3",$C39,""))</f>
        <v>0</v>
      </c>
    </row>
    <row r="40" spans="2:13" ht="15.75" x14ac:dyDescent="0.2">
      <c r="B40" s="45" t="s">
        <v>64</v>
      </c>
      <c r="C40" s="50">
        <f>'TRANCHE CONDITIONNELLE 3'!F130</f>
        <v>0</v>
      </c>
      <c r="D40" s="28"/>
      <c r="E40" s="67" t="s">
        <v>104</v>
      </c>
      <c r="F40" s="28"/>
      <c r="G40" s="50" t="str">
        <f>IF(E40="","",IF(E40="TF",C40,""))</f>
        <v/>
      </c>
      <c r="I40" s="50" t="str">
        <f>IF($E40="","",IF($E40="TO 1",$C40,""))</f>
        <v/>
      </c>
      <c r="K40" s="50" t="str">
        <f>IF($E40="","",IF($E40="TO 2",$C40,""))</f>
        <v/>
      </c>
      <c r="M40" s="50">
        <f>IF($E40="","",IF($E40="TO 3",$C40,""))</f>
        <v>0</v>
      </c>
    </row>
    <row r="41" spans="2:13" ht="18.75" x14ac:dyDescent="0.3">
      <c r="B41" s="30" t="s">
        <v>133</v>
      </c>
      <c r="C41" s="49">
        <f>SUM(C23:C40)</f>
        <v>0</v>
      </c>
      <c r="D41" s="28"/>
      <c r="E41" s="49"/>
      <c r="F41" s="28"/>
      <c r="G41" s="49">
        <f>SUM(G23:G40)</f>
        <v>0</v>
      </c>
      <c r="I41" s="49">
        <f>SUM(I23:I40)</f>
        <v>0</v>
      </c>
      <c r="K41" s="49">
        <f>SUM(K23:K40)</f>
        <v>0</v>
      </c>
      <c r="M41" s="49">
        <f>SUM(M23:M40)</f>
        <v>0</v>
      </c>
    </row>
    <row r="42" spans="2:13" ht="18.75" x14ac:dyDescent="0.3">
      <c r="B42" s="30" t="s">
        <v>134</v>
      </c>
      <c r="C42" s="49">
        <f>C41*1.2</f>
        <v>0</v>
      </c>
      <c r="D42" s="28"/>
      <c r="E42" s="49"/>
      <c r="F42" s="28"/>
      <c r="G42" s="49">
        <f>G41*1.2</f>
        <v>0</v>
      </c>
      <c r="I42" s="49">
        <f>I41*1.2</f>
        <v>0</v>
      </c>
      <c r="K42" s="49">
        <f>K41*1.2</f>
        <v>0</v>
      </c>
      <c r="M42" s="49">
        <f>M41*1.2</f>
        <v>0</v>
      </c>
    </row>
    <row r="44" spans="2:13" ht="18.75" x14ac:dyDescent="0.3">
      <c r="B44" s="88" t="s">
        <v>34</v>
      </c>
      <c r="C44" s="88"/>
      <c r="G44" s="81" t="s">
        <v>108</v>
      </c>
      <c r="I44" s="81" t="s">
        <v>109</v>
      </c>
      <c r="K44" s="81" t="s">
        <v>110</v>
      </c>
      <c r="M44" s="81" t="s">
        <v>111</v>
      </c>
    </row>
    <row r="45" spans="2:13" ht="18.75" x14ac:dyDescent="0.2">
      <c r="B45" s="46" t="s">
        <v>1</v>
      </c>
      <c r="C45" s="53">
        <f>C19+C41</f>
        <v>0</v>
      </c>
      <c r="D45" s="28"/>
      <c r="F45" s="28"/>
      <c r="G45" s="53">
        <f>G19+G41</f>
        <v>0</v>
      </c>
      <c r="H45" s="28"/>
      <c r="I45" s="53">
        <f>I19+I41</f>
        <v>0</v>
      </c>
      <c r="J45" s="28"/>
      <c r="K45" s="53">
        <f>K19+K41</f>
        <v>0</v>
      </c>
      <c r="L45" s="28"/>
      <c r="M45" s="53">
        <f>M19+M41</f>
        <v>0</v>
      </c>
    </row>
    <row r="46" spans="2:13" ht="18.75" x14ac:dyDescent="0.2">
      <c r="B46" s="46" t="s">
        <v>2</v>
      </c>
      <c r="C46" s="53">
        <f>C45*1.2</f>
        <v>0</v>
      </c>
      <c r="D46" s="28"/>
      <c r="F46" s="28"/>
      <c r="G46" s="53">
        <f>G45*1.2</f>
        <v>0</v>
      </c>
      <c r="H46" s="28"/>
      <c r="I46" s="53">
        <f>I45*1.2</f>
        <v>0</v>
      </c>
      <c r="J46" s="28"/>
      <c r="K46" s="53">
        <f>K45*1.2</f>
        <v>0</v>
      </c>
      <c r="L46" s="28"/>
      <c r="M46" s="53">
        <f>M45*1.2</f>
        <v>0</v>
      </c>
    </row>
  </sheetData>
  <mergeCells count="5">
    <mergeCell ref="E3:E4"/>
    <mergeCell ref="B44:C44"/>
    <mergeCell ref="B5:C5"/>
    <mergeCell ref="B22:C22"/>
    <mergeCell ref="B21:C21"/>
  </mergeCells>
  <pageMargins left="0.31496062992125984" right="0.31496062992125984" top="0.35433070866141736" bottom="0.35433070866141736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55B9B-DEB8-44C8-AC04-A59CBC07C883}">
  <dimension ref="A1:G172"/>
  <sheetViews>
    <sheetView showGridLines="0" zoomScaleNormal="100" workbookViewId="0">
      <selection activeCell="I10" sqref="I10"/>
    </sheetView>
  </sheetViews>
  <sheetFormatPr baseColWidth="10" defaultColWidth="11.42578125" defaultRowHeight="12.75" x14ac:dyDescent="0.2"/>
  <cols>
    <col min="1" max="1" width="4.140625" customWidth="1"/>
    <col min="2" max="2" width="68.28515625" customWidth="1"/>
    <col min="3" max="3" width="16.7109375" customWidth="1"/>
    <col min="4" max="4" width="53" customWidth="1"/>
    <col min="5" max="5" width="16.7109375" style="7" customWidth="1"/>
    <col min="6" max="6" width="23.140625" style="35" customWidth="1"/>
    <col min="8" max="8" width="13.7109375" bestFit="1" customWidth="1"/>
    <col min="253" max="253" width="4.140625" customWidth="1"/>
    <col min="254" max="254" width="62.42578125" customWidth="1"/>
    <col min="255" max="255" width="16.7109375" customWidth="1"/>
    <col min="256" max="256" width="49.7109375" customWidth="1"/>
    <col min="257" max="258" width="16.7109375" customWidth="1"/>
    <col min="509" max="509" width="4.140625" customWidth="1"/>
    <col min="510" max="510" width="62.42578125" customWidth="1"/>
    <col min="511" max="511" width="16.7109375" customWidth="1"/>
    <col min="512" max="512" width="49.7109375" customWidth="1"/>
    <col min="513" max="514" width="16.7109375" customWidth="1"/>
    <col min="765" max="765" width="4.140625" customWidth="1"/>
    <col min="766" max="766" width="62.42578125" customWidth="1"/>
    <col min="767" max="767" width="16.7109375" customWidth="1"/>
    <col min="768" max="768" width="49.7109375" customWidth="1"/>
    <col min="769" max="770" width="16.7109375" customWidth="1"/>
    <col min="1021" max="1021" width="4.140625" customWidth="1"/>
    <col min="1022" max="1022" width="62.42578125" customWidth="1"/>
    <col min="1023" max="1023" width="16.7109375" customWidth="1"/>
    <col min="1024" max="1024" width="49.7109375" customWidth="1"/>
    <col min="1025" max="1026" width="16.7109375" customWidth="1"/>
    <col min="1277" max="1277" width="4.140625" customWidth="1"/>
    <col min="1278" max="1278" width="62.42578125" customWidth="1"/>
    <col min="1279" max="1279" width="16.7109375" customWidth="1"/>
    <col min="1280" max="1280" width="49.7109375" customWidth="1"/>
    <col min="1281" max="1282" width="16.7109375" customWidth="1"/>
    <col min="1533" max="1533" width="4.140625" customWidth="1"/>
    <col min="1534" max="1534" width="62.42578125" customWidth="1"/>
    <col min="1535" max="1535" width="16.7109375" customWidth="1"/>
    <col min="1536" max="1536" width="49.7109375" customWidth="1"/>
    <col min="1537" max="1538" width="16.7109375" customWidth="1"/>
    <col min="1789" max="1789" width="4.140625" customWidth="1"/>
    <col min="1790" max="1790" width="62.42578125" customWidth="1"/>
    <col min="1791" max="1791" width="16.7109375" customWidth="1"/>
    <col min="1792" max="1792" width="49.7109375" customWidth="1"/>
    <col min="1793" max="1794" width="16.7109375" customWidth="1"/>
    <col min="2045" max="2045" width="4.140625" customWidth="1"/>
    <col min="2046" max="2046" width="62.42578125" customWidth="1"/>
    <col min="2047" max="2047" width="16.7109375" customWidth="1"/>
    <col min="2048" max="2048" width="49.7109375" customWidth="1"/>
    <col min="2049" max="2050" width="16.7109375" customWidth="1"/>
    <col min="2301" max="2301" width="4.140625" customWidth="1"/>
    <col min="2302" max="2302" width="62.42578125" customWidth="1"/>
    <col min="2303" max="2303" width="16.7109375" customWidth="1"/>
    <col min="2304" max="2304" width="49.7109375" customWidth="1"/>
    <col min="2305" max="2306" width="16.7109375" customWidth="1"/>
    <col min="2557" max="2557" width="4.140625" customWidth="1"/>
    <col min="2558" max="2558" width="62.42578125" customWidth="1"/>
    <col min="2559" max="2559" width="16.7109375" customWidth="1"/>
    <col min="2560" max="2560" width="49.7109375" customWidth="1"/>
    <col min="2561" max="2562" width="16.7109375" customWidth="1"/>
    <col min="2813" max="2813" width="4.140625" customWidth="1"/>
    <col min="2814" max="2814" width="62.42578125" customWidth="1"/>
    <col min="2815" max="2815" width="16.7109375" customWidth="1"/>
    <col min="2816" max="2816" width="49.7109375" customWidth="1"/>
    <col min="2817" max="2818" width="16.7109375" customWidth="1"/>
    <col min="3069" max="3069" width="4.140625" customWidth="1"/>
    <col min="3070" max="3070" width="62.42578125" customWidth="1"/>
    <col min="3071" max="3071" width="16.7109375" customWidth="1"/>
    <col min="3072" max="3072" width="49.7109375" customWidth="1"/>
    <col min="3073" max="3074" width="16.7109375" customWidth="1"/>
    <col min="3325" max="3325" width="4.140625" customWidth="1"/>
    <col min="3326" max="3326" width="62.42578125" customWidth="1"/>
    <col min="3327" max="3327" width="16.7109375" customWidth="1"/>
    <col min="3328" max="3328" width="49.7109375" customWidth="1"/>
    <col min="3329" max="3330" width="16.7109375" customWidth="1"/>
    <col min="3581" max="3581" width="4.140625" customWidth="1"/>
    <col min="3582" max="3582" width="62.42578125" customWidth="1"/>
    <col min="3583" max="3583" width="16.7109375" customWidth="1"/>
    <col min="3584" max="3584" width="49.7109375" customWidth="1"/>
    <col min="3585" max="3586" width="16.7109375" customWidth="1"/>
    <col min="3837" max="3837" width="4.140625" customWidth="1"/>
    <col min="3838" max="3838" width="62.42578125" customWidth="1"/>
    <col min="3839" max="3839" width="16.7109375" customWidth="1"/>
    <col min="3840" max="3840" width="49.7109375" customWidth="1"/>
    <col min="3841" max="3842" width="16.7109375" customWidth="1"/>
    <col min="4093" max="4093" width="4.140625" customWidth="1"/>
    <col min="4094" max="4094" width="62.42578125" customWidth="1"/>
    <col min="4095" max="4095" width="16.7109375" customWidth="1"/>
    <col min="4096" max="4096" width="49.7109375" customWidth="1"/>
    <col min="4097" max="4098" width="16.7109375" customWidth="1"/>
    <col min="4349" max="4349" width="4.140625" customWidth="1"/>
    <col min="4350" max="4350" width="62.42578125" customWidth="1"/>
    <col min="4351" max="4351" width="16.7109375" customWidth="1"/>
    <col min="4352" max="4352" width="49.7109375" customWidth="1"/>
    <col min="4353" max="4354" width="16.7109375" customWidth="1"/>
    <col min="4605" max="4605" width="4.140625" customWidth="1"/>
    <col min="4606" max="4606" width="62.42578125" customWidth="1"/>
    <col min="4607" max="4607" width="16.7109375" customWidth="1"/>
    <col min="4608" max="4608" width="49.7109375" customWidth="1"/>
    <col min="4609" max="4610" width="16.7109375" customWidth="1"/>
    <col min="4861" max="4861" width="4.140625" customWidth="1"/>
    <col min="4862" max="4862" width="62.42578125" customWidth="1"/>
    <col min="4863" max="4863" width="16.7109375" customWidth="1"/>
    <col min="4864" max="4864" width="49.7109375" customWidth="1"/>
    <col min="4865" max="4866" width="16.7109375" customWidth="1"/>
    <col min="5117" max="5117" width="4.140625" customWidth="1"/>
    <col min="5118" max="5118" width="62.42578125" customWidth="1"/>
    <col min="5119" max="5119" width="16.7109375" customWidth="1"/>
    <col min="5120" max="5120" width="49.7109375" customWidth="1"/>
    <col min="5121" max="5122" width="16.7109375" customWidth="1"/>
    <col min="5373" max="5373" width="4.140625" customWidth="1"/>
    <col min="5374" max="5374" width="62.42578125" customWidth="1"/>
    <col min="5375" max="5375" width="16.7109375" customWidth="1"/>
    <col min="5376" max="5376" width="49.7109375" customWidth="1"/>
    <col min="5377" max="5378" width="16.7109375" customWidth="1"/>
    <col min="5629" max="5629" width="4.140625" customWidth="1"/>
    <col min="5630" max="5630" width="62.42578125" customWidth="1"/>
    <col min="5631" max="5631" width="16.7109375" customWidth="1"/>
    <col min="5632" max="5632" width="49.7109375" customWidth="1"/>
    <col min="5633" max="5634" width="16.7109375" customWidth="1"/>
    <col min="5885" max="5885" width="4.140625" customWidth="1"/>
    <col min="5886" max="5886" width="62.42578125" customWidth="1"/>
    <col min="5887" max="5887" width="16.7109375" customWidth="1"/>
    <col min="5888" max="5888" width="49.7109375" customWidth="1"/>
    <col min="5889" max="5890" width="16.7109375" customWidth="1"/>
    <col min="6141" max="6141" width="4.140625" customWidth="1"/>
    <col min="6142" max="6142" width="62.42578125" customWidth="1"/>
    <col min="6143" max="6143" width="16.7109375" customWidth="1"/>
    <col min="6144" max="6144" width="49.7109375" customWidth="1"/>
    <col min="6145" max="6146" width="16.7109375" customWidth="1"/>
    <col min="6397" max="6397" width="4.140625" customWidth="1"/>
    <col min="6398" max="6398" width="62.42578125" customWidth="1"/>
    <col min="6399" max="6399" width="16.7109375" customWidth="1"/>
    <col min="6400" max="6400" width="49.7109375" customWidth="1"/>
    <col min="6401" max="6402" width="16.7109375" customWidth="1"/>
    <col min="6653" max="6653" width="4.140625" customWidth="1"/>
    <col min="6654" max="6654" width="62.42578125" customWidth="1"/>
    <col min="6655" max="6655" width="16.7109375" customWidth="1"/>
    <col min="6656" max="6656" width="49.7109375" customWidth="1"/>
    <col min="6657" max="6658" width="16.7109375" customWidth="1"/>
    <col min="6909" max="6909" width="4.140625" customWidth="1"/>
    <col min="6910" max="6910" width="62.42578125" customWidth="1"/>
    <col min="6911" max="6911" width="16.7109375" customWidth="1"/>
    <col min="6912" max="6912" width="49.7109375" customWidth="1"/>
    <col min="6913" max="6914" width="16.7109375" customWidth="1"/>
    <col min="7165" max="7165" width="4.140625" customWidth="1"/>
    <col min="7166" max="7166" width="62.42578125" customWidth="1"/>
    <col min="7167" max="7167" width="16.7109375" customWidth="1"/>
    <col min="7168" max="7168" width="49.7109375" customWidth="1"/>
    <col min="7169" max="7170" width="16.7109375" customWidth="1"/>
    <col min="7421" max="7421" width="4.140625" customWidth="1"/>
    <col min="7422" max="7422" width="62.42578125" customWidth="1"/>
    <col min="7423" max="7423" width="16.7109375" customWidth="1"/>
    <col min="7424" max="7424" width="49.7109375" customWidth="1"/>
    <col min="7425" max="7426" width="16.7109375" customWidth="1"/>
    <col min="7677" max="7677" width="4.140625" customWidth="1"/>
    <col min="7678" max="7678" width="62.42578125" customWidth="1"/>
    <col min="7679" max="7679" width="16.7109375" customWidth="1"/>
    <col min="7680" max="7680" width="49.7109375" customWidth="1"/>
    <col min="7681" max="7682" width="16.7109375" customWidth="1"/>
    <col min="7933" max="7933" width="4.140625" customWidth="1"/>
    <col min="7934" max="7934" width="62.42578125" customWidth="1"/>
    <col min="7935" max="7935" width="16.7109375" customWidth="1"/>
    <col min="7936" max="7936" width="49.7109375" customWidth="1"/>
    <col min="7937" max="7938" width="16.7109375" customWidth="1"/>
    <col min="8189" max="8189" width="4.140625" customWidth="1"/>
    <col min="8190" max="8190" width="62.42578125" customWidth="1"/>
    <col min="8191" max="8191" width="16.7109375" customWidth="1"/>
    <col min="8192" max="8192" width="49.7109375" customWidth="1"/>
    <col min="8193" max="8194" width="16.7109375" customWidth="1"/>
    <col min="8445" max="8445" width="4.140625" customWidth="1"/>
    <col min="8446" max="8446" width="62.42578125" customWidth="1"/>
    <col min="8447" max="8447" width="16.7109375" customWidth="1"/>
    <col min="8448" max="8448" width="49.7109375" customWidth="1"/>
    <col min="8449" max="8450" width="16.7109375" customWidth="1"/>
    <col min="8701" max="8701" width="4.140625" customWidth="1"/>
    <col min="8702" max="8702" width="62.42578125" customWidth="1"/>
    <col min="8703" max="8703" width="16.7109375" customWidth="1"/>
    <col min="8704" max="8704" width="49.7109375" customWidth="1"/>
    <col min="8705" max="8706" width="16.7109375" customWidth="1"/>
    <col min="8957" max="8957" width="4.140625" customWidth="1"/>
    <col min="8958" max="8958" width="62.42578125" customWidth="1"/>
    <col min="8959" max="8959" width="16.7109375" customWidth="1"/>
    <col min="8960" max="8960" width="49.7109375" customWidth="1"/>
    <col min="8961" max="8962" width="16.7109375" customWidth="1"/>
    <col min="9213" max="9213" width="4.140625" customWidth="1"/>
    <col min="9214" max="9214" width="62.42578125" customWidth="1"/>
    <col min="9215" max="9215" width="16.7109375" customWidth="1"/>
    <col min="9216" max="9216" width="49.7109375" customWidth="1"/>
    <col min="9217" max="9218" width="16.7109375" customWidth="1"/>
    <col min="9469" max="9469" width="4.140625" customWidth="1"/>
    <col min="9470" max="9470" width="62.42578125" customWidth="1"/>
    <col min="9471" max="9471" width="16.7109375" customWidth="1"/>
    <col min="9472" max="9472" width="49.7109375" customWidth="1"/>
    <col min="9473" max="9474" width="16.7109375" customWidth="1"/>
    <col min="9725" max="9725" width="4.140625" customWidth="1"/>
    <col min="9726" max="9726" width="62.42578125" customWidth="1"/>
    <col min="9727" max="9727" width="16.7109375" customWidth="1"/>
    <col min="9728" max="9728" width="49.7109375" customWidth="1"/>
    <col min="9729" max="9730" width="16.7109375" customWidth="1"/>
    <col min="9981" max="9981" width="4.140625" customWidth="1"/>
    <col min="9982" max="9982" width="62.42578125" customWidth="1"/>
    <col min="9983" max="9983" width="16.7109375" customWidth="1"/>
    <col min="9984" max="9984" width="49.7109375" customWidth="1"/>
    <col min="9985" max="9986" width="16.7109375" customWidth="1"/>
    <col min="10237" max="10237" width="4.140625" customWidth="1"/>
    <col min="10238" max="10238" width="62.42578125" customWidth="1"/>
    <col min="10239" max="10239" width="16.7109375" customWidth="1"/>
    <col min="10240" max="10240" width="49.7109375" customWidth="1"/>
    <col min="10241" max="10242" width="16.7109375" customWidth="1"/>
    <col min="10493" max="10493" width="4.140625" customWidth="1"/>
    <col min="10494" max="10494" width="62.42578125" customWidth="1"/>
    <col min="10495" max="10495" width="16.7109375" customWidth="1"/>
    <col min="10496" max="10496" width="49.7109375" customWidth="1"/>
    <col min="10497" max="10498" width="16.7109375" customWidth="1"/>
    <col min="10749" max="10749" width="4.140625" customWidth="1"/>
    <col min="10750" max="10750" width="62.42578125" customWidth="1"/>
    <col min="10751" max="10751" width="16.7109375" customWidth="1"/>
    <col min="10752" max="10752" width="49.7109375" customWidth="1"/>
    <col min="10753" max="10754" width="16.7109375" customWidth="1"/>
    <col min="11005" max="11005" width="4.140625" customWidth="1"/>
    <col min="11006" max="11006" width="62.42578125" customWidth="1"/>
    <col min="11007" max="11007" width="16.7109375" customWidth="1"/>
    <col min="11008" max="11008" width="49.7109375" customWidth="1"/>
    <col min="11009" max="11010" width="16.7109375" customWidth="1"/>
    <col min="11261" max="11261" width="4.140625" customWidth="1"/>
    <col min="11262" max="11262" width="62.42578125" customWidth="1"/>
    <col min="11263" max="11263" width="16.7109375" customWidth="1"/>
    <col min="11264" max="11264" width="49.7109375" customWidth="1"/>
    <col min="11265" max="11266" width="16.7109375" customWidth="1"/>
    <col min="11517" max="11517" width="4.140625" customWidth="1"/>
    <col min="11518" max="11518" width="62.42578125" customWidth="1"/>
    <col min="11519" max="11519" width="16.7109375" customWidth="1"/>
    <col min="11520" max="11520" width="49.7109375" customWidth="1"/>
    <col min="11521" max="11522" width="16.7109375" customWidth="1"/>
    <col min="11773" max="11773" width="4.140625" customWidth="1"/>
    <col min="11774" max="11774" width="62.42578125" customWidth="1"/>
    <col min="11775" max="11775" width="16.7109375" customWidth="1"/>
    <col min="11776" max="11776" width="49.7109375" customWidth="1"/>
    <col min="11777" max="11778" width="16.7109375" customWidth="1"/>
    <col min="12029" max="12029" width="4.140625" customWidth="1"/>
    <col min="12030" max="12030" width="62.42578125" customWidth="1"/>
    <col min="12031" max="12031" width="16.7109375" customWidth="1"/>
    <col min="12032" max="12032" width="49.7109375" customWidth="1"/>
    <col min="12033" max="12034" width="16.7109375" customWidth="1"/>
    <col min="12285" max="12285" width="4.140625" customWidth="1"/>
    <col min="12286" max="12286" width="62.42578125" customWidth="1"/>
    <col min="12287" max="12287" width="16.7109375" customWidth="1"/>
    <col min="12288" max="12288" width="49.7109375" customWidth="1"/>
    <col min="12289" max="12290" width="16.7109375" customWidth="1"/>
    <col min="12541" max="12541" width="4.140625" customWidth="1"/>
    <col min="12542" max="12542" width="62.42578125" customWidth="1"/>
    <col min="12543" max="12543" width="16.7109375" customWidth="1"/>
    <col min="12544" max="12544" width="49.7109375" customWidth="1"/>
    <col min="12545" max="12546" width="16.7109375" customWidth="1"/>
    <col min="12797" max="12797" width="4.140625" customWidth="1"/>
    <col min="12798" max="12798" width="62.42578125" customWidth="1"/>
    <col min="12799" max="12799" width="16.7109375" customWidth="1"/>
    <col min="12800" max="12800" width="49.7109375" customWidth="1"/>
    <col min="12801" max="12802" width="16.7109375" customWidth="1"/>
    <col min="13053" max="13053" width="4.140625" customWidth="1"/>
    <col min="13054" max="13054" width="62.42578125" customWidth="1"/>
    <col min="13055" max="13055" width="16.7109375" customWidth="1"/>
    <col min="13056" max="13056" width="49.7109375" customWidth="1"/>
    <col min="13057" max="13058" width="16.7109375" customWidth="1"/>
    <col min="13309" max="13309" width="4.140625" customWidth="1"/>
    <col min="13310" max="13310" width="62.42578125" customWidth="1"/>
    <col min="13311" max="13311" width="16.7109375" customWidth="1"/>
    <col min="13312" max="13312" width="49.7109375" customWidth="1"/>
    <col min="13313" max="13314" width="16.7109375" customWidth="1"/>
    <col min="13565" max="13565" width="4.140625" customWidth="1"/>
    <col min="13566" max="13566" width="62.42578125" customWidth="1"/>
    <col min="13567" max="13567" width="16.7109375" customWidth="1"/>
    <col min="13568" max="13568" width="49.7109375" customWidth="1"/>
    <col min="13569" max="13570" width="16.7109375" customWidth="1"/>
    <col min="13821" max="13821" width="4.140625" customWidth="1"/>
    <col min="13822" max="13822" width="62.42578125" customWidth="1"/>
    <col min="13823" max="13823" width="16.7109375" customWidth="1"/>
    <col min="13824" max="13824" width="49.7109375" customWidth="1"/>
    <col min="13825" max="13826" width="16.7109375" customWidth="1"/>
    <col min="14077" max="14077" width="4.140625" customWidth="1"/>
    <col min="14078" max="14078" width="62.42578125" customWidth="1"/>
    <col min="14079" max="14079" width="16.7109375" customWidth="1"/>
    <col min="14080" max="14080" width="49.7109375" customWidth="1"/>
    <col min="14081" max="14082" width="16.7109375" customWidth="1"/>
    <col min="14333" max="14333" width="4.140625" customWidth="1"/>
    <col min="14334" max="14334" width="62.42578125" customWidth="1"/>
    <col min="14335" max="14335" width="16.7109375" customWidth="1"/>
    <col min="14336" max="14336" width="49.7109375" customWidth="1"/>
    <col min="14337" max="14338" width="16.7109375" customWidth="1"/>
    <col min="14589" max="14589" width="4.140625" customWidth="1"/>
    <col min="14590" max="14590" width="62.42578125" customWidth="1"/>
    <col min="14591" max="14591" width="16.7109375" customWidth="1"/>
    <col min="14592" max="14592" width="49.7109375" customWidth="1"/>
    <col min="14593" max="14594" width="16.7109375" customWidth="1"/>
    <col min="14845" max="14845" width="4.140625" customWidth="1"/>
    <col min="14846" max="14846" width="62.42578125" customWidth="1"/>
    <col min="14847" max="14847" width="16.7109375" customWidth="1"/>
    <col min="14848" max="14848" width="49.7109375" customWidth="1"/>
    <col min="14849" max="14850" width="16.7109375" customWidth="1"/>
    <col min="15101" max="15101" width="4.140625" customWidth="1"/>
    <col min="15102" max="15102" width="62.42578125" customWidth="1"/>
    <col min="15103" max="15103" width="16.7109375" customWidth="1"/>
    <col min="15104" max="15104" width="49.7109375" customWidth="1"/>
    <col min="15105" max="15106" width="16.7109375" customWidth="1"/>
    <col min="15357" max="15357" width="4.140625" customWidth="1"/>
    <col min="15358" max="15358" width="62.42578125" customWidth="1"/>
    <col min="15359" max="15359" width="16.7109375" customWidth="1"/>
    <col min="15360" max="15360" width="49.7109375" customWidth="1"/>
    <col min="15361" max="15362" width="16.7109375" customWidth="1"/>
    <col min="15613" max="15613" width="4.140625" customWidth="1"/>
    <col min="15614" max="15614" width="62.42578125" customWidth="1"/>
    <col min="15615" max="15615" width="16.7109375" customWidth="1"/>
    <col min="15616" max="15616" width="49.7109375" customWidth="1"/>
    <col min="15617" max="15618" width="16.7109375" customWidth="1"/>
    <col min="15869" max="15869" width="4.140625" customWidth="1"/>
    <col min="15870" max="15870" width="62.42578125" customWidth="1"/>
    <col min="15871" max="15871" width="16.7109375" customWidth="1"/>
    <col min="15872" max="15872" width="49.7109375" customWidth="1"/>
    <col min="15873" max="15874" width="16.7109375" customWidth="1"/>
    <col min="16125" max="16125" width="4.140625" customWidth="1"/>
    <col min="16126" max="16126" width="62.42578125" customWidth="1"/>
    <col min="16127" max="16127" width="16.7109375" customWidth="1"/>
    <col min="16128" max="16128" width="49.7109375" customWidth="1"/>
    <col min="16129" max="16130" width="16.7109375" customWidth="1"/>
  </cols>
  <sheetData>
    <row r="1" spans="1:7" ht="13.5" thickBot="1" x14ac:dyDescent="0.25">
      <c r="A1" s="1"/>
      <c r="B1" s="1"/>
      <c r="C1" s="1"/>
      <c r="D1" s="1"/>
      <c r="E1" s="5"/>
      <c r="F1" s="31"/>
    </row>
    <row r="2" spans="1:7" ht="20.25" customHeight="1" thickBot="1" x14ac:dyDescent="0.25">
      <c r="A2" s="96" t="s">
        <v>149</v>
      </c>
      <c r="B2" s="97"/>
      <c r="C2" s="97"/>
      <c r="D2" s="97"/>
      <c r="E2" s="97"/>
      <c r="F2" s="98"/>
    </row>
    <row r="3" spans="1:7" ht="23.25" customHeight="1" x14ac:dyDescent="0.25">
      <c r="A3" s="2"/>
      <c r="B3" s="3" t="s">
        <v>3</v>
      </c>
      <c r="C3" s="2"/>
      <c r="D3" s="2"/>
      <c r="E3" s="6"/>
      <c r="F3" s="32"/>
    </row>
    <row r="4" spans="1:7" ht="18" x14ac:dyDescent="0.2">
      <c r="A4" s="4"/>
      <c r="B4" s="26"/>
      <c r="C4" s="99" t="s">
        <v>98</v>
      </c>
      <c r="D4" s="100"/>
      <c r="E4" s="65"/>
      <c r="F4" s="62" t="s">
        <v>32</v>
      </c>
    </row>
    <row r="5" spans="1:7" ht="25.5" x14ac:dyDescent="0.2">
      <c r="A5" s="14" t="s">
        <v>4</v>
      </c>
      <c r="B5" s="11" t="s">
        <v>5</v>
      </c>
      <c r="C5" s="11" t="s">
        <v>33</v>
      </c>
      <c r="D5" s="11" t="s">
        <v>31</v>
      </c>
      <c r="E5" s="12" t="s">
        <v>6</v>
      </c>
      <c r="F5" s="33" t="s">
        <v>7</v>
      </c>
    </row>
    <row r="6" spans="1:7" ht="22.5" customHeight="1" x14ac:dyDescent="0.2">
      <c r="A6" s="90" t="s">
        <v>116</v>
      </c>
      <c r="B6" s="91"/>
      <c r="C6" s="91"/>
      <c r="D6" s="91"/>
      <c r="E6" s="91"/>
      <c r="F6" s="91"/>
    </row>
    <row r="7" spans="1:7" x14ac:dyDescent="0.2">
      <c r="A7" s="13">
        <v>1</v>
      </c>
      <c r="B7" s="83" t="s">
        <v>89</v>
      </c>
      <c r="C7" s="39">
        <v>1</v>
      </c>
      <c r="D7" s="42"/>
      <c r="E7" s="43"/>
      <c r="F7" s="40">
        <f t="shared" ref="F7:F13" si="0">IF(C7="ensemble",E7,C7*E7)</f>
        <v>0</v>
      </c>
      <c r="G7" s="52"/>
    </row>
    <row r="8" spans="1:7" ht="51" x14ac:dyDescent="0.2">
      <c r="A8" s="13">
        <v>2</v>
      </c>
      <c r="B8" s="84" t="s">
        <v>90</v>
      </c>
      <c r="C8" s="39">
        <v>1</v>
      </c>
      <c r="D8" s="66"/>
      <c r="E8" s="43"/>
      <c r="F8" s="40">
        <f t="shared" si="0"/>
        <v>0</v>
      </c>
    </row>
    <row r="9" spans="1:7" x14ac:dyDescent="0.2">
      <c r="A9" s="13">
        <v>3</v>
      </c>
      <c r="B9" s="66" t="s">
        <v>96</v>
      </c>
      <c r="C9" s="39"/>
      <c r="D9" s="66"/>
      <c r="E9" s="43"/>
      <c r="F9" s="40">
        <f t="shared" si="0"/>
        <v>0</v>
      </c>
    </row>
    <row r="10" spans="1:7" x14ac:dyDescent="0.2">
      <c r="A10" s="13">
        <v>4</v>
      </c>
      <c r="B10" s="66" t="s">
        <v>99</v>
      </c>
      <c r="C10" s="39"/>
      <c r="D10" s="66"/>
      <c r="E10" s="43"/>
      <c r="F10" s="40">
        <f t="shared" si="0"/>
        <v>0</v>
      </c>
    </row>
    <row r="11" spans="1:7" x14ac:dyDescent="0.2">
      <c r="A11" s="13">
        <v>5</v>
      </c>
      <c r="B11" s="70" t="s">
        <v>97</v>
      </c>
      <c r="C11" s="39"/>
      <c r="D11" s="66"/>
      <c r="E11" s="43"/>
      <c r="F11" s="40">
        <f t="shared" si="0"/>
        <v>0</v>
      </c>
    </row>
    <row r="12" spans="1:7" x14ac:dyDescent="0.2">
      <c r="A12" s="13">
        <v>6</v>
      </c>
      <c r="B12" s="70" t="s">
        <v>97</v>
      </c>
      <c r="C12" s="39"/>
      <c r="D12" s="66"/>
      <c r="E12" s="43"/>
      <c r="F12" s="40">
        <f t="shared" si="0"/>
        <v>0</v>
      </c>
    </row>
    <row r="13" spans="1:7" x14ac:dyDescent="0.2">
      <c r="A13" s="13">
        <v>7</v>
      </c>
      <c r="B13" s="70" t="s">
        <v>97</v>
      </c>
      <c r="C13" s="39"/>
      <c r="D13" s="66"/>
      <c r="E13" s="43"/>
      <c r="F13" s="40">
        <f t="shared" si="0"/>
        <v>0</v>
      </c>
    </row>
    <row r="14" spans="1:7" x14ac:dyDescent="0.2">
      <c r="A14" s="13">
        <v>8</v>
      </c>
      <c r="B14" s="57" t="s">
        <v>44</v>
      </c>
      <c r="C14" s="39"/>
      <c r="D14" s="42"/>
      <c r="E14" s="43"/>
      <c r="F14" s="51"/>
    </row>
    <row r="15" spans="1:7" ht="20.45" customHeight="1" x14ac:dyDescent="0.2">
      <c r="A15" s="13">
        <v>9</v>
      </c>
      <c r="B15" s="55" t="s">
        <v>38</v>
      </c>
      <c r="C15" s="39">
        <v>14</v>
      </c>
      <c r="D15" s="42"/>
      <c r="E15" s="43"/>
      <c r="F15" s="40">
        <f t="shared" ref="F15:F17" si="1">IF(C15="ensemble",E15,C15*E15)</f>
        <v>0</v>
      </c>
    </row>
    <row r="16" spans="1:7" ht="22.15" customHeight="1" x14ac:dyDescent="0.2">
      <c r="A16" s="13">
        <f t="shared" ref="A16:A20" si="2">A15+1</f>
        <v>10</v>
      </c>
      <c r="B16" s="55" t="s">
        <v>45</v>
      </c>
      <c r="C16" s="39">
        <v>0</v>
      </c>
      <c r="D16" s="42"/>
      <c r="E16" s="43"/>
      <c r="F16" s="40">
        <f t="shared" si="1"/>
        <v>0</v>
      </c>
    </row>
    <row r="17" spans="1:6" ht="22.15" customHeight="1" x14ac:dyDescent="0.2">
      <c r="A17" s="13">
        <f t="shared" si="2"/>
        <v>11</v>
      </c>
      <c r="B17" s="55" t="s">
        <v>148</v>
      </c>
      <c r="C17" s="39">
        <v>2</v>
      </c>
      <c r="D17" s="42"/>
      <c r="E17" s="43"/>
      <c r="F17" s="40">
        <f t="shared" si="1"/>
        <v>0</v>
      </c>
    </row>
    <row r="18" spans="1:6" x14ac:dyDescent="0.2">
      <c r="A18" s="13">
        <f t="shared" si="2"/>
        <v>12</v>
      </c>
      <c r="B18" s="15"/>
      <c r="D18" s="27" t="s">
        <v>41</v>
      </c>
      <c r="F18" s="56">
        <f>SUM(F7:F17)</f>
        <v>0</v>
      </c>
    </row>
    <row r="19" spans="1:6" x14ac:dyDescent="0.2">
      <c r="A19" s="13">
        <f t="shared" si="2"/>
        <v>13</v>
      </c>
      <c r="B19" s="15"/>
      <c r="D19" s="27" t="s">
        <v>8</v>
      </c>
      <c r="F19" s="34">
        <f>F18*20%</f>
        <v>0</v>
      </c>
    </row>
    <row r="20" spans="1:6" x14ac:dyDescent="0.2">
      <c r="A20" s="13">
        <f t="shared" si="2"/>
        <v>14</v>
      </c>
      <c r="B20" s="15"/>
      <c r="D20" s="27" t="s">
        <v>42</v>
      </c>
      <c r="F20" s="34">
        <f>SUM(F18:F19)</f>
        <v>0</v>
      </c>
    </row>
    <row r="21" spans="1:6" x14ac:dyDescent="0.2">
      <c r="A21" s="15"/>
      <c r="B21" s="15"/>
      <c r="D21" s="27"/>
      <c r="F21" s="27"/>
    </row>
    <row r="22" spans="1:6" x14ac:dyDescent="0.2">
      <c r="A22" s="7"/>
      <c r="B22" s="7"/>
      <c r="C22" s="7"/>
      <c r="D22" s="7"/>
      <c r="F22" s="7"/>
    </row>
    <row r="23" spans="1:6" ht="15.75" customHeight="1" x14ac:dyDescent="0.2">
      <c r="A23" s="92" t="s">
        <v>129</v>
      </c>
      <c r="B23" s="93"/>
      <c r="C23" s="93"/>
      <c r="D23" s="93"/>
      <c r="E23" s="93"/>
      <c r="F23" s="41"/>
    </row>
    <row r="24" spans="1:6" ht="25.5" x14ac:dyDescent="0.2">
      <c r="A24" s="13">
        <f>A20+1</f>
        <v>15</v>
      </c>
      <c r="B24" s="54" t="s">
        <v>43</v>
      </c>
      <c r="C24" s="40" t="s">
        <v>100</v>
      </c>
      <c r="D24" s="42"/>
      <c r="E24" s="43"/>
      <c r="F24" s="40">
        <f>IF(C24="A compléter par le candidat",E24,C24*E24)</f>
        <v>0</v>
      </c>
    </row>
    <row r="25" spans="1:6" ht="25.5" x14ac:dyDescent="0.2">
      <c r="A25" s="13">
        <f>A24+1</f>
        <v>16</v>
      </c>
      <c r="B25" s="54" t="s">
        <v>91</v>
      </c>
      <c r="C25" s="40" t="s">
        <v>100</v>
      </c>
      <c r="D25" s="42"/>
      <c r="E25" s="43"/>
      <c r="F25" s="40">
        <f>IF(C25="A compléter par le candidat",E25,C25*E25)</f>
        <v>0</v>
      </c>
    </row>
    <row r="26" spans="1:6" x14ac:dyDescent="0.2">
      <c r="A26" s="13">
        <f t="shared" ref="A26:A58" si="3">A25+1</f>
        <v>17</v>
      </c>
      <c r="B26" s="64" t="s">
        <v>83</v>
      </c>
      <c r="C26" s="58"/>
      <c r="D26" s="42"/>
      <c r="E26" s="43"/>
      <c r="F26" s="51"/>
    </row>
    <row r="27" spans="1:6" x14ac:dyDescent="0.2">
      <c r="A27" s="13">
        <f t="shared" si="3"/>
        <v>18</v>
      </c>
      <c r="B27" s="54" t="s">
        <v>78</v>
      </c>
      <c r="C27" s="58">
        <v>9</v>
      </c>
      <c r="D27" s="71" t="s">
        <v>101</v>
      </c>
      <c r="E27" s="43"/>
      <c r="F27" s="40">
        <f t="shared" ref="F27" si="4">IF(C27="ensemble",E27,C27*E27)</f>
        <v>0</v>
      </c>
    </row>
    <row r="28" spans="1:6" x14ac:dyDescent="0.2">
      <c r="A28" s="13">
        <f t="shared" si="3"/>
        <v>19</v>
      </c>
      <c r="B28" s="64" t="s">
        <v>84</v>
      </c>
      <c r="C28" s="58"/>
      <c r="D28" s="42"/>
      <c r="E28" s="43"/>
      <c r="F28" s="51"/>
    </row>
    <row r="29" spans="1:6" x14ac:dyDescent="0.2">
      <c r="A29" s="13">
        <f t="shared" si="3"/>
        <v>20</v>
      </c>
      <c r="B29" s="54" t="s">
        <v>78</v>
      </c>
      <c r="C29" s="58">
        <v>9</v>
      </c>
      <c r="D29" s="71" t="s">
        <v>101</v>
      </c>
      <c r="E29" s="43"/>
      <c r="F29" s="40">
        <f t="shared" ref="F29" si="5">IF(C29="ensemble",E29,C29*E29)</f>
        <v>0</v>
      </c>
    </row>
    <row r="30" spans="1:6" x14ac:dyDescent="0.2">
      <c r="A30" s="13">
        <f t="shared" si="3"/>
        <v>21</v>
      </c>
      <c r="B30" s="64" t="s">
        <v>85</v>
      </c>
      <c r="C30" s="58"/>
      <c r="D30" s="42"/>
      <c r="E30" s="43"/>
      <c r="F30" s="51"/>
    </row>
    <row r="31" spans="1:6" x14ac:dyDescent="0.2">
      <c r="A31" s="13">
        <f t="shared" si="3"/>
        <v>22</v>
      </c>
      <c r="B31" s="54" t="s">
        <v>78</v>
      </c>
      <c r="C31" s="58">
        <v>9</v>
      </c>
      <c r="D31" s="71" t="s">
        <v>101</v>
      </c>
      <c r="E31" s="43"/>
      <c r="F31" s="40">
        <f t="shared" ref="F31" si="6">IF(C31="ensemble",E31,C31*E31)</f>
        <v>0</v>
      </c>
    </row>
    <row r="32" spans="1:6" x14ac:dyDescent="0.2">
      <c r="A32" s="13">
        <f t="shared" si="3"/>
        <v>23</v>
      </c>
      <c r="B32" s="54" t="s">
        <v>70</v>
      </c>
      <c r="C32" s="39">
        <v>1</v>
      </c>
      <c r="D32" s="42"/>
      <c r="E32" s="43"/>
      <c r="F32" s="40">
        <f t="shared" ref="F32:F36" si="7">IF(C32="ensemble",E32,C32*E32)</f>
        <v>0</v>
      </c>
    </row>
    <row r="33" spans="1:6" x14ac:dyDescent="0.2">
      <c r="A33" s="13">
        <f t="shared" si="3"/>
        <v>24</v>
      </c>
      <c r="B33" s="54" t="s">
        <v>69</v>
      </c>
      <c r="C33" s="39">
        <v>2</v>
      </c>
      <c r="D33" s="42"/>
      <c r="E33" s="43"/>
      <c r="F33" s="40">
        <f t="shared" si="7"/>
        <v>0</v>
      </c>
    </row>
    <row r="34" spans="1:6" x14ac:dyDescent="0.2">
      <c r="A34" s="13">
        <f t="shared" si="3"/>
        <v>25</v>
      </c>
      <c r="B34" s="54" t="s">
        <v>62</v>
      </c>
      <c r="C34" s="39">
        <v>0</v>
      </c>
      <c r="D34" s="42"/>
      <c r="E34" s="43"/>
      <c r="F34" s="40">
        <f t="shared" si="7"/>
        <v>0</v>
      </c>
    </row>
    <row r="35" spans="1:6" x14ac:dyDescent="0.2">
      <c r="A35" s="13">
        <f t="shared" si="3"/>
        <v>26</v>
      </c>
      <c r="B35" s="54" t="s">
        <v>63</v>
      </c>
      <c r="C35" s="39">
        <v>25</v>
      </c>
      <c r="D35" s="42"/>
      <c r="E35" s="43"/>
      <c r="F35" s="40">
        <f t="shared" si="7"/>
        <v>0</v>
      </c>
    </row>
    <row r="36" spans="1:6" x14ac:dyDescent="0.2">
      <c r="A36" s="13">
        <f t="shared" si="3"/>
        <v>27</v>
      </c>
      <c r="B36" s="54" t="s">
        <v>71</v>
      </c>
      <c r="C36" s="39">
        <f>SUM(C34:C35)</f>
        <v>25</v>
      </c>
      <c r="D36" s="42"/>
      <c r="E36" s="43"/>
      <c r="F36" s="40">
        <f t="shared" si="7"/>
        <v>0</v>
      </c>
    </row>
    <row r="37" spans="1:6" ht="25.5" x14ac:dyDescent="0.2">
      <c r="A37" s="13">
        <f t="shared" si="3"/>
        <v>28</v>
      </c>
      <c r="B37" s="54" t="s">
        <v>72</v>
      </c>
      <c r="C37" s="40" t="s">
        <v>100</v>
      </c>
      <c r="D37" s="42"/>
      <c r="E37" s="43"/>
      <c r="F37" s="40">
        <f>IF(C37="A compléter par le candidat",E37,C37*E37)</f>
        <v>0</v>
      </c>
    </row>
    <row r="38" spans="1:6" x14ac:dyDescent="0.2">
      <c r="A38" s="13">
        <f t="shared" si="3"/>
        <v>29</v>
      </c>
      <c r="B38" s="64" t="s">
        <v>83</v>
      </c>
      <c r="C38" s="58"/>
      <c r="D38" s="42"/>
      <c r="E38" s="43"/>
      <c r="F38" s="51"/>
    </row>
    <row r="39" spans="1:6" x14ac:dyDescent="0.2">
      <c r="A39" s="13">
        <f t="shared" si="3"/>
        <v>30</v>
      </c>
      <c r="B39" s="54" t="s">
        <v>76</v>
      </c>
      <c r="C39" s="58">
        <v>1</v>
      </c>
      <c r="D39" s="42"/>
      <c r="E39" s="43"/>
      <c r="F39" s="40">
        <f t="shared" ref="F39:F41" si="8">IF(C39="ensemble",E39,C39*E39)</f>
        <v>0</v>
      </c>
    </row>
    <row r="40" spans="1:6" x14ac:dyDescent="0.2">
      <c r="A40" s="13">
        <f t="shared" si="3"/>
        <v>31</v>
      </c>
      <c r="B40" s="54" t="s">
        <v>77</v>
      </c>
      <c r="C40" s="58">
        <v>1</v>
      </c>
      <c r="D40" s="42"/>
      <c r="E40" s="43"/>
      <c r="F40" s="40">
        <f t="shared" si="8"/>
        <v>0</v>
      </c>
    </row>
    <row r="41" spans="1:6" x14ac:dyDescent="0.2">
      <c r="A41" s="13">
        <f t="shared" si="3"/>
        <v>32</v>
      </c>
      <c r="B41" s="54" t="s">
        <v>72</v>
      </c>
      <c r="C41" s="58">
        <f>C39+C40</f>
        <v>2</v>
      </c>
      <c r="D41" s="42"/>
      <c r="E41" s="43"/>
      <c r="F41" s="40">
        <f t="shared" si="8"/>
        <v>0</v>
      </c>
    </row>
    <row r="42" spans="1:6" x14ac:dyDescent="0.2">
      <c r="A42" s="13">
        <f t="shared" si="3"/>
        <v>33</v>
      </c>
      <c r="B42" s="64" t="s">
        <v>84</v>
      </c>
      <c r="C42" s="58"/>
      <c r="D42" s="42"/>
      <c r="E42" s="43"/>
      <c r="F42" s="51"/>
    </row>
    <row r="43" spans="1:6" x14ac:dyDescent="0.2">
      <c r="A43" s="13">
        <f t="shared" si="3"/>
        <v>34</v>
      </c>
      <c r="B43" s="54" t="s">
        <v>76</v>
      </c>
      <c r="C43" s="58">
        <v>1</v>
      </c>
      <c r="D43" s="42"/>
      <c r="E43" s="43"/>
      <c r="F43" s="40">
        <f t="shared" ref="F43:F45" si="9">IF(C43="ensemble",E43,C43*E43)</f>
        <v>0</v>
      </c>
    </row>
    <row r="44" spans="1:6" x14ac:dyDescent="0.2">
      <c r="A44" s="13">
        <f t="shared" si="3"/>
        <v>35</v>
      </c>
      <c r="B44" s="54" t="s">
        <v>77</v>
      </c>
      <c r="C44" s="58">
        <v>1</v>
      </c>
      <c r="D44" s="42"/>
      <c r="E44" s="43"/>
      <c r="F44" s="40">
        <f t="shared" si="9"/>
        <v>0</v>
      </c>
    </row>
    <row r="45" spans="1:6" x14ac:dyDescent="0.2">
      <c r="A45" s="13">
        <f t="shared" si="3"/>
        <v>36</v>
      </c>
      <c r="B45" s="54" t="s">
        <v>72</v>
      </c>
      <c r="C45" s="58">
        <f>C43+C44</f>
        <v>2</v>
      </c>
      <c r="D45" s="42"/>
      <c r="E45" s="43"/>
      <c r="F45" s="40">
        <f t="shared" si="9"/>
        <v>0</v>
      </c>
    </row>
    <row r="46" spans="1:6" x14ac:dyDescent="0.2">
      <c r="A46" s="13">
        <f t="shared" si="3"/>
        <v>37</v>
      </c>
      <c r="B46" s="64" t="s">
        <v>85</v>
      </c>
      <c r="C46" s="58"/>
      <c r="D46" s="42"/>
      <c r="E46" s="43"/>
      <c r="F46" s="51"/>
    </row>
    <row r="47" spans="1:6" x14ac:dyDescent="0.2">
      <c r="A47" s="13">
        <f t="shared" si="3"/>
        <v>38</v>
      </c>
      <c r="B47" s="54" t="s">
        <v>76</v>
      </c>
      <c r="C47" s="58">
        <v>1</v>
      </c>
      <c r="D47" s="42"/>
      <c r="E47" s="43"/>
      <c r="F47" s="40">
        <f t="shared" ref="F47:F50" si="10">IF(C47="ensemble",E47,C47*E47)</f>
        <v>0</v>
      </c>
    </row>
    <row r="48" spans="1:6" x14ac:dyDescent="0.2">
      <c r="A48" s="13">
        <f t="shared" si="3"/>
        <v>39</v>
      </c>
      <c r="B48" s="54" t="s">
        <v>77</v>
      </c>
      <c r="C48" s="58">
        <v>1</v>
      </c>
      <c r="D48" s="42"/>
      <c r="E48" s="43"/>
      <c r="F48" s="40">
        <f t="shared" si="10"/>
        <v>0</v>
      </c>
    </row>
    <row r="49" spans="1:6" x14ac:dyDescent="0.2">
      <c r="A49" s="13">
        <f t="shared" si="3"/>
        <v>40</v>
      </c>
      <c r="B49" s="54" t="s">
        <v>72</v>
      </c>
      <c r="C49" s="58">
        <f>C47+C48</f>
        <v>2</v>
      </c>
      <c r="D49" s="42"/>
      <c r="E49" s="43"/>
      <c r="F49" s="40">
        <f t="shared" si="10"/>
        <v>0</v>
      </c>
    </row>
    <row r="50" spans="1:6" x14ac:dyDescent="0.2">
      <c r="A50" s="13">
        <f t="shared" si="3"/>
        <v>41</v>
      </c>
      <c r="B50" s="64" t="s">
        <v>92</v>
      </c>
      <c r="C50" s="58">
        <v>3</v>
      </c>
      <c r="D50" s="42"/>
      <c r="E50" s="43"/>
      <c r="F50" s="40">
        <f t="shared" si="10"/>
        <v>0</v>
      </c>
    </row>
    <row r="51" spans="1:6" x14ac:dyDescent="0.2">
      <c r="A51" s="13">
        <f>A37+1</f>
        <v>29</v>
      </c>
      <c r="B51" s="57" t="s">
        <v>37</v>
      </c>
      <c r="C51" s="39"/>
      <c r="D51" s="42"/>
      <c r="E51" s="43"/>
      <c r="F51" s="51"/>
    </row>
    <row r="52" spans="1:6" ht="25.5" x14ac:dyDescent="0.2">
      <c r="A52" s="13">
        <f t="shared" si="3"/>
        <v>30</v>
      </c>
      <c r="B52" s="55" t="s">
        <v>38</v>
      </c>
      <c r="C52" s="40" t="s">
        <v>100</v>
      </c>
      <c r="D52" s="42"/>
      <c r="E52" s="43"/>
      <c r="F52" s="40">
        <f>IF(C52="A compléter par le candidat",E52,C52*E52)</f>
        <v>0</v>
      </c>
    </row>
    <row r="53" spans="1:6" ht="25.5" x14ac:dyDescent="0.2">
      <c r="A53" s="13">
        <f t="shared" si="3"/>
        <v>31</v>
      </c>
      <c r="B53" s="55" t="s">
        <v>39</v>
      </c>
      <c r="C53" s="40" t="s">
        <v>100</v>
      </c>
      <c r="D53" s="42"/>
      <c r="E53" s="43"/>
      <c r="F53" s="40">
        <f>IF(C53="A compléter par le candidat",E53,C53*E53)</f>
        <v>0</v>
      </c>
    </row>
    <row r="54" spans="1:6" ht="25.5" x14ac:dyDescent="0.2">
      <c r="A54" s="13">
        <f t="shared" si="3"/>
        <v>32</v>
      </c>
      <c r="B54" s="55" t="s">
        <v>40</v>
      </c>
      <c r="C54" s="40" t="s">
        <v>100</v>
      </c>
      <c r="D54" s="42"/>
      <c r="E54" s="43"/>
      <c r="F54" s="40">
        <f>IF(C54="A compléter par le candidat",E54,C54*E54)</f>
        <v>0</v>
      </c>
    </row>
    <row r="55" spans="1:6" ht="25.5" x14ac:dyDescent="0.2">
      <c r="A55" s="13">
        <f t="shared" si="3"/>
        <v>33</v>
      </c>
      <c r="B55" s="55" t="s">
        <v>148</v>
      </c>
      <c r="C55" s="40" t="s">
        <v>100</v>
      </c>
      <c r="D55" s="42"/>
      <c r="E55" s="43"/>
      <c r="F55" s="40">
        <f>IF(C55="A compléter par le candidat",E55,C55*E55)</f>
        <v>0</v>
      </c>
    </row>
    <row r="56" spans="1:6" x14ac:dyDescent="0.2">
      <c r="A56" s="13">
        <f t="shared" si="3"/>
        <v>34</v>
      </c>
      <c r="B56" s="15"/>
      <c r="D56" s="27" t="s">
        <v>41</v>
      </c>
      <c r="F56" s="56">
        <f>SUM(F24:F55)</f>
        <v>0</v>
      </c>
    </row>
    <row r="57" spans="1:6" x14ac:dyDescent="0.2">
      <c r="A57" s="13">
        <f t="shared" si="3"/>
        <v>35</v>
      </c>
      <c r="B57" s="15"/>
      <c r="D57" s="27" t="s">
        <v>8</v>
      </c>
      <c r="F57" s="34">
        <f>F56*20%</f>
        <v>0</v>
      </c>
    </row>
    <row r="58" spans="1:6" x14ac:dyDescent="0.2">
      <c r="A58" s="13">
        <f t="shared" si="3"/>
        <v>36</v>
      </c>
      <c r="B58" s="15"/>
      <c r="D58" s="27" t="s">
        <v>42</v>
      </c>
      <c r="F58" s="34">
        <f>SUM(F56:F57)</f>
        <v>0</v>
      </c>
    </row>
    <row r="59" spans="1:6" x14ac:dyDescent="0.2">
      <c r="A59" s="7"/>
      <c r="B59" s="15"/>
      <c r="C59" s="7"/>
      <c r="D59" s="7"/>
      <c r="F59" s="7"/>
    </row>
    <row r="60" spans="1:6" ht="36" hidden="1" customHeight="1" x14ac:dyDescent="0.2">
      <c r="A60" s="13" t="e">
        <f>#REF!+1</f>
        <v>#REF!</v>
      </c>
      <c r="B60" s="94" t="s">
        <v>9</v>
      </c>
      <c r="C60" s="95"/>
      <c r="D60" s="95"/>
      <c r="E60" s="16"/>
      <c r="F60" s="36"/>
    </row>
    <row r="61" spans="1:6" ht="12.75" hidden="1" customHeight="1" x14ac:dyDescent="0.2">
      <c r="A61" s="13" t="e">
        <f t="shared" ref="A61:A82" si="11">A60+1</f>
        <v>#REF!</v>
      </c>
      <c r="B61" s="17" t="s">
        <v>10</v>
      </c>
      <c r="C61" s="9"/>
      <c r="D61" s="9"/>
      <c r="E61" s="18"/>
      <c r="F61" s="37"/>
    </row>
    <row r="62" spans="1:6" ht="12.75" hidden="1" customHeight="1" x14ac:dyDescent="0.2">
      <c r="A62" s="13" t="e">
        <f t="shared" si="11"/>
        <v>#REF!</v>
      </c>
      <c r="B62" s="19" t="s">
        <v>11</v>
      </c>
      <c r="C62" s="9">
        <v>1</v>
      </c>
      <c r="D62" s="9"/>
      <c r="E62" s="18"/>
      <c r="F62" s="38"/>
    </row>
    <row r="63" spans="1:6" ht="12.75" hidden="1" customHeight="1" x14ac:dyDescent="0.2">
      <c r="A63" s="13" t="e">
        <f t="shared" si="11"/>
        <v>#REF!</v>
      </c>
      <c r="B63" s="19" t="s">
        <v>12</v>
      </c>
      <c r="C63" s="9">
        <v>1</v>
      </c>
      <c r="D63" s="9"/>
      <c r="E63" s="18"/>
      <c r="F63" s="38"/>
    </row>
    <row r="64" spans="1:6" ht="12.75" hidden="1" customHeight="1" x14ac:dyDescent="0.2">
      <c r="A64" s="13" t="e">
        <f t="shared" si="11"/>
        <v>#REF!</v>
      </c>
      <c r="B64" s="19" t="s">
        <v>13</v>
      </c>
      <c r="C64" s="9">
        <v>1</v>
      </c>
      <c r="D64" s="9"/>
      <c r="E64" s="18"/>
      <c r="F64" s="38"/>
    </row>
    <row r="65" spans="1:6" ht="12.75" hidden="1" customHeight="1" x14ac:dyDescent="0.2">
      <c r="A65" s="13" t="e">
        <f t="shared" si="11"/>
        <v>#REF!</v>
      </c>
      <c r="B65" s="19" t="s">
        <v>14</v>
      </c>
      <c r="C65" s="9">
        <v>1</v>
      </c>
      <c r="D65" s="9"/>
      <c r="E65" s="18"/>
      <c r="F65" s="38"/>
    </row>
    <row r="66" spans="1:6" ht="12.75" hidden="1" customHeight="1" x14ac:dyDescent="0.2">
      <c r="A66" s="13" t="e">
        <f t="shared" si="11"/>
        <v>#REF!</v>
      </c>
      <c r="B66" s="19" t="s">
        <v>15</v>
      </c>
      <c r="C66" s="9">
        <v>1</v>
      </c>
      <c r="D66" s="9"/>
      <c r="E66" s="18"/>
      <c r="F66" s="38"/>
    </row>
    <row r="67" spans="1:6" ht="12.75" hidden="1" customHeight="1" x14ac:dyDescent="0.2">
      <c r="A67" s="13" t="e">
        <f t="shared" si="11"/>
        <v>#REF!</v>
      </c>
      <c r="B67" s="19" t="s">
        <v>16</v>
      </c>
      <c r="C67" s="9">
        <v>1</v>
      </c>
      <c r="D67" s="9"/>
      <c r="E67" s="18"/>
      <c r="F67" s="37"/>
    </row>
    <row r="68" spans="1:6" ht="12.75" hidden="1" customHeight="1" x14ac:dyDescent="0.2">
      <c r="A68" s="13" t="e">
        <f t="shared" si="11"/>
        <v>#REF!</v>
      </c>
      <c r="B68" s="19" t="s">
        <v>17</v>
      </c>
      <c r="C68" s="9">
        <v>1</v>
      </c>
      <c r="D68" s="9"/>
      <c r="E68" s="18"/>
      <c r="F68" s="37"/>
    </row>
    <row r="69" spans="1:6" ht="12.75" hidden="1" customHeight="1" x14ac:dyDescent="0.2">
      <c r="A69" s="13" t="e">
        <f t="shared" si="11"/>
        <v>#REF!</v>
      </c>
      <c r="B69" s="19" t="s">
        <v>18</v>
      </c>
      <c r="C69" s="9">
        <v>1</v>
      </c>
      <c r="D69" s="9"/>
      <c r="E69" s="18"/>
      <c r="F69" s="38"/>
    </row>
    <row r="70" spans="1:6" ht="12.75" hidden="1" customHeight="1" x14ac:dyDescent="0.2">
      <c r="A70" s="13" t="e">
        <f t="shared" si="11"/>
        <v>#REF!</v>
      </c>
      <c r="B70" s="19" t="s">
        <v>19</v>
      </c>
      <c r="C70" s="9">
        <v>1</v>
      </c>
      <c r="D70" s="9"/>
      <c r="E70" s="18"/>
      <c r="F70" s="38"/>
    </row>
    <row r="71" spans="1:6" ht="12.75" hidden="1" customHeight="1" x14ac:dyDescent="0.2">
      <c r="A71" s="13" t="e">
        <f t="shared" si="11"/>
        <v>#REF!</v>
      </c>
      <c r="B71" s="19" t="s">
        <v>20</v>
      </c>
      <c r="C71" s="9">
        <v>1</v>
      </c>
      <c r="D71" s="9"/>
      <c r="E71" s="18"/>
      <c r="F71" s="38"/>
    </row>
    <row r="72" spans="1:6" ht="12.75" hidden="1" customHeight="1" x14ac:dyDescent="0.2">
      <c r="A72" s="13" t="e">
        <f t="shared" si="11"/>
        <v>#REF!</v>
      </c>
      <c r="B72" s="19" t="s">
        <v>21</v>
      </c>
      <c r="C72" s="9">
        <v>1</v>
      </c>
      <c r="D72" s="9"/>
      <c r="E72" s="18"/>
      <c r="F72" s="38"/>
    </row>
    <row r="73" spans="1:6" ht="12.75" hidden="1" customHeight="1" x14ac:dyDescent="0.2">
      <c r="A73" s="13" t="e">
        <f t="shared" si="11"/>
        <v>#REF!</v>
      </c>
      <c r="B73" s="19" t="s">
        <v>22</v>
      </c>
      <c r="C73" s="9">
        <v>1</v>
      </c>
      <c r="D73" s="9"/>
      <c r="E73" s="18"/>
      <c r="F73" s="38"/>
    </row>
    <row r="74" spans="1:6" ht="22.5" hidden="1" customHeight="1" x14ac:dyDescent="0.2">
      <c r="A74" s="13" t="e">
        <f t="shared" si="11"/>
        <v>#REF!</v>
      </c>
      <c r="B74" s="20" t="s">
        <v>23</v>
      </c>
      <c r="C74" s="8">
        <v>0</v>
      </c>
      <c r="D74" s="8"/>
      <c r="E74" s="18"/>
      <c r="F74" s="38"/>
    </row>
    <row r="75" spans="1:6" ht="12.75" hidden="1" customHeight="1" x14ac:dyDescent="0.2">
      <c r="A75" s="13" t="e">
        <f t="shared" si="11"/>
        <v>#REF!</v>
      </c>
      <c r="B75" s="21" t="s">
        <v>24</v>
      </c>
      <c r="C75" s="8">
        <v>0</v>
      </c>
      <c r="D75" s="8"/>
      <c r="E75" s="18"/>
      <c r="F75" s="38"/>
    </row>
    <row r="76" spans="1:6" ht="12.75" hidden="1" customHeight="1" x14ac:dyDescent="0.2">
      <c r="A76" s="13" t="e">
        <f t="shared" si="11"/>
        <v>#REF!</v>
      </c>
      <c r="B76" s="21" t="s">
        <v>25</v>
      </c>
      <c r="C76" s="8">
        <v>0</v>
      </c>
      <c r="D76" s="8"/>
    </row>
    <row r="77" spans="1:6" ht="12.75" hidden="1" customHeight="1" x14ac:dyDescent="0.2">
      <c r="A77" s="13" t="e">
        <f t="shared" si="11"/>
        <v>#REF!</v>
      </c>
      <c r="B77" s="21"/>
      <c r="C77" s="8">
        <v>0</v>
      </c>
      <c r="D77" s="8"/>
    </row>
    <row r="78" spans="1:6" ht="12.75" hidden="1" customHeight="1" x14ac:dyDescent="0.2">
      <c r="A78" s="13" t="e">
        <f t="shared" si="11"/>
        <v>#REF!</v>
      </c>
      <c r="B78" s="22"/>
      <c r="C78" s="8">
        <v>0</v>
      </c>
      <c r="D78" s="8"/>
    </row>
    <row r="79" spans="1:6" s="7" customFormat="1" ht="12.75" hidden="1" customHeight="1" x14ac:dyDescent="0.2">
      <c r="A79" s="13" t="e">
        <f t="shared" si="11"/>
        <v>#REF!</v>
      </c>
      <c r="B79" s="17" t="s">
        <v>26</v>
      </c>
      <c r="C79" s="9"/>
      <c r="D79" s="23"/>
      <c r="F79" s="35"/>
    </row>
    <row r="80" spans="1:6" s="7" customFormat="1" ht="12.75" hidden="1" customHeight="1" x14ac:dyDescent="0.2">
      <c r="A80" s="13" t="e">
        <f t="shared" si="11"/>
        <v>#REF!</v>
      </c>
      <c r="B80" s="19" t="s">
        <v>27</v>
      </c>
      <c r="C80" s="9">
        <v>1</v>
      </c>
      <c r="D80" s="23"/>
      <c r="F80" s="35"/>
    </row>
    <row r="81" spans="1:6" s="7" customFormat="1" ht="12.75" hidden="1" customHeight="1" x14ac:dyDescent="0.2">
      <c r="A81" s="13" t="e">
        <f t="shared" si="11"/>
        <v>#REF!</v>
      </c>
      <c r="B81" s="22" t="s">
        <v>28</v>
      </c>
      <c r="C81" s="24">
        <v>0</v>
      </c>
      <c r="D81" s="25"/>
      <c r="F81" s="35"/>
    </row>
    <row r="82" spans="1:6" s="7" customFormat="1" ht="12.75" hidden="1" customHeight="1" x14ac:dyDescent="0.2">
      <c r="A82" s="13" t="e">
        <f t="shared" si="11"/>
        <v>#REF!</v>
      </c>
      <c r="B82" s="22" t="s">
        <v>29</v>
      </c>
      <c r="C82" s="24">
        <v>0</v>
      </c>
      <c r="D82" s="25"/>
      <c r="F82" s="35"/>
    </row>
    <row r="83" spans="1:6" ht="15.75" x14ac:dyDescent="0.2">
      <c r="A83" s="92" t="s">
        <v>117</v>
      </c>
      <c r="B83" s="93"/>
      <c r="C83" s="93"/>
      <c r="D83" s="93"/>
      <c r="E83" s="93"/>
      <c r="F83" s="41"/>
    </row>
    <row r="84" spans="1:6" ht="25.5" x14ac:dyDescent="0.2">
      <c r="A84" s="13">
        <f>A58+1</f>
        <v>37</v>
      </c>
      <c r="B84" s="54" t="s">
        <v>43</v>
      </c>
      <c r="C84" s="40" t="s">
        <v>100</v>
      </c>
      <c r="D84" s="42"/>
      <c r="E84" s="43"/>
      <c r="F84" s="40">
        <f>IF(C84="A compléter par le candidat",E84,C84*E84)</f>
        <v>0</v>
      </c>
    </row>
    <row r="85" spans="1:6" ht="25.5" x14ac:dyDescent="0.2">
      <c r="A85" s="13">
        <f>A84+1</f>
        <v>38</v>
      </c>
      <c r="B85" s="54" t="s">
        <v>91</v>
      </c>
      <c r="C85" s="40" t="s">
        <v>100</v>
      </c>
      <c r="D85" s="42"/>
      <c r="E85" s="43"/>
      <c r="F85" s="40">
        <f>IF(C85="A compléter par le candidat",E85,C85*E85)</f>
        <v>0</v>
      </c>
    </row>
    <row r="86" spans="1:6" x14ac:dyDescent="0.2">
      <c r="A86" s="13">
        <f t="shared" ref="A86:A99" si="12">A85+1</f>
        <v>39</v>
      </c>
      <c r="B86" s="54" t="s">
        <v>70</v>
      </c>
      <c r="C86" s="39">
        <v>1</v>
      </c>
      <c r="D86" s="42"/>
      <c r="E86" s="43"/>
      <c r="F86" s="40">
        <f t="shared" ref="F86:F90" si="13">IF(C86="ensemble",E86,C86*E86)</f>
        <v>0</v>
      </c>
    </row>
    <row r="87" spans="1:6" x14ac:dyDescent="0.2">
      <c r="A87" s="13">
        <f t="shared" si="12"/>
        <v>40</v>
      </c>
      <c r="B87" s="54" t="s">
        <v>69</v>
      </c>
      <c r="C87" s="39">
        <v>2</v>
      </c>
      <c r="D87" s="42"/>
      <c r="E87" s="43"/>
      <c r="F87" s="40">
        <f t="shared" si="13"/>
        <v>0</v>
      </c>
    </row>
    <row r="88" spans="1:6" x14ac:dyDescent="0.2">
      <c r="A88" s="13">
        <f t="shared" si="12"/>
        <v>41</v>
      </c>
      <c r="B88" s="54" t="s">
        <v>62</v>
      </c>
      <c r="C88" s="39">
        <v>0</v>
      </c>
      <c r="D88" s="42"/>
      <c r="E88" s="43"/>
      <c r="F88" s="40">
        <f t="shared" si="13"/>
        <v>0</v>
      </c>
    </row>
    <row r="89" spans="1:6" x14ac:dyDescent="0.2">
      <c r="A89" s="13">
        <f t="shared" si="12"/>
        <v>42</v>
      </c>
      <c r="B89" s="54" t="s">
        <v>63</v>
      </c>
      <c r="C89" s="39">
        <v>0</v>
      </c>
      <c r="D89" s="42"/>
      <c r="E89" s="43"/>
      <c r="F89" s="40">
        <f t="shared" si="13"/>
        <v>0</v>
      </c>
    </row>
    <row r="90" spans="1:6" x14ac:dyDescent="0.2">
      <c r="A90" s="13">
        <f t="shared" si="12"/>
        <v>43</v>
      </c>
      <c r="B90" s="54" t="s">
        <v>71</v>
      </c>
      <c r="C90" s="39">
        <f>SUM(C88:C89)</f>
        <v>0</v>
      </c>
      <c r="D90" s="42"/>
      <c r="E90" s="43"/>
      <c r="F90" s="40">
        <f t="shared" si="13"/>
        <v>0</v>
      </c>
    </row>
    <row r="91" spans="1:6" ht="25.5" x14ac:dyDescent="0.2">
      <c r="A91" s="13">
        <f t="shared" si="12"/>
        <v>44</v>
      </c>
      <c r="B91" s="54" t="s">
        <v>72</v>
      </c>
      <c r="C91" s="40" t="s">
        <v>100</v>
      </c>
      <c r="D91" s="42"/>
      <c r="E91" s="43"/>
      <c r="F91" s="40">
        <f>IF(C91="A compléter par le candidat",E91,C91*E91)</f>
        <v>0</v>
      </c>
    </row>
    <row r="92" spans="1:6" x14ac:dyDescent="0.2">
      <c r="A92" s="13">
        <f t="shared" si="12"/>
        <v>45</v>
      </c>
      <c r="B92" s="57" t="s">
        <v>37</v>
      </c>
      <c r="C92" s="39"/>
      <c r="D92" s="42"/>
      <c r="E92" s="43"/>
      <c r="F92" s="51"/>
    </row>
    <row r="93" spans="1:6" ht="25.5" x14ac:dyDescent="0.2">
      <c r="A93" s="13">
        <f t="shared" si="12"/>
        <v>46</v>
      </c>
      <c r="B93" s="55" t="s">
        <v>38</v>
      </c>
      <c r="C93" s="40" t="s">
        <v>100</v>
      </c>
      <c r="D93" s="42"/>
      <c r="E93" s="43"/>
      <c r="F93" s="40">
        <f>IF(C93="A compléter par le candidat",E93,C93*E93)</f>
        <v>0</v>
      </c>
    </row>
    <row r="94" spans="1:6" ht="25.5" x14ac:dyDescent="0.2">
      <c r="A94" s="13">
        <f t="shared" si="12"/>
        <v>47</v>
      </c>
      <c r="B94" s="55" t="s">
        <v>39</v>
      </c>
      <c r="C94" s="40" t="s">
        <v>100</v>
      </c>
      <c r="D94" s="42"/>
      <c r="E94" s="43"/>
      <c r="F94" s="40">
        <f>IF(C94="A compléter par le candidat",E94,C94*E94)</f>
        <v>0</v>
      </c>
    </row>
    <row r="95" spans="1:6" ht="25.5" x14ac:dyDescent="0.2">
      <c r="A95" s="13">
        <f t="shared" si="12"/>
        <v>48</v>
      </c>
      <c r="B95" s="55" t="s">
        <v>40</v>
      </c>
      <c r="C95" s="40" t="s">
        <v>100</v>
      </c>
      <c r="D95" s="42"/>
      <c r="E95" s="43"/>
      <c r="F95" s="40">
        <f>IF(C95="A compléter par le candidat",E95,C95*E95)</f>
        <v>0</v>
      </c>
    </row>
    <row r="96" spans="1:6" ht="25.5" x14ac:dyDescent="0.2">
      <c r="A96" s="13">
        <f t="shared" si="12"/>
        <v>49</v>
      </c>
      <c r="B96" s="55" t="s">
        <v>148</v>
      </c>
      <c r="C96" s="40" t="s">
        <v>100</v>
      </c>
      <c r="D96" s="42"/>
      <c r="E96" s="43"/>
      <c r="F96" s="40">
        <f>IF(C96="A compléter par le candidat",E96,C96*E96)</f>
        <v>0</v>
      </c>
    </row>
    <row r="97" spans="1:6" x14ac:dyDescent="0.2">
      <c r="A97" s="13">
        <f t="shared" si="12"/>
        <v>50</v>
      </c>
      <c r="B97" s="15"/>
      <c r="D97" s="27" t="s">
        <v>41</v>
      </c>
      <c r="F97" s="56">
        <f>SUM(F84:F96)</f>
        <v>0</v>
      </c>
    </row>
    <row r="98" spans="1:6" x14ac:dyDescent="0.2">
      <c r="A98" s="13">
        <f t="shared" si="12"/>
        <v>51</v>
      </c>
      <c r="B98" s="15"/>
      <c r="D98" s="27" t="s">
        <v>8</v>
      </c>
      <c r="F98" s="34">
        <f>F97*20%</f>
        <v>0</v>
      </c>
    </row>
    <row r="99" spans="1:6" x14ac:dyDescent="0.2">
      <c r="A99" s="13">
        <f t="shared" si="12"/>
        <v>52</v>
      </c>
      <c r="B99" s="15"/>
      <c r="D99" s="27" t="s">
        <v>42</v>
      </c>
      <c r="F99" s="34">
        <f>SUM(F97:F98)</f>
        <v>0</v>
      </c>
    </row>
    <row r="101" spans="1:6" ht="15.75" x14ac:dyDescent="0.2">
      <c r="A101" s="90" t="s">
        <v>147</v>
      </c>
      <c r="B101" s="91"/>
      <c r="C101" s="91"/>
      <c r="D101" s="91"/>
      <c r="E101" s="91"/>
      <c r="F101" s="91"/>
    </row>
    <row r="102" spans="1:6" x14ac:dyDescent="0.2">
      <c r="A102" s="13">
        <f>A99+1</f>
        <v>53</v>
      </c>
      <c r="B102" s="54" t="s">
        <v>89</v>
      </c>
      <c r="C102" s="39">
        <v>1</v>
      </c>
      <c r="D102" s="42"/>
      <c r="E102" s="43"/>
      <c r="F102" s="40">
        <f t="shared" ref="F102:F103" si="14">IF(C102="ensemble",E102,C102*E102)</f>
        <v>0</v>
      </c>
    </row>
    <row r="103" spans="1:6" x14ac:dyDescent="0.2">
      <c r="A103" s="13">
        <f>A102+1</f>
        <v>54</v>
      </c>
      <c r="B103" s="66" t="s">
        <v>99</v>
      </c>
      <c r="C103" s="39">
        <v>1</v>
      </c>
      <c r="D103" s="66"/>
      <c r="E103" s="43"/>
      <c r="F103" s="40">
        <f t="shared" si="14"/>
        <v>0</v>
      </c>
    </row>
    <row r="104" spans="1:6" x14ac:dyDescent="0.2">
      <c r="A104" s="13">
        <f t="shared" ref="A104:A110" si="15">A103+1</f>
        <v>55</v>
      </c>
      <c r="B104" s="57" t="s">
        <v>44</v>
      </c>
      <c r="C104" s="39"/>
      <c r="D104" s="42"/>
      <c r="E104" s="43"/>
      <c r="F104" s="51"/>
    </row>
    <row r="105" spans="1:6" ht="25.5" x14ac:dyDescent="0.2">
      <c r="A105" s="13">
        <f t="shared" si="15"/>
        <v>56</v>
      </c>
      <c r="B105" s="55" t="s">
        <v>38</v>
      </c>
      <c r="C105" s="40" t="s">
        <v>100</v>
      </c>
      <c r="D105" s="42"/>
      <c r="E105" s="43"/>
      <c r="F105" s="40">
        <f>IF(C105="A compléter par le candidat",E105,C105*E105)</f>
        <v>0</v>
      </c>
    </row>
    <row r="106" spans="1:6" ht="25.5" x14ac:dyDescent="0.2">
      <c r="A106" s="13">
        <f t="shared" si="15"/>
        <v>57</v>
      </c>
      <c r="B106" s="55" t="s">
        <v>45</v>
      </c>
      <c r="C106" s="40" t="s">
        <v>100</v>
      </c>
      <c r="D106" s="42"/>
      <c r="E106" s="43"/>
      <c r="F106" s="40">
        <f>IF(C106="A compléter par le candidat",E106,C106*E106)</f>
        <v>0</v>
      </c>
    </row>
    <row r="107" spans="1:6" ht="25.5" x14ac:dyDescent="0.2">
      <c r="A107" s="13">
        <f t="shared" si="15"/>
        <v>58</v>
      </c>
      <c r="B107" s="55" t="s">
        <v>148</v>
      </c>
      <c r="C107" s="40" t="s">
        <v>100</v>
      </c>
      <c r="D107" s="42"/>
      <c r="E107" s="43"/>
      <c r="F107" s="40">
        <f>IF(C107="A compléter par le candidat",E107,C107*E107)</f>
        <v>0</v>
      </c>
    </row>
    <row r="108" spans="1:6" x14ac:dyDescent="0.2">
      <c r="A108" s="13">
        <f t="shared" si="15"/>
        <v>59</v>
      </c>
      <c r="B108" s="15"/>
      <c r="D108" s="27" t="s">
        <v>41</v>
      </c>
      <c r="F108" s="56">
        <f>SUM(F102:F107)</f>
        <v>0</v>
      </c>
    </row>
    <row r="109" spans="1:6" x14ac:dyDescent="0.2">
      <c r="A109" s="13">
        <f t="shared" si="15"/>
        <v>60</v>
      </c>
      <c r="B109" s="15"/>
      <c r="D109" s="27" t="s">
        <v>8</v>
      </c>
      <c r="F109" s="34">
        <f>F108*20%</f>
        <v>0</v>
      </c>
    </row>
    <row r="110" spans="1:6" x14ac:dyDescent="0.2">
      <c r="A110" s="13">
        <f t="shared" si="15"/>
        <v>61</v>
      </c>
      <c r="B110" s="15"/>
      <c r="D110" s="27" t="s">
        <v>42</v>
      </c>
      <c r="F110" s="34">
        <f>SUM(F108:F109)</f>
        <v>0</v>
      </c>
    </row>
    <row r="112" spans="1:6" ht="15.75" customHeight="1" x14ac:dyDescent="0.2">
      <c r="A112" s="92" t="s">
        <v>146</v>
      </c>
      <c r="B112" s="93"/>
      <c r="C112" s="93"/>
      <c r="D112" s="93"/>
      <c r="E112" s="93"/>
      <c r="F112" s="41"/>
    </row>
    <row r="113" spans="1:7" ht="25.5" x14ac:dyDescent="0.2">
      <c r="A113" s="13">
        <f>A110+1</f>
        <v>62</v>
      </c>
      <c r="B113" s="54" t="s">
        <v>43</v>
      </c>
      <c r="C113" s="40" t="s">
        <v>100</v>
      </c>
      <c r="D113" s="42"/>
      <c r="E113" s="43"/>
      <c r="F113" s="40">
        <f>IF(C113="A compléter par le candidat",E113,C113*E113)</f>
        <v>0</v>
      </c>
    </row>
    <row r="114" spans="1:7" ht="25.5" x14ac:dyDescent="0.2">
      <c r="A114" s="13">
        <f>A113+1</f>
        <v>63</v>
      </c>
      <c r="B114" s="54" t="s">
        <v>91</v>
      </c>
      <c r="C114" s="40" t="s">
        <v>100</v>
      </c>
      <c r="D114" s="42"/>
      <c r="E114" s="43"/>
      <c r="F114" s="40">
        <f>IF(C114="A compléter par le candidat",E114,C114*E114)</f>
        <v>0</v>
      </c>
    </row>
    <row r="115" spans="1:7" x14ac:dyDescent="0.2">
      <c r="A115" s="13">
        <f t="shared" ref="A115:A132" si="16">A114+1</f>
        <v>64</v>
      </c>
      <c r="B115" s="54" t="s">
        <v>78</v>
      </c>
      <c r="C115" s="58">
        <v>20</v>
      </c>
      <c r="D115" s="42"/>
      <c r="E115" s="43"/>
      <c r="F115" s="40">
        <f t="shared" ref="F115:F124" si="17">IF(C115="ensemble",E115,C115*E115)</f>
        <v>0</v>
      </c>
    </row>
    <row r="116" spans="1:7" x14ac:dyDescent="0.2">
      <c r="A116" s="13">
        <f t="shared" si="16"/>
        <v>65</v>
      </c>
      <c r="B116" s="54" t="s">
        <v>70</v>
      </c>
      <c r="C116" s="39">
        <v>1</v>
      </c>
      <c r="D116" s="42"/>
      <c r="E116" s="43"/>
      <c r="F116" s="40">
        <f t="shared" si="17"/>
        <v>0</v>
      </c>
    </row>
    <row r="117" spans="1:7" x14ac:dyDescent="0.2">
      <c r="A117" s="13">
        <f t="shared" si="16"/>
        <v>66</v>
      </c>
      <c r="B117" s="54" t="s">
        <v>69</v>
      </c>
      <c r="C117" s="39">
        <v>2</v>
      </c>
      <c r="D117" s="42"/>
      <c r="E117" s="43"/>
      <c r="F117" s="40">
        <f t="shared" si="17"/>
        <v>0</v>
      </c>
    </row>
    <row r="118" spans="1:7" x14ac:dyDescent="0.2">
      <c r="A118" s="13">
        <f t="shared" si="16"/>
        <v>67</v>
      </c>
      <c r="B118" s="54" t="s">
        <v>62</v>
      </c>
      <c r="C118" s="39">
        <v>0</v>
      </c>
      <c r="D118" s="42"/>
      <c r="E118" s="43"/>
      <c r="F118" s="40">
        <f t="shared" si="17"/>
        <v>0</v>
      </c>
      <c r="G118" s="52"/>
    </row>
    <row r="119" spans="1:7" x14ac:dyDescent="0.2">
      <c r="A119" s="13">
        <f t="shared" si="16"/>
        <v>68</v>
      </c>
      <c r="B119" s="54" t="s">
        <v>63</v>
      </c>
      <c r="C119" s="39">
        <v>7</v>
      </c>
      <c r="D119" s="42"/>
      <c r="E119" s="43"/>
      <c r="F119" s="40">
        <f t="shared" si="17"/>
        <v>0</v>
      </c>
    </row>
    <row r="120" spans="1:7" x14ac:dyDescent="0.2">
      <c r="A120" s="13">
        <f t="shared" si="16"/>
        <v>69</v>
      </c>
      <c r="B120" s="54" t="s">
        <v>71</v>
      </c>
      <c r="C120" s="39">
        <f>SUM(C118:C119)</f>
        <v>7</v>
      </c>
      <c r="D120" s="42"/>
      <c r="E120" s="43"/>
      <c r="F120" s="40">
        <f t="shared" si="17"/>
        <v>0</v>
      </c>
    </row>
    <row r="121" spans="1:7" ht="25.5" x14ac:dyDescent="0.2">
      <c r="A121" s="13">
        <f t="shared" si="16"/>
        <v>70</v>
      </c>
      <c r="B121" s="54" t="s">
        <v>72</v>
      </c>
      <c r="C121" s="40" t="s">
        <v>100</v>
      </c>
      <c r="D121" s="42"/>
      <c r="E121" s="43"/>
      <c r="F121" s="40">
        <f>IF(C121="A compléter par le candidat",E121,C121*E121)</f>
        <v>0</v>
      </c>
    </row>
    <row r="122" spans="1:7" x14ac:dyDescent="0.2">
      <c r="A122" s="13">
        <f>A119+1</f>
        <v>69</v>
      </c>
      <c r="B122" s="54" t="s">
        <v>76</v>
      </c>
      <c r="C122" s="58">
        <v>2</v>
      </c>
      <c r="D122" s="42"/>
      <c r="E122" s="43"/>
      <c r="F122" s="40">
        <f t="shared" si="17"/>
        <v>0</v>
      </c>
    </row>
    <row r="123" spans="1:7" x14ac:dyDescent="0.2">
      <c r="A123" s="13">
        <f t="shared" ref="A123:A124" si="18">A122+1</f>
        <v>70</v>
      </c>
      <c r="B123" s="54" t="s">
        <v>77</v>
      </c>
      <c r="C123" s="58">
        <v>2</v>
      </c>
      <c r="D123" s="42"/>
      <c r="E123" s="43"/>
      <c r="F123" s="40">
        <f t="shared" si="17"/>
        <v>0</v>
      </c>
    </row>
    <row r="124" spans="1:7" x14ac:dyDescent="0.2">
      <c r="A124" s="13">
        <f t="shared" si="18"/>
        <v>71</v>
      </c>
      <c r="B124" s="54" t="s">
        <v>88</v>
      </c>
      <c r="C124" s="58">
        <f>C122+C123</f>
        <v>4</v>
      </c>
      <c r="D124" s="42"/>
      <c r="E124" s="43"/>
      <c r="F124" s="40">
        <f t="shared" si="17"/>
        <v>0</v>
      </c>
    </row>
    <row r="125" spans="1:7" x14ac:dyDescent="0.2">
      <c r="A125" s="13">
        <f>A121+1</f>
        <v>71</v>
      </c>
      <c r="B125" s="57" t="s">
        <v>37</v>
      </c>
      <c r="C125" s="39"/>
      <c r="D125" s="42"/>
      <c r="E125" s="43"/>
      <c r="F125" s="51"/>
    </row>
    <row r="126" spans="1:7" ht="25.5" x14ac:dyDescent="0.2">
      <c r="A126" s="13">
        <f t="shared" si="16"/>
        <v>72</v>
      </c>
      <c r="B126" s="55" t="s">
        <v>38</v>
      </c>
      <c r="C126" s="40" t="s">
        <v>100</v>
      </c>
      <c r="D126" s="42"/>
      <c r="E126" s="43"/>
      <c r="F126" s="40">
        <f>IF(C126="A compléter par le candidat",E126,C126*E126)</f>
        <v>0</v>
      </c>
    </row>
    <row r="127" spans="1:7" ht="25.5" x14ac:dyDescent="0.2">
      <c r="A127" s="13">
        <f t="shared" si="16"/>
        <v>73</v>
      </c>
      <c r="B127" s="55" t="s">
        <v>39</v>
      </c>
      <c r="C127" s="40" t="s">
        <v>100</v>
      </c>
      <c r="D127" s="42"/>
      <c r="E127" s="43"/>
      <c r="F127" s="40">
        <f>IF(C127="A compléter par le candidat",E127,C127*E127)</f>
        <v>0</v>
      </c>
    </row>
    <row r="128" spans="1:7" ht="25.5" x14ac:dyDescent="0.2">
      <c r="A128" s="13">
        <f t="shared" si="16"/>
        <v>74</v>
      </c>
      <c r="B128" s="55" t="s">
        <v>40</v>
      </c>
      <c r="C128" s="40" t="s">
        <v>100</v>
      </c>
      <c r="D128" s="42"/>
      <c r="E128" s="43"/>
      <c r="F128" s="40">
        <f>IF(C128="A compléter par le candidat",E128,C128*E128)</f>
        <v>0</v>
      </c>
    </row>
    <row r="129" spans="1:6" ht="25.5" x14ac:dyDescent="0.2">
      <c r="A129" s="13">
        <f t="shared" si="16"/>
        <v>75</v>
      </c>
      <c r="B129" s="55" t="s">
        <v>148</v>
      </c>
      <c r="C129" s="40" t="s">
        <v>100</v>
      </c>
      <c r="D129" s="42"/>
      <c r="E129" s="43"/>
      <c r="F129" s="40">
        <f>IF(C129="A compléter par le candidat",E129,C129*E129)</f>
        <v>0</v>
      </c>
    </row>
    <row r="130" spans="1:6" x14ac:dyDescent="0.2">
      <c r="A130" s="13">
        <f t="shared" si="16"/>
        <v>76</v>
      </c>
      <c r="B130" s="15"/>
      <c r="D130" s="27" t="s">
        <v>41</v>
      </c>
      <c r="F130" s="56">
        <f>SUM(F113:F129)</f>
        <v>0</v>
      </c>
    </row>
    <row r="131" spans="1:6" x14ac:dyDescent="0.2">
      <c r="A131" s="13">
        <f t="shared" si="16"/>
        <v>77</v>
      </c>
      <c r="B131" s="15"/>
      <c r="D131" s="27" t="s">
        <v>8</v>
      </c>
      <c r="F131" s="34">
        <f>F130*20%</f>
        <v>0</v>
      </c>
    </row>
    <row r="132" spans="1:6" x14ac:dyDescent="0.2">
      <c r="A132" s="13">
        <f t="shared" si="16"/>
        <v>78</v>
      </c>
      <c r="B132" s="15"/>
      <c r="D132" s="27" t="s">
        <v>42</v>
      </c>
      <c r="F132" s="34">
        <f>SUM(F130:F131)</f>
        <v>0</v>
      </c>
    </row>
    <row r="134" spans="1:6" ht="15.75" x14ac:dyDescent="0.2">
      <c r="A134" s="92" t="s">
        <v>55</v>
      </c>
      <c r="B134" s="93"/>
      <c r="C134" s="93"/>
      <c r="D134" s="93"/>
      <c r="E134" s="93"/>
      <c r="F134" s="41"/>
    </row>
    <row r="135" spans="1:6" ht="25.5" x14ac:dyDescent="0.2">
      <c r="A135" s="13">
        <f>A132+1</f>
        <v>79</v>
      </c>
      <c r="B135" s="54" t="s">
        <v>43</v>
      </c>
      <c r="C135" s="40" t="s">
        <v>100</v>
      </c>
      <c r="D135" s="42"/>
      <c r="E135" s="43"/>
      <c r="F135" s="40">
        <f>IF(C135="A compléter par le candidat",E135,C135*E135)</f>
        <v>0</v>
      </c>
    </row>
    <row r="136" spans="1:6" ht="25.5" x14ac:dyDescent="0.2">
      <c r="A136" s="13">
        <f>A135+1</f>
        <v>80</v>
      </c>
      <c r="B136" s="54" t="s">
        <v>91</v>
      </c>
      <c r="C136" s="40" t="s">
        <v>100</v>
      </c>
      <c r="D136" s="42"/>
      <c r="E136" s="43"/>
      <c r="F136" s="40">
        <f>IF(C136="A compléter par le candidat",E136,C136*E136)</f>
        <v>0</v>
      </c>
    </row>
    <row r="137" spans="1:6" x14ac:dyDescent="0.2">
      <c r="A137" s="13">
        <f>A135+1</f>
        <v>80</v>
      </c>
      <c r="B137" s="54" t="s">
        <v>70</v>
      </c>
      <c r="C137" s="39">
        <v>1</v>
      </c>
      <c r="D137" s="42"/>
      <c r="E137" s="43"/>
      <c r="F137" s="40">
        <f t="shared" ref="F137:F141" si="19">IF(C137="ensemble",E137,C137*E137)</f>
        <v>0</v>
      </c>
    </row>
    <row r="138" spans="1:6" x14ac:dyDescent="0.2">
      <c r="A138" s="13">
        <f t="shared" ref="A138:A150" si="20">A137+1</f>
        <v>81</v>
      </c>
      <c r="B138" s="54" t="s">
        <v>69</v>
      </c>
      <c r="C138" s="39">
        <v>2</v>
      </c>
      <c r="D138" s="42"/>
      <c r="E138" s="43"/>
      <c r="F138" s="40">
        <f t="shared" si="19"/>
        <v>0</v>
      </c>
    </row>
    <row r="139" spans="1:6" x14ac:dyDescent="0.2">
      <c r="A139" s="13">
        <f t="shared" si="20"/>
        <v>82</v>
      </c>
      <c r="B139" s="54" t="s">
        <v>62</v>
      </c>
      <c r="C139" s="39">
        <v>0</v>
      </c>
      <c r="D139" s="42"/>
      <c r="E139" s="43"/>
      <c r="F139" s="40">
        <f t="shared" si="19"/>
        <v>0</v>
      </c>
    </row>
    <row r="140" spans="1:6" x14ac:dyDescent="0.2">
      <c r="A140" s="13">
        <f t="shared" si="20"/>
        <v>83</v>
      </c>
      <c r="B140" s="54" t="s">
        <v>63</v>
      </c>
      <c r="C140" s="39">
        <v>10</v>
      </c>
      <c r="D140" s="42"/>
      <c r="E140" s="43"/>
      <c r="F140" s="40">
        <f t="shared" si="19"/>
        <v>0</v>
      </c>
    </row>
    <row r="141" spans="1:6" x14ac:dyDescent="0.2">
      <c r="A141" s="13">
        <f t="shared" si="20"/>
        <v>84</v>
      </c>
      <c r="B141" s="54" t="s">
        <v>71</v>
      </c>
      <c r="C141" s="39">
        <f>SUM(C139:C140)</f>
        <v>10</v>
      </c>
      <c r="D141" s="42"/>
      <c r="E141" s="43"/>
      <c r="F141" s="40">
        <f t="shared" si="19"/>
        <v>0</v>
      </c>
    </row>
    <row r="142" spans="1:6" ht="25.5" x14ac:dyDescent="0.2">
      <c r="A142" s="13">
        <f t="shared" si="20"/>
        <v>85</v>
      </c>
      <c r="B142" s="54" t="s">
        <v>72</v>
      </c>
      <c r="C142" s="40" t="s">
        <v>100</v>
      </c>
      <c r="D142" s="42"/>
      <c r="E142" s="43"/>
      <c r="F142" s="40">
        <f>IF(C142="A compléter par le candidat",E142,C142*E142)</f>
        <v>0</v>
      </c>
    </row>
    <row r="143" spans="1:6" x14ac:dyDescent="0.2">
      <c r="A143" s="13">
        <f t="shared" si="20"/>
        <v>86</v>
      </c>
      <c r="B143" s="57" t="s">
        <v>37</v>
      </c>
      <c r="C143" s="39"/>
      <c r="D143" s="42"/>
      <c r="E143" s="43"/>
      <c r="F143" s="51"/>
    </row>
    <row r="144" spans="1:6" ht="25.5" x14ac:dyDescent="0.2">
      <c r="A144" s="13">
        <f t="shared" si="20"/>
        <v>87</v>
      </c>
      <c r="B144" s="55" t="s">
        <v>38</v>
      </c>
      <c r="C144" s="40" t="s">
        <v>100</v>
      </c>
      <c r="D144" s="42"/>
      <c r="E144" s="43"/>
      <c r="F144" s="40">
        <f>IF(C144="A compléter par le candidat",E144,C144*E144)</f>
        <v>0</v>
      </c>
    </row>
    <row r="145" spans="1:6" ht="25.5" x14ac:dyDescent="0.2">
      <c r="A145" s="13">
        <f t="shared" si="20"/>
        <v>88</v>
      </c>
      <c r="B145" s="55" t="s">
        <v>39</v>
      </c>
      <c r="C145" s="40" t="s">
        <v>100</v>
      </c>
      <c r="D145" s="42"/>
      <c r="E145" s="43"/>
      <c r="F145" s="40">
        <f>IF(C145="A compléter par le candidat",E145,C145*E145)</f>
        <v>0</v>
      </c>
    </row>
    <row r="146" spans="1:6" ht="25.5" x14ac:dyDescent="0.2">
      <c r="A146" s="13">
        <f t="shared" si="20"/>
        <v>89</v>
      </c>
      <c r="B146" s="55" t="s">
        <v>40</v>
      </c>
      <c r="C146" s="40" t="s">
        <v>100</v>
      </c>
      <c r="D146" s="42"/>
      <c r="E146" s="43"/>
      <c r="F146" s="40">
        <f>IF(C146="A compléter par le candidat",E146,C146*E146)</f>
        <v>0</v>
      </c>
    </row>
    <row r="147" spans="1:6" ht="25.5" x14ac:dyDescent="0.2">
      <c r="A147" s="13">
        <f t="shared" si="20"/>
        <v>90</v>
      </c>
      <c r="B147" s="55" t="s">
        <v>148</v>
      </c>
      <c r="C147" s="40" t="s">
        <v>100</v>
      </c>
      <c r="D147" s="42"/>
      <c r="E147" s="43"/>
      <c r="F147" s="40">
        <f>IF(C147="A compléter par le candidat",E147,C147*E147)</f>
        <v>0</v>
      </c>
    </row>
    <row r="148" spans="1:6" x14ac:dyDescent="0.2">
      <c r="A148" s="13">
        <f t="shared" si="20"/>
        <v>91</v>
      </c>
      <c r="D148" s="27" t="s">
        <v>41</v>
      </c>
      <c r="F148" s="56">
        <f>SUM(F135:F147)</f>
        <v>0</v>
      </c>
    </row>
    <row r="149" spans="1:6" x14ac:dyDescent="0.2">
      <c r="A149" s="13">
        <f t="shared" si="20"/>
        <v>92</v>
      </c>
      <c r="D149" s="27" t="s">
        <v>8</v>
      </c>
      <c r="F149" s="34">
        <f>F148*20%</f>
        <v>0</v>
      </c>
    </row>
    <row r="150" spans="1:6" x14ac:dyDescent="0.2">
      <c r="A150" s="13">
        <f t="shared" si="20"/>
        <v>93</v>
      </c>
      <c r="D150" s="27" t="s">
        <v>42</v>
      </c>
      <c r="F150" s="34">
        <f>SUM(F148:F149)</f>
        <v>0</v>
      </c>
    </row>
    <row r="152" spans="1:6" ht="15.75" x14ac:dyDescent="0.2">
      <c r="A152" s="92" t="s">
        <v>56</v>
      </c>
      <c r="B152" s="93"/>
      <c r="C152" s="93"/>
      <c r="D152" s="93"/>
      <c r="E152" s="93"/>
      <c r="F152" s="41"/>
    </row>
    <row r="153" spans="1:6" ht="25.5" x14ac:dyDescent="0.2">
      <c r="A153" s="13">
        <f>A150+1</f>
        <v>94</v>
      </c>
      <c r="B153" s="54" t="s">
        <v>43</v>
      </c>
      <c r="C153" s="40" t="s">
        <v>100</v>
      </c>
      <c r="D153" s="42"/>
      <c r="E153" s="43"/>
      <c r="F153" s="40">
        <f>IF(C153="A compléter par le candidat",E153,C153*E153)</f>
        <v>0</v>
      </c>
    </row>
    <row r="154" spans="1:6" ht="25.5" x14ac:dyDescent="0.2">
      <c r="A154" s="13">
        <f>A153+1</f>
        <v>95</v>
      </c>
      <c r="B154" s="54" t="s">
        <v>91</v>
      </c>
      <c r="C154" s="40" t="s">
        <v>100</v>
      </c>
      <c r="D154" s="42"/>
      <c r="E154" s="43"/>
      <c r="F154" s="40">
        <f>IF(C154="A compléter par le candidat",E154,C154*E154)</f>
        <v>0</v>
      </c>
    </row>
    <row r="155" spans="1:6" x14ac:dyDescent="0.2">
      <c r="A155" s="13">
        <f>A153+1</f>
        <v>95</v>
      </c>
      <c r="B155" s="54" t="s">
        <v>70</v>
      </c>
      <c r="C155" s="39">
        <v>1</v>
      </c>
      <c r="D155" s="42"/>
      <c r="E155" s="43"/>
      <c r="F155" s="40">
        <f t="shared" ref="F155:F159" si="21">IF(C155="ensemble",E155,C155*E155)</f>
        <v>0</v>
      </c>
    </row>
    <row r="156" spans="1:6" x14ac:dyDescent="0.2">
      <c r="A156" s="13">
        <f t="shared" ref="A156:A168" si="22">A155+1</f>
        <v>96</v>
      </c>
      <c r="B156" s="54" t="s">
        <v>69</v>
      </c>
      <c r="C156" s="39">
        <v>2</v>
      </c>
      <c r="D156" s="42"/>
      <c r="E156" s="43"/>
      <c r="F156" s="40">
        <f t="shared" si="21"/>
        <v>0</v>
      </c>
    </row>
    <row r="157" spans="1:6" x14ac:dyDescent="0.2">
      <c r="A157" s="13">
        <f t="shared" si="22"/>
        <v>97</v>
      </c>
      <c r="B157" s="54" t="s">
        <v>62</v>
      </c>
      <c r="C157" s="39">
        <v>0</v>
      </c>
      <c r="D157" s="42"/>
      <c r="E157" s="43"/>
      <c r="F157" s="40">
        <f t="shared" si="21"/>
        <v>0</v>
      </c>
    </row>
    <row r="158" spans="1:6" x14ac:dyDescent="0.2">
      <c r="A158" s="13">
        <f t="shared" si="22"/>
        <v>98</v>
      </c>
      <c r="B158" s="54" t="s">
        <v>63</v>
      </c>
      <c r="C158" s="39">
        <v>2</v>
      </c>
      <c r="D158" s="42"/>
      <c r="E158" s="43"/>
      <c r="F158" s="40">
        <f t="shared" si="21"/>
        <v>0</v>
      </c>
    </row>
    <row r="159" spans="1:6" x14ac:dyDescent="0.2">
      <c r="A159" s="13">
        <f t="shared" si="22"/>
        <v>99</v>
      </c>
      <c r="B159" s="54" t="s">
        <v>71</v>
      </c>
      <c r="C159" s="39">
        <f>SUM(C157:C158)</f>
        <v>2</v>
      </c>
      <c r="D159" s="42"/>
      <c r="E159" s="43"/>
      <c r="F159" s="40">
        <f t="shared" si="21"/>
        <v>0</v>
      </c>
    </row>
    <row r="160" spans="1:6" ht="25.5" x14ac:dyDescent="0.2">
      <c r="A160" s="13">
        <f t="shared" si="22"/>
        <v>100</v>
      </c>
      <c r="B160" s="54" t="s">
        <v>72</v>
      </c>
      <c r="C160" s="40" t="s">
        <v>100</v>
      </c>
      <c r="D160" s="42"/>
      <c r="E160" s="43"/>
      <c r="F160" s="40">
        <f>IF(C160="A compléter par le candidat",E160,C160*E160)</f>
        <v>0</v>
      </c>
    </row>
    <row r="161" spans="1:6" x14ac:dyDescent="0.2">
      <c r="A161" s="13">
        <f t="shared" si="22"/>
        <v>101</v>
      </c>
      <c r="B161" s="57" t="s">
        <v>37</v>
      </c>
      <c r="C161" s="39"/>
      <c r="D161" s="42"/>
      <c r="E161" s="43"/>
      <c r="F161" s="51"/>
    </row>
    <row r="162" spans="1:6" ht="25.5" x14ac:dyDescent="0.2">
      <c r="A162" s="13">
        <f t="shared" si="22"/>
        <v>102</v>
      </c>
      <c r="B162" s="55" t="s">
        <v>38</v>
      </c>
      <c r="C162" s="40" t="s">
        <v>100</v>
      </c>
      <c r="D162" s="42"/>
      <c r="E162" s="43"/>
      <c r="F162" s="40">
        <f>IF(C162="A compléter par le candidat",E162,C162*E162)</f>
        <v>0</v>
      </c>
    </row>
    <row r="163" spans="1:6" ht="25.5" x14ac:dyDescent="0.2">
      <c r="A163" s="13">
        <f t="shared" si="22"/>
        <v>103</v>
      </c>
      <c r="B163" s="55" t="s">
        <v>39</v>
      </c>
      <c r="C163" s="40" t="s">
        <v>100</v>
      </c>
      <c r="D163" s="42"/>
      <c r="E163" s="43"/>
      <c r="F163" s="40">
        <f>IF(C163="A compléter par le candidat",E163,C163*E163)</f>
        <v>0</v>
      </c>
    </row>
    <row r="164" spans="1:6" ht="25.5" x14ac:dyDescent="0.2">
      <c r="A164" s="13">
        <f t="shared" si="22"/>
        <v>104</v>
      </c>
      <c r="B164" s="55" t="s">
        <v>40</v>
      </c>
      <c r="C164" s="40" t="s">
        <v>100</v>
      </c>
      <c r="D164" s="42"/>
      <c r="E164" s="43"/>
      <c r="F164" s="40">
        <f>IF(C164="A compléter par le candidat",E164,C164*E164)</f>
        <v>0</v>
      </c>
    </row>
    <row r="165" spans="1:6" ht="25.5" x14ac:dyDescent="0.2">
      <c r="A165" s="13">
        <f t="shared" si="22"/>
        <v>105</v>
      </c>
      <c r="B165" s="55" t="s">
        <v>148</v>
      </c>
      <c r="C165" s="40" t="s">
        <v>100</v>
      </c>
      <c r="D165" s="42"/>
      <c r="E165" s="43"/>
      <c r="F165" s="40">
        <f>IF(C165="A compléter par le candidat",E165,C165*E165)</f>
        <v>0</v>
      </c>
    </row>
    <row r="166" spans="1:6" x14ac:dyDescent="0.2">
      <c r="A166" s="13">
        <f t="shared" si="22"/>
        <v>106</v>
      </c>
      <c r="D166" s="27" t="s">
        <v>41</v>
      </c>
      <c r="F166" s="56">
        <f>SUM(F153:F165)</f>
        <v>0</v>
      </c>
    </row>
    <row r="167" spans="1:6" x14ac:dyDescent="0.2">
      <c r="A167" s="13">
        <f t="shared" si="22"/>
        <v>107</v>
      </c>
      <c r="D167" s="27" t="s">
        <v>8</v>
      </c>
      <c r="F167" s="34">
        <f>F166*20%</f>
        <v>0</v>
      </c>
    </row>
    <row r="168" spans="1:6" x14ac:dyDescent="0.2">
      <c r="A168" s="13">
        <f t="shared" si="22"/>
        <v>108</v>
      </c>
      <c r="D168" s="27" t="s">
        <v>42</v>
      </c>
      <c r="F168" s="34">
        <f>SUM(F166:F167)</f>
        <v>0</v>
      </c>
    </row>
    <row r="170" spans="1:6" ht="15.75" x14ac:dyDescent="0.2">
      <c r="A170" s="13">
        <f>A168+1</f>
        <v>109</v>
      </c>
      <c r="D170" s="79" t="s">
        <v>102</v>
      </c>
      <c r="F170" s="34">
        <f>F18+F56+F97+F108+F130+F148+F166</f>
        <v>0</v>
      </c>
    </row>
    <row r="171" spans="1:6" ht="15.75" x14ac:dyDescent="0.2">
      <c r="A171" s="13">
        <f>A170+1</f>
        <v>110</v>
      </c>
      <c r="D171" s="79" t="s">
        <v>8</v>
      </c>
      <c r="F171" s="34">
        <f>F170*20%</f>
        <v>0</v>
      </c>
    </row>
    <row r="172" spans="1:6" ht="15.75" x14ac:dyDescent="0.2">
      <c r="A172" s="13">
        <f>A171+1</f>
        <v>111</v>
      </c>
      <c r="D172" s="79" t="s">
        <v>86</v>
      </c>
      <c r="F172" s="34">
        <f>SUM(F170:F171)</f>
        <v>0</v>
      </c>
    </row>
  </sheetData>
  <mergeCells count="10">
    <mergeCell ref="B60:D60"/>
    <mergeCell ref="A2:F2"/>
    <mergeCell ref="A6:F6"/>
    <mergeCell ref="A23:E23"/>
    <mergeCell ref="C4:D4"/>
    <mergeCell ref="A101:F101"/>
    <mergeCell ref="A112:E112"/>
    <mergeCell ref="A134:E134"/>
    <mergeCell ref="A152:E152"/>
    <mergeCell ref="A83:E83"/>
  </mergeCells>
  <pageMargins left="0.39370078740157483" right="0.39370078740157483" top="0.78740157480314965" bottom="0.59055118110236227" header="0.51181102362204722" footer="0.51181102362204722"/>
  <pageSetup paperSize="9" scale="75" orientation="landscape" horizontalDpi="4294967293" r:id="rId1"/>
  <headerFooter alignWithMargins="0">
    <oddHeader>&amp;C
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66527-F368-4D78-A2D7-F86563DD79AE}">
  <dimension ref="A1:H137"/>
  <sheetViews>
    <sheetView showGridLines="0" zoomScaleNormal="100" workbookViewId="0">
      <selection activeCell="D17" sqref="D17"/>
    </sheetView>
  </sheetViews>
  <sheetFormatPr baseColWidth="10" defaultColWidth="11.42578125" defaultRowHeight="12.75" x14ac:dyDescent="0.2"/>
  <cols>
    <col min="1" max="1" width="4.140625" customWidth="1"/>
    <col min="2" max="2" width="62.42578125" customWidth="1"/>
    <col min="3" max="3" width="16.7109375" customWidth="1"/>
    <col min="4" max="4" width="53" customWidth="1"/>
    <col min="5" max="5" width="16.7109375" style="7" customWidth="1"/>
    <col min="6" max="6" width="23.140625" style="35" customWidth="1"/>
    <col min="8" max="8" width="13.7109375" bestFit="1" customWidth="1"/>
    <col min="253" max="253" width="4.140625" customWidth="1"/>
    <col min="254" max="254" width="62.42578125" customWidth="1"/>
    <col min="255" max="255" width="16.7109375" customWidth="1"/>
    <col min="256" max="256" width="49.7109375" customWidth="1"/>
    <col min="257" max="258" width="16.7109375" customWidth="1"/>
    <col min="509" max="509" width="4.140625" customWidth="1"/>
    <col min="510" max="510" width="62.42578125" customWidth="1"/>
    <col min="511" max="511" width="16.7109375" customWidth="1"/>
    <col min="512" max="512" width="49.7109375" customWidth="1"/>
    <col min="513" max="514" width="16.7109375" customWidth="1"/>
    <col min="765" max="765" width="4.140625" customWidth="1"/>
    <col min="766" max="766" width="62.42578125" customWidth="1"/>
    <col min="767" max="767" width="16.7109375" customWidth="1"/>
    <col min="768" max="768" width="49.7109375" customWidth="1"/>
    <col min="769" max="770" width="16.7109375" customWidth="1"/>
    <col min="1021" max="1021" width="4.140625" customWidth="1"/>
    <col min="1022" max="1022" width="62.42578125" customWidth="1"/>
    <col min="1023" max="1023" width="16.7109375" customWidth="1"/>
    <col min="1024" max="1024" width="49.7109375" customWidth="1"/>
    <col min="1025" max="1026" width="16.7109375" customWidth="1"/>
    <col min="1277" max="1277" width="4.140625" customWidth="1"/>
    <col min="1278" max="1278" width="62.42578125" customWidth="1"/>
    <col min="1279" max="1279" width="16.7109375" customWidth="1"/>
    <col min="1280" max="1280" width="49.7109375" customWidth="1"/>
    <col min="1281" max="1282" width="16.7109375" customWidth="1"/>
    <col min="1533" max="1533" width="4.140625" customWidth="1"/>
    <col min="1534" max="1534" width="62.42578125" customWidth="1"/>
    <col min="1535" max="1535" width="16.7109375" customWidth="1"/>
    <col min="1536" max="1536" width="49.7109375" customWidth="1"/>
    <col min="1537" max="1538" width="16.7109375" customWidth="1"/>
    <col min="1789" max="1789" width="4.140625" customWidth="1"/>
    <col min="1790" max="1790" width="62.42578125" customWidth="1"/>
    <col min="1791" max="1791" width="16.7109375" customWidth="1"/>
    <col min="1792" max="1792" width="49.7109375" customWidth="1"/>
    <col min="1793" max="1794" width="16.7109375" customWidth="1"/>
    <col min="2045" max="2045" width="4.140625" customWidth="1"/>
    <col min="2046" max="2046" width="62.42578125" customWidth="1"/>
    <col min="2047" max="2047" width="16.7109375" customWidth="1"/>
    <col min="2048" max="2048" width="49.7109375" customWidth="1"/>
    <col min="2049" max="2050" width="16.7109375" customWidth="1"/>
    <col min="2301" max="2301" width="4.140625" customWidth="1"/>
    <col min="2302" max="2302" width="62.42578125" customWidth="1"/>
    <col min="2303" max="2303" width="16.7109375" customWidth="1"/>
    <col min="2304" max="2304" width="49.7109375" customWidth="1"/>
    <col min="2305" max="2306" width="16.7109375" customWidth="1"/>
    <col min="2557" max="2557" width="4.140625" customWidth="1"/>
    <col min="2558" max="2558" width="62.42578125" customWidth="1"/>
    <col min="2559" max="2559" width="16.7109375" customWidth="1"/>
    <col min="2560" max="2560" width="49.7109375" customWidth="1"/>
    <col min="2561" max="2562" width="16.7109375" customWidth="1"/>
    <col min="2813" max="2813" width="4.140625" customWidth="1"/>
    <col min="2814" max="2814" width="62.42578125" customWidth="1"/>
    <col min="2815" max="2815" width="16.7109375" customWidth="1"/>
    <col min="2816" max="2816" width="49.7109375" customWidth="1"/>
    <col min="2817" max="2818" width="16.7109375" customWidth="1"/>
    <col min="3069" max="3069" width="4.140625" customWidth="1"/>
    <col min="3070" max="3070" width="62.42578125" customWidth="1"/>
    <col min="3071" max="3071" width="16.7109375" customWidth="1"/>
    <col min="3072" max="3072" width="49.7109375" customWidth="1"/>
    <col min="3073" max="3074" width="16.7109375" customWidth="1"/>
    <col min="3325" max="3325" width="4.140625" customWidth="1"/>
    <col min="3326" max="3326" width="62.42578125" customWidth="1"/>
    <col min="3327" max="3327" width="16.7109375" customWidth="1"/>
    <col min="3328" max="3328" width="49.7109375" customWidth="1"/>
    <col min="3329" max="3330" width="16.7109375" customWidth="1"/>
    <col min="3581" max="3581" width="4.140625" customWidth="1"/>
    <col min="3582" max="3582" width="62.42578125" customWidth="1"/>
    <col min="3583" max="3583" width="16.7109375" customWidth="1"/>
    <col min="3584" max="3584" width="49.7109375" customWidth="1"/>
    <col min="3585" max="3586" width="16.7109375" customWidth="1"/>
    <col min="3837" max="3837" width="4.140625" customWidth="1"/>
    <col min="3838" max="3838" width="62.42578125" customWidth="1"/>
    <col min="3839" max="3839" width="16.7109375" customWidth="1"/>
    <col min="3840" max="3840" width="49.7109375" customWidth="1"/>
    <col min="3841" max="3842" width="16.7109375" customWidth="1"/>
    <col min="4093" max="4093" width="4.140625" customWidth="1"/>
    <col min="4094" max="4094" width="62.42578125" customWidth="1"/>
    <col min="4095" max="4095" width="16.7109375" customWidth="1"/>
    <col min="4096" max="4096" width="49.7109375" customWidth="1"/>
    <col min="4097" max="4098" width="16.7109375" customWidth="1"/>
    <col min="4349" max="4349" width="4.140625" customWidth="1"/>
    <col min="4350" max="4350" width="62.42578125" customWidth="1"/>
    <col min="4351" max="4351" width="16.7109375" customWidth="1"/>
    <col min="4352" max="4352" width="49.7109375" customWidth="1"/>
    <col min="4353" max="4354" width="16.7109375" customWidth="1"/>
    <col min="4605" max="4605" width="4.140625" customWidth="1"/>
    <col min="4606" max="4606" width="62.42578125" customWidth="1"/>
    <col min="4607" max="4607" width="16.7109375" customWidth="1"/>
    <col min="4608" max="4608" width="49.7109375" customWidth="1"/>
    <col min="4609" max="4610" width="16.7109375" customWidth="1"/>
    <col min="4861" max="4861" width="4.140625" customWidth="1"/>
    <col min="4862" max="4862" width="62.42578125" customWidth="1"/>
    <col min="4863" max="4863" width="16.7109375" customWidth="1"/>
    <col min="4864" max="4864" width="49.7109375" customWidth="1"/>
    <col min="4865" max="4866" width="16.7109375" customWidth="1"/>
    <col min="5117" max="5117" width="4.140625" customWidth="1"/>
    <col min="5118" max="5118" width="62.42578125" customWidth="1"/>
    <col min="5119" max="5119" width="16.7109375" customWidth="1"/>
    <col min="5120" max="5120" width="49.7109375" customWidth="1"/>
    <col min="5121" max="5122" width="16.7109375" customWidth="1"/>
    <col min="5373" max="5373" width="4.140625" customWidth="1"/>
    <col min="5374" max="5374" width="62.42578125" customWidth="1"/>
    <col min="5375" max="5375" width="16.7109375" customWidth="1"/>
    <col min="5376" max="5376" width="49.7109375" customWidth="1"/>
    <col min="5377" max="5378" width="16.7109375" customWidth="1"/>
    <col min="5629" max="5629" width="4.140625" customWidth="1"/>
    <col min="5630" max="5630" width="62.42578125" customWidth="1"/>
    <col min="5631" max="5631" width="16.7109375" customWidth="1"/>
    <col min="5632" max="5632" width="49.7109375" customWidth="1"/>
    <col min="5633" max="5634" width="16.7109375" customWidth="1"/>
    <col min="5885" max="5885" width="4.140625" customWidth="1"/>
    <col min="5886" max="5886" width="62.42578125" customWidth="1"/>
    <col min="5887" max="5887" width="16.7109375" customWidth="1"/>
    <col min="5888" max="5888" width="49.7109375" customWidth="1"/>
    <col min="5889" max="5890" width="16.7109375" customWidth="1"/>
    <col min="6141" max="6141" width="4.140625" customWidth="1"/>
    <col min="6142" max="6142" width="62.42578125" customWidth="1"/>
    <col min="6143" max="6143" width="16.7109375" customWidth="1"/>
    <col min="6144" max="6144" width="49.7109375" customWidth="1"/>
    <col min="6145" max="6146" width="16.7109375" customWidth="1"/>
    <col min="6397" max="6397" width="4.140625" customWidth="1"/>
    <col min="6398" max="6398" width="62.42578125" customWidth="1"/>
    <col min="6399" max="6399" width="16.7109375" customWidth="1"/>
    <col min="6400" max="6400" width="49.7109375" customWidth="1"/>
    <col min="6401" max="6402" width="16.7109375" customWidth="1"/>
    <col min="6653" max="6653" width="4.140625" customWidth="1"/>
    <col min="6654" max="6654" width="62.42578125" customWidth="1"/>
    <col min="6655" max="6655" width="16.7109375" customWidth="1"/>
    <col min="6656" max="6656" width="49.7109375" customWidth="1"/>
    <col min="6657" max="6658" width="16.7109375" customWidth="1"/>
    <col min="6909" max="6909" width="4.140625" customWidth="1"/>
    <col min="6910" max="6910" width="62.42578125" customWidth="1"/>
    <col min="6911" max="6911" width="16.7109375" customWidth="1"/>
    <col min="6912" max="6912" width="49.7109375" customWidth="1"/>
    <col min="6913" max="6914" width="16.7109375" customWidth="1"/>
    <col min="7165" max="7165" width="4.140625" customWidth="1"/>
    <col min="7166" max="7166" width="62.42578125" customWidth="1"/>
    <col min="7167" max="7167" width="16.7109375" customWidth="1"/>
    <col min="7168" max="7168" width="49.7109375" customWidth="1"/>
    <col min="7169" max="7170" width="16.7109375" customWidth="1"/>
    <col min="7421" max="7421" width="4.140625" customWidth="1"/>
    <col min="7422" max="7422" width="62.42578125" customWidth="1"/>
    <col min="7423" max="7423" width="16.7109375" customWidth="1"/>
    <col min="7424" max="7424" width="49.7109375" customWidth="1"/>
    <col min="7425" max="7426" width="16.7109375" customWidth="1"/>
    <col min="7677" max="7677" width="4.140625" customWidth="1"/>
    <col min="7678" max="7678" width="62.42578125" customWidth="1"/>
    <col min="7679" max="7679" width="16.7109375" customWidth="1"/>
    <col min="7680" max="7680" width="49.7109375" customWidth="1"/>
    <col min="7681" max="7682" width="16.7109375" customWidth="1"/>
    <col min="7933" max="7933" width="4.140625" customWidth="1"/>
    <col min="7934" max="7934" width="62.42578125" customWidth="1"/>
    <col min="7935" max="7935" width="16.7109375" customWidth="1"/>
    <col min="7936" max="7936" width="49.7109375" customWidth="1"/>
    <col min="7937" max="7938" width="16.7109375" customWidth="1"/>
    <col min="8189" max="8189" width="4.140625" customWidth="1"/>
    <col min="8190" max="8190" width="62.42578125" customWidth="1"/>
    <col min="8191" max="8191" width="16.7109375" customWidth="1"/>
    <col min="8192" max="8192" width="49.7109375" customWidth="1"/>
    <col min="8193" max="8194" width="16.7109375" customWidth="1"/>
    <col min="8445" max="8445" width="4.140625" customWidth="1"/>
    <col min="8446" max="8446" width="62.42578125" customWidth="1"/>
    <col min="8447" max="8447" width="16.7109375" customWidth="1"/>
    <col min="8448" max="8448" width="49.7109375" customWidth="1"/>
    <col min="8449" max="8450" width="16.7109375" customWidth="1"/>
    <col min="8701" max="8701" width="4.140625" customWidth="1"/>
    <col min="8702" max="8702" width="62.42578125" customWidth="1"/>
    <col min="8703" max="8703" width="16.7109375" customWidth="1"/>
    <col min="8704" max="8704" width="49.7109375" customWidth="1"/>
    <col min="8705" max="8706" width="16.7109375" customWidth="1"/>
    <col min="8957" max="8957" width="4.140625" customWidth="1"/>
    <col min="8958" max="8958" width="62.42578125" customWidth="1"/>
    <col min="8959" max="8959" width="16.7109375" customWidth="1"/>
    <col min="8960" max="8960" width="49.7109375" customWidth="1"/>
    <col min="8961" max="8962" width="16.7109375" customWidth="1"/>
    <col min="9213" max="9213" width="4.140625" customWidth="1"/>
    <col min="9214" max="9214" width="62.42578125" customWidth="1"/>
    <col min="9215" max="9215" width="16.7109375" customWidth="1"/>
    <col min="9216" max="9216" width="49.7109375" customWidth="1"/>
    <col min="9217" max="9218" width="16.7109375" customWidth="1"/>
    <col min="9469" max="9469" width="4.140625" customWidth="1"/>
    <col min="9470" max="9470" width="62.42578125" customWidth="1"/>
    <col min="9471" max="9471" width="16.7109375" customWidth="1"/>
    <col min="9472" max="9472" width="49.7109375" customWidth="1"/>
    <col min="9473" max="9474" width="16.7109375" customWidth="1"/>
    <col min="9725" max="9725" width="4.140625" customWidth="1"/>
    <col min="9726" max="9726" width="62.42578125" customWidth="1"/>
    <col min="9727" max="9727" width="16.7109375" customWidth="1"/>
    <col min="9728" max="9728" width="49.7109375" customWidth="1"/>
    <col min="9729" max="9730" width="16.7109375" customWidth="1"/>
    <col min="9981" max="9981" width="4.140625" customWidth="1"/>
    <col min="9982" max="9982" width="62.42578125" customWidth="1"/>
    <col min="9983" max="9983" width="16.7109375" customWidth="1"/>
    <col min="9984" max="9984" width="49.7109375" customWidth="1"/>
    <col min="9985" max="9986" width="16.7109375" customWidth="1"/>
    <col min="10237" max="10237" width="4.140625" customWidth="1"/>
    <col min="10238" max="10238" width="62.42578125" customWidth="1"/>
    <col min="10239" max="10239" width="16.7109375" customWidth="1"/>
    <col min="10240" max="10240" width="49.7109375" customWidth="1"/>
    <col min="10241" max="10242" width="16.7109375" customWidth="1"/>
    <col min="10493" max="10493" width="4.140625" customWidth="1"/>
    <col min="10494" max="10494" width="62.42578125" customWidth="1"/>
    <col min="10495" max="10495" width="16.7109375" customWidth="1"/>
    <col min="10496" max="10496" width="49.7109375" customWidth="1"/>
    <col min="10497" max="10498" width="16.7109375" customWidth="1"/>
    <col min="10749" max="10749" width="4.140625" customWidth="1"/>
    <col min="10750" max="10750" width="62.42578125" customWidth="1"/>
    <col min="10751" max="10751" width="16.7109375" customWidth="1"/>
    <col min="10752" max="10752" width="49.7109375" customWidth="1"/>
    <col min="10753" max="10754" width="16.7109375" customWidth="1"/>
    <col min="11005" max="11005" width="4.140625" customWidth="1"/>
    <col min="11006" max="11006" width="62.42578125" customWidth="1"/>
    <col min="11007" max="11007" width="16.7109375" customWidth="1"/>
    <col min="11008" max="11008" width="49.7109375" customWidth="1"/>
    <col min="11009" max="11010" width="16.7109375" customWidth="1"/>
    <col min="11261" max="11261" width="4.140625" customWidth="1"/>
    <col min="11262" max="11262" width="62.42578125" customWidth="1"/>
    <col min="11263" max="11263" width="16.7109375" customWidth="1"/>
    <col min="11264" max="11264" width="49.7109375" customWidth="1"/>
    <col min="11265" max="11266" width="16.7109375" customWidth="1"/>
    <col min="11517" max="11517" width="4.140625" customWidth="1"/>
    <col min="11518" max="11518" width="62.42578125" customWidth="1"/>
    <col min="11519" max="11519" width="16.7109375" customWidth="1"/>
    <col min="11520" max="11520" width="49.7109375" customWidth="1"/>
    <col min="11521" max="11522" width="16.7109375" customWidth="1"/>
    <col min="11773" max="11773" width="4.140625" customWidth="1"/>
    <col min="11774" max="11774" width="62.42578125" customWidth="1"/>
    <col min="11775" max="11775" width="16.7109375" customWidth="1"/>
    <col min="11776" max="11776" width="49.7109375" customWidth="1"/>
    <col min="11777" max="11778" width="16.7109375" customWidth="1"/>
    <col min="12029" max="12029" width="4.140625" customWidth="1"/>
    <col min="12030" max="12030" width="62.42578125" customWidth="1"/>
    <col min="12031" max="12031" width="16.7109375" customWidth="1"/>
    <col min="12032" max="12032" width="49.7109375" customWidth="1"/>
    <col min="12033" max="12034" width="16.7109375" customWidth="1"/>
    <col min="12285" max="12285" width="4.140625" customWidth="1"/>
    <col min="12286" max="12286" width="62.42578125" customWidth="1"/>
    <col min="12287" max="12287" width="16.7109375" customWidth="1"/>
    <col min="12288" max="12288" width="49.7109375" customWidth="1"/>
    <col min="12289" max="12290" width="16.7109375" customWidth="1"/>
    <col min="12541" max="12541" width="4.140625" customWidth="1"/>
    <col min="12542" max="12542" width="62.42578125" customWidth="1"/>
    <col min="12543" max="12543" width="16.7109375" customWidth="1"/>
    <col min="12544" max="12544" width="49.7109375" customWidth="1"/>
    <col min="12545" max="12546" width="16.7109375" customWidth="1"/>
    <col min="12797" max="12797" width="4.140625" customWidth="1"/>
    <col min="12798" max="12798" width="62.42578125" customWidth="1"/>
    <col min="12799" max="12799" width="16.7109375" customWidth="1"/>
    <col min="12800" max="12800" width="49.7109375" customWidth="1"/>
    <col min="12801" max="12802" width="16.7109375" customWidth="1"/>
    <col min="13053" max="13053" width="4.140625" customWidth="1"/>
    <col min="13054" max="13054" width="62.42578125" customWidth="1"/>
    <col min="13055" max="13055" width="16.7109375" customWidth="1"/>
    <col min="13056" max="13056" width="49.7109375" customWidth="1"/>
    <col min="13057" max="13058" width="16.7109375" customWidth="1"/>
    <col min="13309" max="13309" width="4.140625" customWidth="1"/>
    <col min="13310" max="13310" width="62.42578125" customWidth="1"/>
    <col min="13311" max="13311" width="16.7109375" customWidth="1"/>
    <col min="13312" max="13312" width="49.7109375" customWidth="1"/>
    <col min="13313" max="13314" width="16.7109375" customWidth="1"/>
    <col min="13565" max="13565" width="4.140625" customWidth="1"/>
    <col min="13566" max="13566" width="62.42578125" customWidth="1"/>
    <col min="13567" max="13567" width="16.7109375" customWidth="1"/>
    <col min="13568" max="13568" width="49.7109375" customWidth="1"/>
    <col min="13569" max="13570" width="16.7109375" customWidth="1"/>
    <col min="13821" max="13821" width="4.140625" customWidth="1"/>
    <col min="13822" max="13822" width="62.42578125" customWidth="1"/>
    <col min="13823" max="13823" width="16.7109375" customWidth="1"/>
    <col min="13824" max="13824" width="49.7109375" customWidth="1"/>
    <col min="13825" max="13826" width="16.7109375" customWidth="1"/>
    <col min="14077" max="14077" width="4.140625" customWidth="1"/>
    <col min="14078" max="14078" width="62.42578125" customWidth="1"/>
    <col min="14079" max="14079" width="16.7109375" customWidth="1"/>
    <col min="14080" max="14080" width="49.7109375" customWidth="1"/>
    <col min="14081" max="14082" width="16.7109375" customWidth="1"/>
    <col min="14333" max="14333" width="4.140625" customWidth="1"/>
    <col min="14334" max="14334" width="62.42578125" customWidth="1"/>
    <col min="14335" max="14335" width="16.7109375" customWidth="1"/>
    <col min="14336" max="14336" width="49.7109375" customWidth="1"/>
    <col min="14337" max="14338" width="16.7109375" customWidth="1"/>
    <col min="14589" max="14589" width="4.140625" customWidth="1"/>
    <col min="14590" max="14590" width="62.42578125" customWidth="1"/>
    <col min="14591" max="14591" width="16.7109375" customWidth="1"/>
    <col min="14592" max="14592" width="49.7109375" customWidth="1"/>
    <col min="14593" max="14594" width="16.7109375" customWidth="1"/>
    <col min="14845" max="14845" width="4.140625" customWidth="1"/>
    <col min="14846" max="14846" width="62.42578125" customWidth="1"/>
    <col min="14847" max="14847" width="16.7109375" customWidth="1"/>
    <col min="14848" max="14848" width="49.7109375" customWidth="1"/>
    <col min="14849" max="14850" width="16.7109375" customWidth="1"/>
    <col min="15101" max="15101" width="4.140625" customWidth="1"/>
    <col min="15102" max="15102" width="62.42578125" customWidth="1"/>
    <col min="15103" max="15103" width="16.7109375" customWidth="1"/>
    <col min="15104" max="15104" width="49.7109375" customWidth="1"/>
    <col min="15105" max="15106" width="16.7109375" customWidth="1"/>
    <col min="15357" max="15357" width="4.140625" customWidth="1"/>
    <col min="15358" max="15358" width="62.42578125" customWidth="1"/>
    <col min="15359" max="15359" width="16.7109375" customWidth="1"/>
    <col min="15360" max="15360" width="49.7109375" customWidth="1"/>
    <col min="15361" max="15362" width="16.7109375" customWidth="1"/>
    <col min="15613" max="15613" width="4.140625" customWidth="1"/>
    <col min="15614" max="15614" width="62.42578125" customWidth="1"/>
    <col min="15615" max="15615" width="16.7109375" customWidth="1"/>
    <col min="15616" max="15616" width="49.7109375" customWidth="1"/>
    <col min="15617" max="15618" width="16.7109375" customWidth="1"/>
    <col min="15869" max="15869" width="4.140625" customWidth="1"/>
    <col min="15870" max="15870" width="62.42578125" customWidth="1"/>
    <col min="15871" max="15871" width="16.7109375" customWidth="1"/>
    <col min="15872" max="15872" width="49.7109375" customWidth="1"/>
    <col min="15873" max="15874" width="16.7109375" customWidth="1"/>
    <col min="16125" max="16125" width="4.140625" customWidth="1"/>
    <col min="16126" max="16126" width="62.42578125" customWidth="1"/>
    <col min="16127" max="16127" width="16.7109375" customWidth="1"/>
    <col min="16128" max="16128" width="49.7109375" customWidth="1"/>
    <col min="16129" max="16130" width="16.7109375" customWidth="1"/>
  </cols>
  <sheetData>
    <row r="1" spans="1:6" ht="13.5" thickBot="1" x14ac:dyDescent="0.25">
      <c r="A1" s="1"/>
      <c r="B1" s="1"/>
      <c r="C1" s="1"/>
      <c r="D1" s="1"/>
      <c r="E1" s="5"/>
      <c r="F1" s="31"/>
    </row>
    <row r="2" spans="1:6" ht="21" thickBot="1" x14ac:dyDescent="0.25">
      <c r="A2" s="96" t="s">
        <v>30</v>
      </c>
      <c r="B2" s="97"/>
      <c r="C2" s="97"/>
      <c r="D2" s="97"/>
      <c r="E2" s="97"/>
      <c r="F2" s="97"/>
    </row>
    <row r="3" spans="1:6" ht="23.25" customHeight="1" x14ac:dyDescent="0.25">
      <c r="A3" s="2"/>
      <c r="B3" s="3" t="s">
        <v>3</v>
      </c>
      <c r="C3" s="2"/>
      <c r="D3" s="2"/>
      <c r="E3" s="6"/>
      <c r="F3" s="32"/>
    </row>
    <row r="4" spans="1:6" ht="31.5" customHeight="1" x14ac:dyDescent="0.2">
      <c r="A4" s="4"/>
      <c r="B4" s="26"/>
      <c r="C4" s="99" t="s">
        <v>118</v>
      </c>
      <c r="D4" s="100"/>
      <c r="E4" s="47"/>
      <c r="F4" s="48" t="s">
        <v>32</v>
      </c>
    </row>
    <row r="5" spans="1:6" ht="25.5" x14ac:dyDescent="0.2">
      <c r="A5" s="14" t="s">
        <v>4</v>
      </c>
      <c r="B5" s="11" t="s">
        <v>5</v>
      </c>
      <c r="C5" s="11" t="s">
        <v>33</v>
      </c>
      <c r="D5" s="11" t="s">
        <v>31</v>
      </c>
      <c r="E5" s="12" t="s">
        <v>6</v>
      </c>
      <c r="F5" s="33" t="s">
        <v>7</v>
      </c>
    </row>
    <row r="6" spans="1:6" ht="15.75" x14ac:dyDescent="0.2">
      <c r="A6" s="92" t="s">
        <v>128</v>
      </c>
      <c r="B6" s="93"/>
      <c r="C6" s="93"/>
      <c r="D6" s="93"/>
      <c r="E6" s="93"/>
      <c r="F6" s="41"/>
    </row>
    <row r="7" spans="1:6" ht="25.5" x14ac:dyDescent="0.2">
      <c r="A7" s="13">
        <v>1</v>
      </c>
      <c r="B7" s="54" t="s">
        <v>43</v>
      </c>
      <c r="C7" s="40" t="s">
        <v>100</v>
      </c>
      <c r="D7" s="42"/>
      <c r="E7" s="43"/>
      <c r="F7" s="40">
        <f>IF(C7="A compléter par le candidat",E7,C7*E7)</f>
        <v>0</v>
      </c>
    </row>
    <row r="8" spans="1:6" ht="25.5" x14ac:dyDescent="0.2">
      <c r="A8" s="13">
        <f t="shared" ref="A8:A20" si="0">A7+1</f>
        <v>2</v>
      </c>
      <c r="B8" s="54" t="s">
        <v>91</v>
      </c>
      <c r="C8" s="40" t="s">
        <v>100</v>
      </c>
      <c r="D8" s="42"/>
      <c r="E8" s="43"/>
      <c r="F8" s="40">
        <f>IF(C8="A compléter par le candidat",E8,C8*E8)</f>
        <v>0</v>
      </c>
    </row>
    <row r="9" spans="1:6" x14ac:dyDescent="0.2">
      <c r="A9" s="13">
        <f t="shared" si="0"/>
        <v>3</v>
      </c>
      <c r="B9" s="64" t="s">
        <v>75</v>
      </c>
      <c r="C9" s="58"/>
      <c r="D9" s="42"/>
      <c r="E9" s="43"/>
      <c r="F9" s="51"/>
    </row>
    <row r="10" spans="1:6" x14ac:dyDescent="0.2">
      <c r="A10" s="13">
        <f t="shared" si="0"/>
        <v>4</v>
      </c>
      <c r="B10" s="54" t="s">
        <v>78</v>
      </c>
      <c r="C10" s="58">
        <v>12</v>
      </c>
      <c r="D10" s="42"/>
      <c r="E10" s="43"/>
      <c r="F10" s="40">
        <f>IF(C10="ensemble",E10,C10*E10)</f>
        <v>0</v>
      </c>
    </row>
    <row r="11" spans="1:6" x14ac:dyDescent="0.2">
      <c r="A11" s="13">
        <f t="shared" si="0"/>
        <v>5</v>
      </c>
      <c r="B11" s="64" t="s">
        <v>79</v>
      </c>
      <c r="C11" s="58"/>
      <c r="D11" s="42"/>
      <c r="E11" s="43"/>
      <c r="F11" s="51"/>
    </row>
    <row r="12" spans="1:6" x14ac:dyDescent="0.2">
      <c r="A12" s="13">
        <f t="shared" si="0"/>
        <v>6</v>
      </c>
      <c r="B12" s="54" t="s">
        <v>78</v>
      </c>
      <c r="C12" s="58">
        <v>12</v>
      </c>
      <c r="D12" s="42"/>
      <c r="E12" s="43"/>
      <c r="F12" s="40">
        <f>IF(C12="ensemble",E12,C12*E12)</f>
        <v>0</v>
      </c>
    </row>
    <row r="13" spans="1:6" x14ac:dyDescent="0.2">
      <c r="A13" s="13">
        <f t="shared" si="0"/>
        <v>7</v>
      </c>
      <c r="B13" s="64" t="s">
        <v>80</v>
      </c>
      <c r="C13" s="58"/>
      <c r="D13" s="42"/>
      <c r="E13" s="43"/>
      <c r="F13" s="51"/>
    </row>
    <row r="14" spans="1:6" x14ac:dyDescent="0.2">
      <c r="A14" s="13">
        <f t="shared" si="0"/>
        <v>8</v>
      </c>
      <c r="B14" s="54" t="s">
        <v>78</v>
      </c>
      <c r="C14" s="58">
        <v>9</v>
      </c>
      <c r="D14" s="42"/>
      <c r="E14" s="43"/>
      <c r="F14" s="40">
        <f t="shared" ref="F14:F19" si="1">IF(C14="ensemble",E14,C14*E14)</f>
        <v>0</v>
      </c>
    </row>
    <row r="15" spans="1:6" x14ac:dyDescent="0.2">
      <c r="A15" s="13">
        <f t="shared" si="0"/>
        <v>9</v>
      </c>
      <c r="B15" s="54" t="s">
        <v>70</v>
      </c>
      <c r="C15" s="39">
        <v>1</v>
      </c>
      <c r="D15" s="42"/>
      <c r="E15" s="43"/>
      <c r="F15" s="40">
        <f t="shared" si="1"/>
        <v>0</v>
      </c>
    </row>
    <row r="16" spans="1:6" x14ac:dyDescent="0.2">
      <c r="A16" s="13">
        <f t="shared" si="0"/>
        <v>10</v>
      </c>
      <c r="B16" s="54" t="s">
        <v>69</v>
      </c>
      <c r="C16" s="39">
        <v>2</v>
      </c>
      <c r="D16" s="42"/>
      <c r="E16" s="43"/>
      <c r="F16" s="40">
        <f t="shared" si="1"/>
        <v>0</v>
      </c>
    </row>
    <row r="17" spans="1:6" x14ac:dyDescent="0.2">
      <c r="A17" s="13">
        <f t="shared" si="0"/>
        <v>11</v>
      </c>
      <c r="B17" s="54" t="s">
        <v>62</v>
      </c>
      <c r="C17" s="39">
        <v>0</v>
      </c>
      <c r="D17" s="42"/>
      <c r="E17" s="43"/>
      <c r="F17" s="40">
        <f t="shared" si="1"/>
        <v>0</v>
      </c>
    </row>
    <row r="18" spans="1:6" x14ac:dyDescent="0.2">
      <c r="A18" s="13">
        <f t="shared" si="0"/>
        <v>12</v>
      </c>
      <c r="B18" s="54" t="s">
        <v>63</v>
      </c>
      <c r="C18" s="39">
        <v>20</v>
      </c>
      <c r="D18" s="42"/>
      <c r="E18" s="43"/>
      <c r="F18" s="40">
        <f t="shared" si="1"/>
        <v>0</v>
      </c>
    </row>
    <row r="19" spans="1:6" x14ac:dyDescent="0.2">
      <c r="A19" s="13">
        <f t="shared" si="0"/>
        <v>13</v>
      </c>
      <c r="B19" s="54" t="s">
        <v>71</v>
      </c>
      <c r="C19" s="39">
        <f>SUM(C17:C18)</f>
        <v>20</v>
      </c>
      <c r="D19" s="42"/>
      <c r="E19" s="43"/>
      <c r="F19" s="40">
        <f t="shared" si="1"/>
        <v>0</v>
      </c>
    </row>
    <row r="20" spans="1:6" ht="25.5" x14ac:dyDescent="0.2">
      <c r="A20" s="13">
        <f t="shared" si="0"/>
        <v>14</v>
      </c>
      <c r="B20" s="54" t="s">
        <v>72</v>
      </c>
      <c r="C20" s="40" t="s">
        <v>100</v>
      </c>
      <c r="D20" s="42"/>
      <c r="E20" s="43"/>
      <c r="F20" s="40">
        <f>IF(C20="A compléter par le candidat",E20,C20*E20)</f>
        <v>0</v>
      </c>
    </row>
    <row r="21" spans="1:6" x14ac:dyDescent="0.2">
      <c r="A21" s="13">
        <f>A18+1</f>
        <v>13</v>
      </c>
      <c r="B21" s="64" t="s">
        <v>75</v>
      </c>
      <c r="C21" s="58"/>
      <c r="D21" s="42"/>
      <c r="E21" s="43"/>
      <c r="F21" s="51"/>
    </row>
    <row r="22" spans="1:6" x14ac:dyDescent="0.2">
      <c r="A22" s="13">
        <f t="shared" ref="A22:A41" si="2">A21+1</f>
        <v>14</v>
      </c>
      <c r="B22" s="54" t="s">
        <v>76</v>
      </c>
      <c r="C22" s="58">
        <v>1</v>
      </c>
      <c r="D22" s="42"/>
      <c r="E22" s="43"/>
      <c r="F22" s="40">
        <f>IF(C22="ensemble",E22,C22*E22)</f>
        <v>0</v>
      </c>
    </row>
    <row r="23" spans="1:6" x14ac:dyDescent="0.2">
      <c r="A23" s="13">
        <f t="shared" si="2"/>
        <v>15</v>
      </c>
      <c r="B23" s="54" t="s">
        <v>77</v>
      </c>
      <c r="C23" s="58">
        <v>1</v>
      </c>
      <c r="D23" s="42"/>
      <c r="E23" s="43"/>
      <c r="F23" s="40">
        <f>IF(C23="ensemble",E23,C23*E23)</f>
        <v>0</v>
      </c>
    </row>
    <row r="24" spans="1:6" x14ac:dyDescent="0.2">
      <c r="A24" s="13">
        <f t="shared" si="2"/>
        <v>16</v>
      </c>
      <c r="B24" s="54" t="s">
        <v>88</v>
      </c>
      <c r="C24" s="58">
        <f>C22+C23</f>
        <v>2</v>
      </c>
      <c r="D24" s="42"/>
      <c r="E24" s="43"/>
      <c r="F24" s="40">
        <f>IF(C24="ensemble",E24,C24*E24)</f>
        <v>0</v>
      </c>
    </row>
    <row r="25" spans="1:6" x14ac:dyDescent="0.2">
      <c r="A25" s="13">
        <f t="shared" si="2"/>
        <v>17</v>
      </c>
      <c r="B25" s="64" t="s">
        <v>79</v>
      </c>
      <c r="C25" s="58"/>
      <c r="D25" s="42"/>
      <c r="E25" s="43"/>
      <c r="F25" s="51"/>
    </row>
    <row r="26" spans="1:6" x14ac:dyDescent="0.2">
      <c r="A26" s="13">
        <f t="shared" si="2"/>
        <v>18</v>
      </c>
      <c r="B26" s="54" t="s">
        <v>76</v>
      </c>
      <c r="C26" s="58">
        <v>1</v>
      </c>
      <c r="D26" s="42"/>
      <c r="E26" s="43"/>
      <c r="F26" s="40">
        <f>IF(C26="ensemble",E26,C26*E26)</f>
        <v>0</v>
      </c>
    </row>
    <row r="27" spans="1:6" x14ac:dyDescent="0.2">
      <c r="A27" s="13">
        <f t="shared" si="2"/>
        <v>19</v>
      </c>
      <c r="B27" s="54" t="s">
        <v>77</v>
      </c>
      <c r="C27" s="58">
        <v>1</v>
      </c>
      <c r="D27" s="42"/>
      <c r="E27" s="43"/>
      <c r="F27" s="40">
        <f>IF(C27="ensemble",E27,C27*E27)</f>
        <v>0</v>
      </c>
    </row>
    <row r="28" spans="1:6" x14ac:dyDescent="0.2">
      <c r="A28" s="13">
        <f t="shared" si="2"/>
        <v>20</v>
      </c>
      <c r="B28" s="54" t="s">
        <v>88</v>
      </c>
      <c r="C28" s="58">
        <f>C26+C27</f>
        <v>2</v>
      </c>
      <c r="D28" s="42"/>
      <c r="E28" s="43"/>
      <c r="F28" s="40">
        <f>IF(C28="ensemble",E28,C28*E28)</f>
        <v>0</v>
      </c>
    </row>
    <row r="29" spans="1:6" x14ac:dyDescent="0.2">
      <c r="A29" s="13">
        <f t="shared" si="2"/>
        <v>21</v>
      </c>
      <c r="B29" s="64" t="s">
        <v>80</v>
      </c>
      <c r="C29" s="58"/>
      <c r="D29" s="42"/>
      <c r="E29" s="43"/>
      <c r="F29" s="51"/>
    </row>
    <row r="30" spans="1:6" x14ac:dyDescent="0.2">
      <c r="A30" s="13">
        <f t="shared" si="2"/>
        <v>22</v>
      </c>
      <c r="B30" s="54" t="s">
        <v>76</v>
      </c>
      <c r="C30" s="58">
        <v>1</v>
      </c>
      <c r="D30" s="42"/>
      <c r="E30" s="43"/>
      <c r="F30" s="40">
        <f>IF(C30="ensemble",E30,C30*E30)</f>
        <v>0</v>
      </c>
    </row>
    <row r="31" spans="1:6" x14ac:dyDescent="0.2">
      <c r="A31" s="13">
        <f t="shared" si="2"/>
        <v>23</v>
      </c>
      <c r="B31" s="54" t="s">
        <v>77</v>
      </c>
      <c r="C31" s="58">
        <v>1</v>
      </c>
      <c r="D31" s="42"/>
      <c r="E31" s="43"/>
      <c r="F31" s="40">
        <f>IF(C31="ensemble",E31,C31*E31)</f>
        <v>0</v>
      </c>
    </row>
    <row r="32" spans="1:6" x14ac:dyDescent="0.2">
      <c r="A32" s="13">
        <f t="shared" si="2"/>
        <v>24</v>
      </c>
      <c r="B32" s="54" t="s">
        <v>88</v>
      </c>
      <c r="C32" s="58">
        <f>C30+C31</f>
        <v>2</v>
      </c>
      <c r="D32" s="42"/>
      <c r="E32" s="43"/>
      <c r="F32" s="40">
        <f>IF(C32="ensemble",E32,C32*E32)</f>
        <v>0</v>
      </c>
    </row>
    <row r="33" spans="1:6" ht="18" customHeight="1" x14ac:dyDescent="0.2">
      <c r="A33" s="13">
        <f t="shared" si="2"/>
        <v>25</v>
      </c>
      <c r="B33" s="64" t="s">
        <v>93</v>
      </c>
      <c r="C33" s="58">
        <v>3</v>
      </c>
      <c r="D33" s="42"/>
      <c r="E33" s="43"/>
      <c r="F33" s="40">
        <f>IF(C33="ensemble",E33,C33*E33)</f>
        <v>0</v>
      </c>
    </row>
    <row r="34" spans="1:6" x14ac:dyDescent="0.2">
      <c r="A34" s="13">
        <f t="shared" si="2"/>
        <v>26</v>
      </c>
      <c r="B34" s="57" t="s">
        <v>37</v>
      </c>
      <c r="C34" s="39"/>
      <c r="D34" s="42"/>
      <c r="E34" s="43"/>
      <c r="F34" s="51"/>
    </row>
    <row r="35" spans="1:6" ht="25.5" x14ac:dyDescent="0.2">
      <c r="A35" s="13">
        <f t="shared" si="2"/>
        <v>27</v>
      </c>
      <c r="B35" s="55" t="s">
        <v>38</v>
      </c>
      <c r="C35" s="40" t="s">
        <v>100</v>
      </c>
      <c r="D35" s="42"/>
      <c r="E35" s="43"/>
      <c r="F35" s="40">
        <f>IF(C35="A compléter par le candidat",E35,C35*E35)</f>
        <v>0</v>
      </c>
    </row>
    <row r="36" spans="1:6" ht="25.5" x14ac:dyDescent="0.2">
      <c r="A36" s="13">
        <f t="shared" si="2"/>
        <v>28</v>
      </c>
      <c r="B36" s="55" t="s">
        <v>39</v>
      </c>
      <c r="C36" s="40" t="s">
        <v>100</v>
      </c>
      <c r="D36" s="42"/>
      <c r="E36" s="43"/>
      <c r="F36" s="40">
        <f>IF(C36="A compléter par le candidat",E36,C36*E36)</f>
        <v>0</v>
      </c>
    </row>
    <row r="37" spans="1:6" ht="25.5" x14ac:dyDescent="0.2">
      <c r="A37" s="13">
        <f t="shared" si="2"/>
        <v>29</v>
      </c>
      <c r="B37" s="55" t="s">
        <v>40</v>
      </c>
      <c r="C37" s="40" t="s">
        <v>100</v>
      </c>
      <c r="D37" s="42"/>
      <c r="E37" s="43"/>
      <c r="F37" s="40">
        <f>IF(C37="A compléter par le candidat",E37,C37*E37)</f>
        <v>0</v>
      </c>
    </row>
    <row r="38" spans="1:6" ht="25.5" x14ac:dyDescent="0.2">
      <c r="A38" s="13">
        <f t="shared" si="2"/>
        <v>30</v>
      </c>
      <c r="B38" s="55" t="s">
        <v>148</v>
      </c>
      <c r="C38" s="40" t="s">
        <v>100</v>
      </c>
      <c r="D38" s="42"/>
      <c r="E38" s="43"/>
      <c r="F38" s="40">
        <f>IF(C38="A compléter par le candidat",E38,C38*E38)</f>
        <v>0</v>
      </c>
    </row>
    <row r="39" spans="1:6" x14ac:dyDescent="0.2">
      <c r="A39" s="13">
        <f t="shared" si="2"/>
        <v>31</v>
      </c>
      <c r="B39" s="15"/>
      <c r="D39" s="27" t="s">
        <v>41</v>
      </c>
      <c r="F39" s="56">
        <f>SUM(F7:F38)</f>
        <v>0</v>
      </c>
    </row>
    <row r="40" spans="1:6" x14ac:dyDescent="0.2">
      <c r="A40" s="13">
        <f t="shared" si="2"/>
        <v>32</v>
      </c>
      <c r="B40" s="15"/>
      <c r="D40" s="27" t="s">
        <v>8</v>
      </c>
      <c r="F40" s="34">
        <f>F39*20%</f>
        <v>0</v>
      </c>
    </row>
    <row r="41" spans="1:6" x14ac:dyDescent="0.2">
      <c r="A41" s="13">
        <f t="shared" si="2"/>
        <v>33</v>
      </c>
      <c r="B41" s="15"/>
      <c r="D41" s="27" t="s">
        <v>42</v>
      </c>
      <c r="F41" s="34">
        <f>SUM(F39:F40)</f>
        <v>0</v>
      </c>
    </row>
    <row r="42" spans="1:6" x14ac:dyDescent="0.2">
      <c r="A42" s="63"/>
      <c r="B42" s="15"/>
      <c r="D42" s="27"/>
      <c r="F42" s="27"/>
    </row>
    <row r="43" spans="1:6" ht="15.75" customHeight="1" x14ac:dyDescent="0.2">
      <c r="A43" s="92" t="s">
        <v>121</v>
      </c>
      <c r="B43" s="93"/>
      <c r="C43" s="93"/>
      <c r="D43" s="93"/>
      <c r="E43" s="93"/>
      <c r="F43" s="41"/>
    </row>
    <row r="44" spans="1:6" ht="25.5" x14ac:dyDescent="0.2">
      <c r="A44" s="13">
        <f>+A41+1</f>
        <v>34</v>
      </c>
      <c r="B44" s="54" t="s">
        <v>43</v>
      </c>
      <c r="C44" s="40" t="s">
        <v>100</v>
      </c>
      <c r="D44" s="42"/>
      <c r="E44" s="43"/>
      <c r="F44" s="40">
        <f>IF(C44="A compléter par le candidat",E44,C44*E44)</f>
        <v>0</v>
      </c>
    </row>
    <row r="45" spans="1:6" ht="25.5" x14ac:dyDescent="0.2">
      <c r="A45" s="13">
        <f>+A44+1</f>
        <v>35</v>
      </c>
      <c r="B45" s="54" t="s">
        <v>91</v>
      </c>
      <c r="C45" s="40" t="s">
        <v>100</v>
      </c>
      <c r="D45" s="42"/>
      <c r="E45" s="43"/>
      <c r="F45" s="40">
        <f>IF(C45="A compléter par le candidat",E45,C45*E45)</f>
        <v>0</v>
      </c>
    </row>
    <row r="46" spans="1:6" x14ac:dyDescent="0.2">
      <c r="A46" s="13">
        <f t="shared" ref="A46:A59" si="3">+A45+1</f>
        <v>36</v>
      </c>
      <c r="B46" s="54" t="s">
        <v>70</v>
      </c>
      <c r="C46" s="39">
        <v>1</v>
      </c>
      <c r="D46" s="42"/>
      <c r="E46" s="43"/>
      <c r="F46" s="40">
        <f t="shared" ref="F46:F50" si="4">IF(C46="ensemble",E46,C46*E46)</f>
        <v>0</v>
      </c>
    </row>
    <row r="47" spans="1:6" x14ac:dyDescent="0.2">
      <c r="A47" s="13">
        <f t="shared" si="3"/>
        <v>37</v>
      </c>
      <c r="B47" s="54" t="s">
        <v>69</v>
      </c>
      <c r="C47" s="39">
        <v>2</v>
      </c>
      <c r="D47" s="42"/>
      <c r="E47" s="43"/>
      <c r="F47" s="40">
        <f t="shared" si="4"/>
        <v>0</v>
      </c>
    </row>
    <row r="48" spans="1:6" x14ac:dyDescent="0.2">
      <c r="A48" s="13">
        <f t="shared" si="3"/>
        <v>38</v>
      </c>
      <c r="B48" s="54" t="s">
        <v>62</v>
      </c>
      <c r="C48" s="39">
        <v>0</v>
      </c>
      <c r="D48" s="42"/>
      <c r="E48" s="43"/>
      <c r="F48" s="40">
        <f t="shared" si="4"/>
        <v>0</v>
      </c>
    </row>
    <row r="49" spans="1:6" x14ac:dyDescent="0.2">
      <c r="A49" s="13">
        <f t="shared" si="3"/>
        <v>39</v>
      </c>
      <c r="B49" s="54" t="s">
        <v>63</v>
      </c>
      <c r="C49" s="39">
        <v>0</v>
      </c>
      <c r="D49" s="42"/>
      <c r="E49" s="43"/>
      <c r="F49" s="40">
        <f t="shared" si="4"/>
        <v>0</v>
      </c>
    </row>
    <row r="50" spans="1:6" x14ac:dyDescent="0.2">
      <c r="A50" s="13">
        <f t="shared" si="3"/>
        <v>40</v>
      </c>
      <c r="B50" s="54" t="s">
        <v>71</v>
      </c>
      <c r="C50" s="39">
        <f>SUM(C48:C49)</f>
        <v>0</v>
      </c>
      <c r="D50" s="42"/>
      <c r="E50" s="43"/>
      <c r="F50" s="40">
        <f t="shared" si="4"/>
        <v>0</v>
      </c>
    </row>
    <row r="51" spans="1:6" ht="25.5" x14ac:dyDescent="0.2">
      <c r="A51" s="13">
        <f t="shared" si="3"/>
        <v>41</v>
      </c>
      <c r="B51" s="54" t="s">
        <v>72</v>
      </c>
      <c r="C51" s="40" t="s">
        <v>100</v>
      </c>
      <c r="D51" s="42"/>
      <c r="E51" s="43"/>
      <c r="F51" s="40">
        <f>IF(C51="A compléter par le candidat",E51,C51*E51)</f>
        <v>0</v>
      </c>
    </row>
    <row r="52" spans="1:6" x14ac:dyDescent="0.2">
      <c r="A52" s="13">
        <f t="shared" si="3"/>
        <v>42</v>
      </c>
      <c r="B52" s="57" t="s">
        <v>37</v>
      </c>
      <c r="C52" s="39"/>
      <c r="D52" s="42"/>
      <c r="E52" s="43"/>
      <c r="F52" s="51"/>
    </row>
    <row r="53" spans="1:6" ht="25.5" x14ac:dyDescent="0.2">
      <c r="A53" s="13">
        <f t="shared" si="3"/>
        <v>43</v>
      </c>
      <c r="B53" s="55" t="s">
        <v>38</v>
      </c>
      <c r="C53" s="40" t="s">
        <v>100</v>
      </c>
      <c r="D53" s="42"/>
      <c r="E53" s="43"/>
      <c r="F53" s="40">
        <f>IF(C53="A compléter par le candidat",E53,C53*E53)</f>
        <v>0</v>
      </c>
    </row>
    <row r="54" spans="1:6" ht="25.5" x14ac:dyDescent="0.2">
      <c r="A54" s="13">
        <f t="shared" si="3"/>
        <v>44</v>
      </c>
      <c r="B54" s="55" t="s">
        <v>39</v>
      </c>
      <c r="C54" s="40" t="s">
        <v>100</v>
      </c>
      <c r="D54" s="42"/>
      <c r="E54" s="43"/>
      <c r="F54" s="40">
        <f>IF(C54="A compléter par le candidat",E54,C54*E54)</f>
        <v>0</v>
      </c>
    </row>
    <row r="55" spans="1:6" ht="25.5" x14ac:dyDescent="0.2">
      <c r="A55" s="13">
        <f t="shared" si="3"/>
        <v>45</v>
      </c>
      <c r="B55" s="55" t="s">
        <v>40</v>
      </c>
      <c r="C55" s="40" t="s">
        <v>100</v>
      </c>
      <c r="D55" s="42"/>
      <c r="E55" s="43"/>
      <c r="F55" s="40">
        <f>IF(C55="A compléter par le candidat",E55,C55*E55)</f>
        <v>0</v>
      </c>
    </row>
    <row r="56" spans="1:6" ht="25.5" x14ac:dyDescent="0.2">
      <c r="A56" s="13">
        <f t="shared" si="3"/>
        <v>46</v>
      </c>
      <c r="B56" s="55" t="s">
        <v>148</v>
      </c>
      <c r="C56" s="40" t="s">
        <v>100</v>
      </c>
      <c r="D56" s="42"/>
      <c r="E56" s="43"/>
      <c r="F56" s="40">
        <f>IF(C56="A compléter par le candidat",E56,C56*E56)</f>
        <v>0</v>
      </c>
    </row>
    <row r="57" spans="1:6" x14ac:dyDescent="0.2">
      <c r="A57" s="13">
        <f t="shared" si="3"/>
        <v>47</v>
      </c>
      <c r="B57" s="15"/>
      <c r="D57" s="27" t="s">
        <v>41</v>
      </c>
      <c r="F57" s="56">
        <f>SUM(F44:F56)</f>
        <v>0</v>
      </c>
    </row>
    <row r="58" spans="1:6" x14ac:dyDescent="0.2">
      <c r="A58" s="13">
        <f t="shared" si="3"/>
        <v>48</v>
      </c>
      <c r="B58" s="15"/>
      <c r="D58" s="27" t="s">
        <v>8</v>
      </c>
      <c r="F58" s="34">
        <f>F57*20%</f>
        <v>0</v>
      </c>
    </row>
    <row r="59" spans="1:6" x14ac:dyDescent="0.2">
      <c r="A59" s="13">
        <f t="shared" si="3"/>
        <v>49</v>
      </c>
      <c r="B59" s="15"/>
      <c r="D59" s="27" t="s">
        <v>42</v>
      </c>
      <c r="F59" s="34">
        <f>SUM(F57:F58)</f>
        <v>0</v>
      </c>
    </row>
    <row r="61" spans="1:6" ht="15.75" x14ac:dyDescent="0.2">
      <c r="A61" s="92" t="s">
        <v>122</v>
      </c>
      <c r="B61" s="93"/>
      <c r="C61" s="93"/>
      <c r="D61" s="93"/>
      <c r="E61" s="93"/>
      <c r="F61" s="41"/>
    </row>
    <row r="62" spans="1:6" ht="25.5" x14ac:dyDescent="0.2">
      <c r="A62" s="13">
        <f>+A59+1</f>
        <v>50</v>
      </c>
      <c r="B62" s="54" t="s">
        <v>43</v>
      </c>
      <c r="C62" s="40" t="s">
        <v>100</v>
      </c>
      <c r="D62" s="42"/>
      <c r="E62" s="43"/>
      <c r="F62" s="40">
        <f>IF(C62="A compléter par le candidat",E62,C62*E62)</f>
        <v>0</v>
      </c>
    </row>
    <row r="63" spans="1:6" ht="25.5" x14ac:dyDescent="0.2">
      <c r="A63" s="13">
        <f>+A62+1</f>
        <v>51</v>
      </c>
      <c r="B63" s="54" t="s">
        <v>91</v>
      </c>
      <c r="C63" s="40" t="s">
        <v>100</v>
      </c>
      <c r="D63" s="42"/>
      <c r="E63" s="43"/>
      <c r="F63" s="40">
        <f>IF(C63="A compléter par le candidat",E63,C63*E63)</f>
        <v>0</v>
      </c>
    </row>
    <row r="64" spans="1:6" x14ac:dyDescent="0.2">
      <c r="A64" s="13">
        <f t="shared" ref="A64:A77" si="5">+A63+1</f>
        <v>52</v>
      </c>
      <c r="B64" s="54" t="s">
        <v>70</v>
      </c>
      <c r="C64" s="39">
        <v>1</v>
      </c>
      <c r="D64" s="42"/>
      <c r="E64" s="43"/>
      <c r="F64" s="40">
        <f t="shared" ref="F64:F68" si="6">IF(C64="ensemble",E64,C64*E64)</f>
        <v>0</v>
      </c>
    </row>
    <row r="65" spans="1:6" x14ac:dyDescent="0.2">
      <c r="A65" s="13">
        <f t="shared" si="5"/>
        <v>53</v>
      </c>
      <c r="B65" s="54" t="s">
        <v>69</v>
      </c>
      <c r="C65" s="39">
        <v>2</v>
      </c>
      <c r="D65" s="42"/>
      <c r="E65" s="43"/>
      <c r="F65" s="40">
        <f t="shared" si="6"/>
        <v>0</v>
      </c>
    </row>
    <row r="66" spans="1:6" x14ac:dyDescent="0.2">
      <c r="A66" s="13">
        <f t="shared" si="5"/>
        <v>54</v>
      </c>
      <c r="B66" s="54" t="s">
        <v>62</v>
      </c>
      <c r="C66" s="39">
        <v>0</v>
      </c>
      <c r="D66" s="42"/>
      <c r="E66" s="43"/>
      <c r="F66" s="40">
        <f t="shared" si="6"/>
        <v>0</v>
      </c>
    </row>
    <row r="67" spans="1:6" x14ac:dyDescent="0.2">
      <c r="A67" s="13">
        <f t="shared" si="5"/>
        <v>55</v>
      </c>
      <c r="B67" s="54" t="s">
        <v>63</v>
      </c>
      <c r="C67" s="39">
        <v>0</v>
      </c>
      <c r="D67" s="42"/>
      <c r="E67" s="43"/>
      <c r="F67" s="40">
        <f t="shared" si="6"/>
        <v>0</v>
      </c>
    </row>
    <row r="68" spans="1:6" x14ac:dyDescent="0.2">
      <c r="A68" s="13">
        <f t="shared" si="5"/>
        <v>56</v>
      </c>
      <c r="B68" s="54" t="s">
        <v>71</v>
      </c>
      <c r="C68" s="39">
        <f>SUM(C66:C67)</f>
        <v>0</v>
      </c>
      <c r="D68" s="42"/>
      <c r="E68" s="43"/>
      <c r="F68" s="40">
        <f t="shared" si="6"/>
        <v>0</v>
      </c>
    </row>
    <row r="69" spans="1:6" ht="25.5" x14ac:dyDescent="0.2">
      <c r="A69" s="13">
        <f t="shared" si="5"/>
        <v>57</v>
      </c>
      <c r="B69" s="54" t="s">
        <v>72</v>
      </c>
      <c r="C69" s="40" t="s">
        <v>100</v>
      </c>
      <c r="D69" s="42"/>
      <c r="E69" s="43"/>
      <c r="F69" s="40">
        <f>IF(C69="A compléter par le candidat",E69,C69*E69)</f>
        <v>0</v>
      </c>
    </row>
    <row r="70" spans="1:6" x14ac:dyDescent="0.2">
      <c r="A70" s="13">
        <f t="shared" si="5"/>
        <v>58</v>
      </c>
      <c r="B70" s="57" t="s">
        <v>37</v>
      </c>
      <c r="C70" s="39"/>
      <c r="D70" s="42"/>
      <c r="E70" s="43"/>
      <c r="F70" s="51"/>
    </row>
    <row r="71" spans="1:6" ht="25.5" x14ac:dyDescent="0.2">
      <c r="A71" s="13">
        <f t="shared" si="5"/>
        <v>59</v>
      </c>
      <c r="B71" s="55" t="s">
        <v>38</v>
      </c>
      <c r="C71" s="40" t="s">
        <v>100</v>
      </c>
      <c r="D71" s="42"/>
      <c r="E71" s="43"/>
      <c r="F71" s="40">
        <f>IF(C71="A compléter par le candidat",E71,C71*E71)</f>
        <v>0</v>
      </c>
    </row>
    <row r="72" spans="1:6" ht="25.5" x14ac:dyDescent="0.2">
      <c r="A72" s="13">
        <f t="shared" si="5"/>
        <v>60</v>
      </c>
      <c r="B72" s="55" t="s">
        <v>39</v>
      </c>
      <c r="C72" s="40" t="s">
        <v>100</v>
      </c>
      <c r="D72" s="42"/>
      <c r="E72" s="43"/>
      <c r="F72" s="40">
        <f>IF(C72="A compléter par le candidat",E72,C72*E72)</f>
        <v>0</v>
      </c>
    </row>
    <row r="73" spans="1:6" ht="25.5" x14ac:dyDescent="0.2">
      <c r="A73" s="13">
        <f t="shared" si="5"/>
        <v>61</v>
      </c>
      <c r="B73" s="55" t="s">
        <v>40</v>
      </c>
      <c r="C73" s="40" t="s">
        <v>100</v>
      </c>
      <c r="D73" s="42"/>
      <c r="E73" s="43"/>
      <c r="F73" s="40">
        <f>IF(C73="A compléter par le candidat",E73,C73*E73)</f>
        <v>0</v>
      </c>
    </row>
    <row r="74" spans="1:6" ht="25.5" x14ac:dyDescent="0.2">
      <c r="A74" s="13">
        <f t="shared" si="5"/>
        <v>62</v>
      </c>
      <c r="B74" s="55" t="s">
        <v>148</v>
      </c>
      <c r="C74" s="40" t="s">
        <v>100</v>
      </c>
      <c r="D74" s="42"/>
      <c r="E74" s="43"/>
      <c r="F74" s="40">
        <f>IF(C74="A compléter par le candidat",E74,C74*E74)</f>
        <v>0</v>
      </c>
    </row>
    <row r="75" spans="1:6" x14ac:dyDescent="0.2">
      <c r="A75" s="13">
        <f t="shared" si="5"/>
        <v>63</v>
      </c>
      <c r="B75" s="15"/>
      <c r="D75" s="27" t="s">
        <v>41</v>
      </c>
      <c r="F75" s="56">
        <f>SUM(F62:F74)</f>
        <v>0</v>
      </c>
    </row>
    <row r="76" spans="1:6" x14ac:dyDescent="0.2">
      <c r="A76" s="13">
        <f t="shared" si="5"/>
        <v>64</v>
      </c>
      <c r="B76" s="15"/>
      <c r="D76" s="27" t="s">
        <v>8</v>
      </c>
      <c r="F76" s="34">
        <f>F75*20%</f>
        <v>0</v>
      </c>
    </row>
    <row r="77" spans="1:6" x14ac:dyDescent="0.2">
      <c r="A77" s="13">
        <f t="shared" si="5"/>
        <v>65</v>
      </c>
      <c r="B77" s="15"/>
      <c r="D77" s="27" t="s">
        <v>42</v>
      </c>
      <c r="F77" s="34">
        <f>SUM(F75:F76)</f>
        <v>0</v>
      </c>
    </row>
    <row r="79" spans="1:6" ht="15.75" x14ac:dyDescent="0.2">
      <c r="A79" s="90" t="s">
        <v>135</v>
      </c>
      <c r="B79" s="91"/>
      <c r="C79" s="91"/>
      <c r="D79" s="91"/>
      <c r="E79" s="91"/>
      <c r="F79" s="91"/>
    </row>
    <row r="80" spans="1:6" ht="25.5" x14ac:dyDescent="0.2">
      <c r="A80" s="13">
        <f>+A77+1</f>
        <v>66</v>
      </c>
      <c r="B80" s="54" t="s">
        <v>43</v>
      </c>
      <c r="C80" s="40" t="s">
        <v>100</v>
      </c>
      <c r="D80" s="42"/>
      <c r="E80" s="43"/>
      <c r="F80" s="40">
        <f>IF(C80="A compléter par le candidat",E80,C80*E80)</f>
        <v>0</v>
      </c>
    </row>
    <row r="81" spans="1:6" ht="25.5" x14ac:dyDescent="0.2">
      <c r="A81" s="13">
        <f>+A80+1</f>
        <v>67</v>
      </c>
      <c r="B81" s="54" t="s">
        <v>91</v>
      </c>
      <c r="C81" s="40" t="s">
        <v>100</v>
      </c>
      <c r="D81" s="42"/>
      <c r="E81" s="43"/>
      <c r="F81" s="40">
        <f>IF(C81="A compléter par le candidat",E81,C81*E81)</f>
        <v>0</v>
      </c>
    </row>
    <row r="82" spans="1:6" x14ac:dyDescent="0.2">
      <c r="A82" s="13">
        <f t="shared" ref="A82:A95" si="7">+A81+1</f>
        <v>68</v>
      </c>
      <c r="B82" s="54" t="s">
        <v>70</v>
      </c>
      <c r="C82" s="39">
        <v>1</v>
      </c>
      <c r="D82" s="42"/>
      <c r="E82" s="43"/>
      <c r="F82" s="40">
        <f>IF(C82="ensemble",E82,C82*E82)</f>
        <v>0</v>
      </c>
    </row>
    <row r="83" spans="1:6" x14ac:dyDescent="0.2">
      <c r="A83" s="13">
        <f t="shared" si="7"/>
        <v>69</v>
      </c>
      <c r="B83" s="54" t="s">
        <v>69</v>
      </c>
      <c r="C83" s="39">
        <v>2</v>
      </c>
      <c r="D83" s="42"/>
      <c r="E83" s="43"/>
      <c r="F83" s="40">
        <f>IF(C83="ensemble",E83,C83*E83)</f>
        <v>0</v>
      </c>
    </row>
    <row r="84" spans="1:6" x14ac:dyDescent="0.2">
      <c r="A84" s="13">
        <f t="shared" si="7"/>
        <v>70</v>
      </c>
      <c r="B84" s="54" t="s">
        <v>62</v>
      </c>
      <c r="C84" s="39">
        <v>0</v>
      </c>
      <c r="D84" s="42"/>
      <c r="E84" s="43"/>
      <c r="F84" s="40">
        <f>IF(C84="ensemble",E84,C84*E84)</f>
        <v>0</v>
      </c>
    </row>
    <row r="85" spans="1:6" x14ac:dyDescent="0.2">
      <c r="A85" s="13">
        <f t="shared" si="7"/>
        <v>71</v>
      </c>
      <c r="B85" s="54" t="s">
        <v>63</v>
      </c>
      <c r="C85" s="39">
        <v>7</v>
      </c>
      <c r="D85" s="42"/>
      <c r="E85" s="43"/>
      <c r="F85" s="40">
        <f>IF(C85="ensemble",E85,C85*E85)</f>
        <v>0</v>
      </c>
    </row>
    <row r="86" spans="1:6" x14ac:dyDescent="0.2">
      <c r="A86" s="13">
        <f t="shared" si="7"/>
        <v>72</v>
      </c>
      <c r="B86" s="54" t="s">
        <v>71</v>
      </c>
      <c r="C86" s="39">
        <f>SUM(C84:C85)</f>
        <v>7</v>
      </c>
      <c r="D86" s="42"/>
      <c r="E86" s="43"/>
      <c r="F86" s="40">
        <f>IF(C86="ensemble",E86,C86*E86)</f>
        <v>0</v>
      </c>
    </row>
    <row r="87" spans="1:6" ht="25.5" x14ac:dyDescent="0.2">
      <c r="A87" s="13">
        <f t="shared" si="7"/>
        <v>73</v>
      </c>
      <c r="B87" s="54" t="s">
        <v>72</v>
      </c>
      <c r="C87" s="40" t="s">
        <v>100</v>
      </c>
      <c r="D87" s="42"/>
      <c r="E87" s="43"/>
      <c r="F87" s="40">
        <f>IF(C87="A compléter par le candidat",E87,C87*E87)</f>
        <v>0</v>
      </c>
    </row>
    <row r="88" spans="1:6" x14ac:dyDescent="0.2">
      <c r="A88" s="13">
        <f t="shared" si="7"/>
        <v>74</v>
      </c>
      <c r="B88" s="57" t="s">
        <v>37</v>
      </c>
      <c r="C88" s="39"/>
      <c r="D88" s="42"/>
      <c r="E88" s="43"/>
      <c r="F88" s="51"/>
    </row>
    <row r="89" spans="1:6" ht="25.5" x14ac:dyDescent="0.2">
      <c r="A89" s="13">
        <f t="shared" si="7"/>
        <v>75</v>
      </c>
      <c r="B89" s="55" t="s">
        <v>38</v>
      </c>
      <c r="C89" s="40" t="s">
        <v>100</v>
      </c>
      <c r="D89" s="42"/>
      <c r="E89" s="43"/>
      <c r="F89" s="40">
        <f>IF(C89="A compléter par le candidat",E89,C89*E89)</f>
        <v>0</v>
      </c>
    </row>
    <row r="90" spans="1:6" ht="25.5" x14ac:dyDescent="0.2">
      <c r="A90" s="13">
        <f t="shared" si="7"/>
        <v>76</v>
      </c>
      <c r="B90" s="55" t="s">
        <v>39</v>
      </c>
      <c r="C90" s="40" t="s">
        <v>100</v>
      </c>
      <c r="D90" s="42"/>
      <c r="E90" s="43"/>
      <c r="F90" s="40">
        <f>IF(C90="A compléter par le candidat",E90,C90*E90)</f>
        <v>0</v>
      </c>
    </row>
    <row r="91" spans="1:6" ht="25.5" x14ac:dyDescent="0.2">
      <c r="A91" s="13">
        <f t="shared" si="7"/>
        <v>77</v>
      </c>
      <c r="B91" s="55" t="s">
        <v>40</v>
      </c>
      <c r="C91" s="40" t="s">
        <v>100</v>
      </c>
      <c r="D91" s="42"/>
      <c r="E91" s="43"/>
      <c r="F91" s="40">
        <f>IF(C91="A compléter par le candidat",E91,C91*E91)</f>
        <v>0</v>
      </c>
    </row>
    <row r="92" spans="1:6" ht="25.5" x14ac:dyDescent="0.2">
      <c r="A92" s="13">
        <f t="shared" si="7"/>
        <v>78</v>
      </c>
      <c r="B92" s="55" t="s">
        <v>148</v>
      </c>
      <c r="C92" s="40" t="s">
        <v>100</v>
      </c>
      <c r="D92" s="42"/>
      <c r="E92" s="43"/>
      <c r="F92" s="40">
        <f>IF(C92="A compléter par le candidat",E92,C92*E92)</f>
        <v>0</v>
      </c>
    </row>
    <row r="93" spans="1:6" x14ac:dyDescent="0.2">
      <c r="A93" s="13">
        <f t="shared" si="7"/>
        <v>79</v>
      </c>
      <c r="B93" s="15"/>
      <c r="D93" s="27" t="s">
        <v>41</v>
      </c>
      <c r="F93" s="56">
        <f>SUM(F80:F92)</f>
        <v>0</v>
      </c>
    </row>
    <row r="94" spans="1:6" x14ac:dyDescent="0.2">
      <c r="A94" s="13">
        <f t="shared" si="7"/>
        <v>80</v>
      </c>
      <c r="B94" s="15"/>
      <c r="D94" s="27" t="s">
        <v>8</v>
      </c>
      <c r="F94" s="34">
        <f>F93*20%</f>
        <v>0</v>
      </c>
    </row>
    <row r="95" spans="1:6" x14ac:dyDescent="0.2">
      <c r="A95" s="13">
        <f t="shared" si="7"/>
        <v>81</v>
      </c>
      <c r="B95" s="15"/>
      <c r="D95" s="27" t="s">
        <v>42</v>
      </c>
      <c r="F95" s="34">
        <f>SUM(F93:F94)</f>
        <v>0</v>
      </c>
    </row>
    <row r="97" spans="1:8" ht="15.75" customHeight="1" x14ac:dyDescent="0.2">
      <c r="A97" s="92" t="s">
        <v>136</v>
      </c>
      <c r="B97" s="93"/>
      <c r="C97" s="93"/>
      <c r="D97" s="93"/>
      <c r="E97" s="93"/>
      <c r="F97" s="41"/>
    </row>
    <row r="98" spans="1:8" ht="25.5" x14ac:dyDescent="0.2">
      <c r="A98" s="13">
        <f>A95+1</f>
        <v>82</v>
      </c>
      <c r="B98" s="54" t="s">
        <v>43</v>
      </c>
      <c r="C98" s="40" t="s">
        <v>100</v>
      </c>
      <c r="D98" s="42"/>
      <c r="E98" s="43"/>
      <c r="F98" s="40">
        <f>IF(C98="A compléter par le candidat",E98,C98*E98)</f>
        <v>0</v>
      </c>
    </row>
    <row r="99" spans="1:8" ht="25.5" x14ac:dyDescent="0.2">
      <c r="A99" s="13">
        <f>A98+1</f>
        <v>83</v>
      </c>
      <c r="B99" s="54" t="s">
        <v>91</v>
      </c>
      <c r="C99" s="40" t="s">
        <v>100</v>
      </c>
      <c r="D99" s="42"/>
      <c r="E99" s="43"/>
      <c r="F99" s="40">
        <f>IF(C99="A compléter par le candidat",E99,C99*E99)</f>
        <v>0</v>
      </c>
    </row>
    <row r="100" spans="1:8" x14ac:dyDescent="0.2">
      <c r="A100" s="13">
        <f>A98+1</f>
        <v>83</v>
      </c>
      <c r="B100" s="54" t="s">
        <v>70</v>
      </c>
      <c r="C100" s="39">
        <v>1</v>
      </c>
      <c r="D100" s="42"/>
      <c r="E100" s="43"/>
      <c r="F100" s="40">
        <f>IF(C100="ensemble",E100,C100*E100)</f>
        <v>0</v>
      </c>
      <c r="H100" s="35"/>
    </row>
    <row r="101" spans="1:8" x14ac:dyDescent="0.2">
      <c r="A101" s="13">
        <f t="shared" ref="A101:A113" si="8">A100+1</f>
        <v>84</v>
      </c>
      <c r="B101" s="54" t="s">
        <v>69</v>
      </c>
      <c r="C101" s="39">
        <v>2</v>
      </c>
      <c r="D101" s="42"/>
      <c r="E101" s="43"/>
      <c r="F101" s="40">
        <f>IF(C101="ensemble",E101,C101*E101)</f>
        <v>0</v>
      </c>
      <c r="H101" s="35"/>
    </row>
    <row r="102" spans="1:8" x14ac:dyDescent="0.2">
      <c r="A102" s="13">
        <f t="shared" si="8"/>
        <v>85</v>
      </c>
      <c r="B102" s="54" t="s">
        <v>62</v>
      </c>
      <c r="C102" s="39">
        <v>0</v>
      </c>
      <c r="D102" s="42"/>
      <c r="E102" s="43"/>
      <c r="F102" s="40">
        <f>IF(C102="ensemble",E102,C102*E102)</f>
        <v>0</v>
      </c>
    </row>
    <row r="103" spans="1:8" x14ac:dyDescent="0.2">
      <c r="A103" s="13">
        <f t="shared" si="8"/>
        <v>86</v>
      </c>
      <c r="B103" s="54" t="s">
        <v>63</v>
      </c>
      <c r="C103" s="39">
        <v>7</v>
      </c>
      <c r="D103" s="42"/>
      <c r="E103" s="43"/>
      <c r="F103" s="40">
        <f>IF(C103="ensemble",E103,C103*E103)</f>
        <v>0</v>
      </c>
    </row>
    <row r="104" spans="1:8" x14ac:dyDescent="0.2">
      <c r="A104" s="13">
        <f t="shared" si="8"/>
        <v>87</v>
      </c>
      <c r="B104" s="54" t="s">
        <v>71</v>
      </c>
      <c r="C104" s="39">
        <f>SUM(C102:C103)</f>
        <v>7</v>
      </c>
      <c r="D104" s="42"/>
      <c r="E104" s="43"/>
      <c r="F104" s="40">
        <f>IF(C104="ensemble",E104,C104*E104)</f>
        <v>0</v>
      </c>
    </row>
    <row r="105" spans="1:8" ht="25.5" x14ac:dyDescent="0.2">
      <c r="A105" s="13">
        <f t="shared" si="8"/>
        <v>88</v>
      </c>
      <c r="B105" s="54" t="s">
        <v>72</v>
      </c>
      <c r="C105" s="40" t="s">
        <v>100</v>
      </c>
      <c r="D105" s="42"/>
      <c r="E105" s="43"/>
      <c r="F105" s="40">
        <f>IF(C105="A compléter par le candidat",E105,C105*E105)</f>
        <v>0</v>
      </c>
    </row>
    <row r="106" spans="1:8" x14ac:dyDescent="0.2">
      <c r="A106" s="13">
        <f t="shared" si="8"/>
        <v>89</v>
      </c>
      <c r="B106" s="57" t="s">
        <v>37</v>
      </c>
      <c r="C106" s="39"/>
      <c r="D106" s="42"/>
      <c r="E106" s="43"/>
      <c r="F106" s="51"/>
    </row>
    <row r="107" spans="1:8" ht="25.5" x14ac:dyDescent="0.2">
      <c r="A107" s="13">
        <f t="shared" si="8"/>
        <v>90</v>
      </c>
      <c r="B107" s="55" t="s">
        <v>38</v>
      </c>
      <c r="C107" s="40" t="s">
        <v>100</v>
      </c>
      <c r="D107" s="42"/>
      <c r="E107" s="43"/>
      <c r="F107" s="40">
        <f>IF(C107="A compléter par le candidat",E107,C107*E107)</f>
        <v>0</v>
      </c>
    </row>
    <row r="108" spans="1:8" ht="25.5" x14ac:dyDescent="0.2">
      <c r="A108" s="13">
        <f t="shared" si="8"/>
        <v>91</v>
      </c>
      <c r="B108" s="55" t="s">
        <v>39</v>
      </c>
      <c r="C108" s="40" t="s">
        <v>100</v>
      </c>
      <c r="D108" s="42"/>
      <c r="E108" s="43"/>
      <c r="F108" s="40">
        <f>IF(C108="A compléter par le candidat",E108,C108*E108)</f>
        <v>0</v>
      </c>
    </row>
    <row r="109" spans="1:8" ht="25.5" x14ac:dyDescent="0.2">
      <c r="A109" s="13">
        <f t="shared" si="8"/>
        <v>92</v>
      </c>
      <c r="B109" s="55" t="s">
        <v>40</v>
      </c>
      <c r="C109" s="40" t="s">
        <v>100</v>
      </c>
      <c r="D109" s="42"/>
      <c r="E109" s="43"/>
      <c r="F109" s="40">
        <f>IF(C109="A compléter par le candidat",E109,C109*E109)</f>
        <v>0</v>
      </c>
    </row>
    <row r="110" spans="1:8" ht="25.5" x14ac:dyDescent="0.2">
      <c r="A110" s="13">
        <f t="shared" si="8"/>
        <v>93</v>
      </c>
      <c r="B110" s="55" t="s">
        <v>148</v>
      </c>
      <c r="C110" s="40" t="s">
        <v>100</v>
      </c>
      <c r="D110" s="42"/>
      <c r="E110" s="43"/>
      <c r="F110" s="40">
        <f>IF(C110="A compléter par le candidat",E110,C110*E110)</f>
        <v>0</v>
      </c>
    </row>
    <row r="111" spans="1:8" x14ac:dyDescent="0.2">
      <c r="A111" s="13">
        <f t="shared" si="8"/>
        <v>94</v>
      </c>
      <c r="B111" s="15"/>
      <c r="D111" s="27" t="s">
        <v>41</v>
      </c>
      <c r="F111" s="56">
        <f>SUM(F98:F110)</f>
        <v>0</v>
      </c>
    </row>
    <row r="112" spans="1:8" x14ac:dyDescent="0.2">
      <c r="A112" s="13">
        <f t="shared" si="8"/>
        <v>95</v>
      </c>
      <c r="B112" s="15"/>
      <c r="D112" s="27" t="s">
        <v>8</v>
      </c>
      <c r="F112" s="34">
        <f>F111*20%</f>
        <v>0</v>
      </c>
    </row>
    <row r="113" spans="1:6" x14ac:dyDescent="0.2">
      <c r="A113" s="13">
        <f t="shared" si="8"/>
        <v>96</v>
      </c>
      <c r="B113" s="15"/>
      <c r="D113" s="27" t="s">
        <v>42</v>
      </c>
      <c r="F113" s="34">
        <f>SUM(F111:F112)</f>
        <v>0</v>
      </c>
    </row>
    <row r="115" spans="1:6" ht="15.75" x14ac:dyDescent="0.2">
      <c r="A115" s="92" t="s">
        <v>137</v>
      </c>
      <c r="B115" s="93"/>
      <c r="C115" s="93"/>
      <c r="D115" s="93"/>
      <c r="E115" s="93"/>
      <c r="F115" s="41"/>
    </row>
    <row r="116" spans="1:6" ht="25.5" x14ac:dyDescent="0.2">
      <c r="A116" s="13">
        <f>+A113+1</f>
        <v>97</v>
      </c>
      <c r="B116" s="54" t="s">
        <v>43</v>
      </c>
      <c r="C116" s="40" t="s">
        <v>100</v>
      </c>
      <c r="D116" s="42"/>
      <c r="E116" s="43"/>
      <c r="F116" s="40">
        <f>IF(C116="A compléter par le candidat",E116,C116*E116)</f>
        <v>0</v>
      </c>
    </row>
    <row r="117" spans="1:6" ht="25.5" x14ac:dyDescent="0.2">
      <c r="A117" s="13">
        <f>A116+1</f>
        <v>98</v>
      </c>
      <c r="B117" s="54" t="s">
        <v>91</v>
      </c>
      <c r="C117" s="40" t="s">
        <v>100</v>
      </c>
      <c r="D117" s="42"/>
      <c r="E117" s="43"/>
      <c r="F117" s="40">
        <f>IF(C117="A compléter par le candidat",E117,C117*E117)</f>
        <v>0</v>
      </c>
    </row>
    <row r="118" spans="1:6" x14ac:dyDescent="0.2">
      <c r="A118" s="13">
        <f>A116+1</f>
        <v>98</v>
      </c>
      <c r="B118" s="54" t="s">
        <v>70</v>
      </c>
      <c r="C118" s="39">
        <v>1</v>
      </c>
      <c r="D118" s="42"/>
      <c r="E118" s="43"/>
      <c r="F118" s="40">
        <f>IF(C118="ensemble",E118,C118*E118)</f>
        <v>0</v>
      </c>
    </row>
    <row r="119" spans="1:6" x14ac:dyDescent="0.2">
      <c r="A119" s="13">
        <f t="shared" ref="A119:A131" si="9">A118+1</f>
        <v>99</v>
      </c>
      <c r="B119" s="54" t="s">
        <v>69</v>
      </c>
      <c r="C119" s="39">
        <v>2</v>
      </c>
      <c r="D119" s="42"/>
      <c r="E119" s="43"/>
      <c r="F119" s="40">
        <f>IF(C119="ensemble",E119,C119*E119)</f>
        <v>0</v>
      </c>
    </row>
    <row r="120" spans="1:6" x14ac:dyDescent="0.2">
      <c r="A120" s="13">
        <f t="shared" si="9"/>
        <v>100</v>
      </c>
      <c r="B120" s="54" t="s">
        <v>62</v>
      </c>
      <c r="C120" s="39">
        <v>5</v>
      </c>
      <c r="D120" s="42"/>
      <c r="E120" s="43"/>
      <c r="F120" s="40">
        <f>IF(C120="ensemble",E120,C120*E120)</f>
        <v>0</v>
      </c>
    </row>
    <row r="121" spans="1:6" x14ac:dyDescent="0.2">
      <c r="A121" s="13">
        <f t="shared" si="9"/>
        <v>101</v>
      </c>
      <c r="B121" s="54" t="s">
        <v>63</v>
      </c>
      <c r="C121" s="39">
        <v>0</v>
      </c>
      <c r="D121" s="42"/>
      <c r="E121" s="43"/>
      <c r="F121" s="40">
        <f>IF(C121="ensemble",E121,C121*E121)</f>
        <v>0</v>
      </c>
    </row>
    <row r="122" spans="1:6" x14ac:dyDescent="0.2">
      <c r="A122" s="13">
        <f t="shared" si="9"/>
        <v>102</v>
      </c>
      <c r="B122" s="54" t="s">
        <v>71</v>
      </c>
      <c r="C122" s="39">
        <f>SUM(C120:C121)</f>
        <v>5</v>
      </c>
      <c r="D122" s="42"/>
      <c r="E122" s="43"/>
      <c r="F122" s="40">
        <f>IF(C122="ensemble",E122,C122*E122)</f>
        <v>0</v>
      </c>
    </row>
    <row r="123" spans="1:6" ht="25.5" x14ac:dyDescent="0.2">
      <c r="A123" s="13">
        <f t="shared" si="9"/>
        <v>103</v>
      </c>
      <c r="B123" s="54" t="s">
        <v>72</v>
      </c>
      <c r="C123" s="40" t="s">
        <v>100</v>
      </c>
      <c r="D123" s="42"/>
      <c r="E123" s="43"/>
      <c r="F123" s="40">
        <f>IF(C123="A compléter par le candidat",E123,C123*E123)</f>
        <v>0</v>
      </c>
    </row>
    <row r="124" spans="1:6" x14ac:dyDescent="0.2">
      <c r="A124" s="13">
        <f t="shared" si="9"/>
        <v>104</v>
      </c>
      <c r="B124" s="57" t="s">
        <v>37</v>
      </c>
      <c r="C124" s="39"/>
      <c r="D124" s="42"/>
      <c r="E124" s="43"/>
      <c r="F124" s="51"/>
    </row>
    <row r="125" spans="1:6" ht="25.5" x14ac:dyDescent="0.2">
      <c r="A125" s="13">
        <f t="shared" si="9"/>
        <v>105</v>
      </c>
      <c r="B125" s="55" t="s">
        <v>38</v>
      </c>
      <c r="C125" s="40" t="s">
        <v>100</v>
      </c>
      <c r="D125" s="42"/>
      <c r="E125" s="43"/>
      <c r="F125" s="40">
        <f>IF(C125="A compléter par le candidat",E125,C125*E125)</f>
        <v>0</v>
      </c>
    </row>
    <row r="126" spans="1:6" ht="25.5" x14ac:dyDescent="0.2">
      <c r="A126" s="13">
        <f t="shared" si="9"/>
        <v>106</v>
      </c>
      <c r="B126" s="55" t="s">
        <v>39</v>
      </c>
      <c r="C126" s="40" t="s">
        <v>100</v>
      </c>
      <c r="D126" s="42"/>
      <c r="E126" s="43"/>
      <c r="F126" s="40">
        <f>IF(C126="A compléter par le candidat",E126,C126*E126)</f>
        <v>0</v>
      </c>
    </row>
    <row r="127" spans="1:6" ht="25.5" x14ac:dyDescent="0.2">
      <c r="A127" s="13">
        <f t="shared" si="9"/>
        <v>107</v>
      </c>
      <c r="B127" s="55" t="s">
        <v>40</v>
      </c>
      <c r="C127" s="40" t="s">
        <v>100</v>
      </c>
      <c r="D127" s="42"/>
      <c r="E127" s="43"/>
      <c r="F127" s="40">
        <f>IF(C127="A compléter par le candidat",E127,C127*E127)</f>
        <v>0</v>
      </c>
    </row>
    <row r="128" spans="1:6" ht="25.5" x14ac:dyDescent="0.2">
      <c r="A128" s="13">
        <f t="shared" si="9"/>
        <v>108</v>
      </c>
      <c r="B128" s="55" t="s">
        <v>148</v>
      </c>
      <c r="C128" s="40" t="s">
        <v>100</v>
      </c>
      <c r="D128" s="42"/>
      <c r="E128" s="43"/>
      <c r="F128" s="40">
        <f>IF(C128="A compléter par le candidat",E128,C128*E128)</f>
        <v>0</v>
      </c>
    </row>
    <row r="129" spans="1:6" x14ac:dyDescent="0.2">
      <c r="A129" s="13">
        <f t="shared" si="9"/>
        <v>109</v>
      </c>
      <c r="D129" s="27" t="s">
        <v>41</v>
      </c>
      <c r="F129" s="56">
        <f>SUM(F116:F128)</f>
        <v>0</v>
      </c>
    </row>
    <row r="130" spans="1:6" x14ac:dyDescent="0.2">
      <c r="A130" s="13">
        <f t="shared" si="9"/>
        <v>110</v>
      </c>
      <c r="D130" s="27" t="s">
        <v>8</v>
      </c>
      <c r="F130" s="34">
        <f>F129*20%</f>
        <v>0</v>
      </c>
    </row>
    <row r="131" spans="1:6" x14ac:dyDescent="0.2">
      <c r="A131" s="13">
        <f t="shared" si="9"/>
        <v>111</v>
      </c>
      <c r="D131" s="27" t="s">
        <v>42</v>
      </c>
      <c r="F131" s="34">
        <f>SUM(F129:F130)</f>
        <v>0</v>
      </c>
    </row>
    <row r="133" spans="1:6" x14ac:dyDescent="0.2">
      <c r="A133" s="13">
        <f>+A131+1</f>
        <v>112</v>
      </c>
      <c r="D133" s="29" t="s">
        <v>123</v>
      </c>
      <c r="F133" s="34">
        <f>F39+F57+F75+F93+F111+F129</f>
        <v>0</v>
      </c>
    </row>
    <row r="134" spans="1:6" x14ac:dyDescent="0.2">
      <c r="A134" s="13">
        <f>A133+1</f>
        <v>113</v>
      </c>
      <c r="D134" s="29" t="s">
        <v>8</v>
      </c>
      <c r="F134" s="34">
        <f>F133*20%</f>
        <v>0</v>
      </c>
    </row>
    <row r="135" spans="1:6" x14ac:dyDescent="0.2">
      <c r="A135" s="13">
        <f>A134+1</f>
        <v>114</v>
      </c>
      <c r="D135" s="29" t="s">
        <v>86</v>
      </c>
      <c r="F135" s="34">
        <f>SUM(F133:F134)</f>
        <v>0</v>
      </c>
    </row>
    <row r="137" spans="1:6" ht="9" customHeight="1" x14ac:dyDescent="0.2"/>
  </sheetData>
  <mergeCells count="8">
    <mergeCell ref="A61:E61"/>
    <mergeCell ref="A97:E97"/>
    <mergeCell ref="A79:F79"/>
    <mergeCell ref="A115:E115"/>
    <mergeCell ref="A2:F2"/>
    <mergeCell ref="C4:D4"/>
    <mergeCell ref="A6:E6"/>
    <mergeCell ref="A43:E43"/>
  </mergeCells>
  <pageMargins left="0.39370078740157483" right="0.39370078740157483" top="0.78740157480314965" bottom="0.59055118110236227" header="0.51181102362204722" footer="0.51181102362204722"/>
  <pageSetup paperSize="9" scale="75" orientation="landscape" horizontalDpi="4294967293" r:id="rId1"/>
  <headerFooter alignWithMargins="0">
    <oddHeader>&amp;C
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EEDD6-984B-4F86-A31B-892604CABE9A}">
  <dimension ref="A1:F108"/>
  <sheetViews>
    <sheetView showGridLines="0" zoomScaleNormal="100" workbookViewId="0">
      <selection activeCell="H13" sqref="H13"/>
    </sheetView>
  </sheetViews>
  <sheetFormatPr baseColWidth="10" defaultColWidth="11.42578125" defaultRowHeight="12.75" x14ac:dyDescent="0.2"/>
  <cols>
    <col min="1" max="1" width="4.140625" customWidth="1"/>
    <col min="2" max="2" width="65.42578125" customWidth="1"/>
    <col min="3" max="3" width="16.7109375" customWidth="1"/>
    <col min="4" max="4" width="53" customWidth="1"/>
    <col min="5" max="5" width="16.7109375" style="7" customWidth="1"/>
    <col min="6" max="6" width="23.140625" style="35" customWidth="1"/>
    <col min="8" max="8" width="13.7109375" bestFit="1" customWidth="1"/>
    <col min="253" max="253" width="4.140625" customWidth="1"/>
    <col min="254" max="254" width="62.42578125" customWidth="1"/>
    <col min="255" max="255" width="16.7109375" customWidth="1"/>
    <col min="256" max="256" width="49.7109375" customWidth="1"/>
    <col min="257" max="258" width="16.7109375" customWidth="1"/>
    <col min="509" max="509" width="4.140625" customWidth="1"/>
    <col min="510" max="510" width="62.42578125" customWidth="1"/>
    <col min="511" max="511" width="16.7109375" customWidth="1"/>
    <col min="512" max="512" width="49.7109375" customWidth="1"/>
    <col min="513" max="514" width="16.7109375" customWidth="1"/>
    <col min="765" max="765" width="4.140625" customWidth="1"/>
    <col min="766" max="766" width="62.42578125" customWidth="1"/>
    <col min="767" max="767" width="16.7109375" customWidth="1"/>
    <col min="768" max="768" width="49.7109375" customWidth="1"/>
    <col min="769" max="770" width="16.7109375" customWidth="1"/>
    <col min="1021" max="1021" width="4.140625" customWidth="1"/>
    <col min="1022" max="1022" width="62.42578125" customWidth="1"/>
    <col min="1023" max="1023" width="16.7109375" customWidth="1"/>
    <col min="1024" max="1024" width="49.7109375" customWidth="1"/>
    <col min="1025" max="1026" width="16.7109375" customWidth="1"/>
    <col min="1277" max="1277" width="4.140625" customWidth="1"/>
    <col min="1278" max="1278" width="62.42578125" customWidth="1"/>
    <col min="1279" max="1279" width="16.7109375" customWidth="1"/>
    <col min="1280" max="1280" width="49.7109375" customWidth="1"/>
    <col min="1281" max="1282" width="16.7109375" customWidth="1"/>
    <col min="1533" max="1533" width="4.140625" customWidth="1"/>
    <col min="1534" max="1534" width="62.42578125" customWidth="1"/>
    <col min="1535" max="1535" width="16.7109375" customWidth="1"/>
    <col min="1536" max="1536" width="49.7109375" customWidth="1"/>
    <col min="1537" max="1538" width="16.7109375" customWidth="1"/>
    <col min="1789" max="1789" width="4.140625" customWidth="1"/>
    <col min="1790" max="1790" width="62.42578125" customWidth="1"/>
    <col min="1791" max="1791" width="16.7109375" customWidth="1"/>
    <col min="1792" max="1792" width="49.7109375" customWidth="1"/>
    <col min="1793" max="1794" width="16.7109375" customWidth="1"/>
    <col min="2045" max="2045" width="4.140625" customWidth="1"/>
    <col min="2046" max="2046" width="62.42578125" customWidth="1"/>
    <col min="2047" max="2047" width="16.7109375" customWidth="1"/>
    <col min="2048" max="2048" width="49.7109375" customWidth="1"/>
    <col min="2049" max="2050" width="16.7109375" customWidth="1"/>
    <col min="2301" max="2301" width="4.140625" customWidth="1"/>
    <col min="2302" max="2302" width="62.42578125" customWidth="1"/>
    <col min="2303" max="2303" width="16.7109375" customWidth="1"/>
    <col min="2304" max="2304" width="49.7109375" customWidth="1"/>
    <col min="2305" max="2306" width="16.7109375" customWidth="1"/>
    <col min="2557" max="2557" width="4.140625" customWidth="1"/>
    <col min="2558" max="2558" width="62.42578125" customWidth="1"/>
    <col min="2559" max="2559" width="16.7109375" customWidth="1"/>
    <col min="2560" max="2560" width="49.7109375" customWidth="1"/>
    <col min="2561" max="2562" width="16.7109375" customWidth="1"/>
    <col min="2813" max="2813" width="4.140625" customWidth="1"/>
    <col min="2814" max="2814" width="62.42578125" customWidth="1"/>
    <col min="2815" max="2815" width="16.7109375" customWidth="1"/>
    <col min="2816" max="2816" width="49.7109375" customWidth="1"/>
    <col min="2817" max="2818" width="16.7109375" customWidth="1"/>
    <col min="3069" max="3069" width="4.140625" customWidth="1"/>
    <col min="3070" max="3070" width="62.42578125" customWidth="1"/>
    <col min="3071" max="3071" width="16.7109375" customWidth="1"/>
    <col min="3072" max="3072" width="49.7109375" customWidth="1"/>
    <col min="3073" max="3074" width="16.7109375" customWidth="1"/>
    <col min="3325" max="3325" width="4.140625" customWidth="1"/>
    <col min="3326" max="3326" width="62.42578125" customWidth="1"/>
    <col min="3327" max="3327" width="16.7109375" customWidth="1"/>
    <col min="3328" max="3328" width="49.7109375" customWidth="1"/>
    <col min="3329" max="3330" width="16.7109375" customWidth="1"/>
    <col min="3581" max="3581" width="4.140625" customWidth="1"/>
    <col min="3582" max="3582" width="62.42578125" customWidth="1"/>
    <col min="3583" max="3583" width="16.7109375" customWidth="1"/>
    <col min="3584" max="3584" width="49.7109375" customWidth="1"/>
    <col min="3585" max="3586" width="16.7109375" customWidth="1"/>
    <col min="3837" max="3837" width="4.140625" customWidth="1"/>
    <col min="3838" max="3838" width="62.42578125" customWidth="1"/>
    <col min="3839" max="3839" width="16.7109375" customWidth="1"/>
    <col min="3840" max="3840" width="49.7109375" customWidth="1"/>
    <col min="3841" max="3842" width="16.7109375" customWidth="1"/>
    <col min="4093" max="4093" width="4.140625" customWidth="1"/>
    <col min="4094" max="4094" width="62.42578125" customWidth="1"/>
    <col min="4095" max="4095" width="16.7109375" customWidth="1"/>
    <col min="4096" max="4096" width="49.7109375" customWidth="1"/>
    <col min="4097" max="4098" width="16.7109375" customWidth="1"/>
    <col min="4349" max="4349" width="4.140625" customWidth="1"/>
    <col min="4350" max="4350" width="62.42578125" customWidth="1"/>
    <col min="4351" max="4351" width="16.7109375" customWidth="1"/>
    <col min="4352" max="4352" width="49.7109375" customWidth="1"/>
    <col min="4353" max="4354" width="16.7109375" customWidth="1"/>
    <col min="4605" max="4605" width="4.140625" customWidth="1"/>
    <col min="4606" max="4606" width="62.42578125" customWidth="1"/>
    <col min="4607" max="4607" width="16.7109375" customWidth="1"/>
    <col min="4608" max="4608" width="49.7109375" customWidth="1"/>
    <col min="4609" max="4610" width="16.7109375" customWidth="1"/>
    <col min="4861" max="4861" width="4.140625" customWidth="1"/>
    <col min="4862" max="4862" width="62.42578125" customWidth="1"/>
    <col min="4863" max="4863" width="16.7109375" customWidth="1"/>
    <col min="4864" max="4864" width="49.7109375" customWidth="1"/>
    <col min="4865" max="4866" width="16.7109375" customWidth="1"/>
    <col min="5117" max="5117" width="4.140625" customWidth="1"/>
    <col min="5118" max="5118" width="62.42578125" customWidth="1"/>
    <col min="5119" max="5119" width="16.7109375" customWidth="1"/>
    <col min="5120" max="5120" width="49.7109375" customWidth="1"/>
    <col min="5121" max="5122" width="16.7109375" customWidth="1"/>
    <col min="5373" max="5373" width="4.140625" customWidth="1"/>
    <col min="5374" max="5374" width="62.42578125" customWidth="1"/>
    <col min="5375" max="5375" width="16.7109375" customWidth="1"/>
    <col min="5376" max="5376" width="49.7109375" customWidth="1"/>
    <col min="5377" max="5378" width="16.7109375" customWidth="1"/>
    <col min="5629" max="5629" width="4.140625" customWidth="1"/>
    <col min="5630" max="5630" width="62.42578125" customWidth="1"/>
    <col min="5631" max="5631" width="16.7109375" customWidth="1"/>
    <col min="5632" max="5632" width="49.7109375" customWidth="1"/>
    <col min="5633" max="5634" width="16.7109375" customWidth="1"/>
    <col min="5885" max="5885" width="4.140625" customWidth="1"/>
    <col min="5886" max="5886" width="62.42578125" customWidth="1"/>
    <col min="5887" max="5887" width="16.7109375" customWidth="1"/>
    <col min="5888" max="5888" width="49.7109375" customWidth="1"/>
    <col min="5889" max="5890" width="16.7109375" customWidth="1"/>
    <col min="6141" max="6141" width="4.140625" customWidth="1"/>
    <col min="6142" max="6142" width="62.42578125" customWidth="1"/>
    <col min="6143" max="6143" width="16.7109375" customWidth="1"/>
    <col min="6144" max="6144" width="49.7109375" customWidth="1"/>
    <col min="6145" max="6146" width="16.7109375" customWidth="1"/>
    <col min="6397" max="6397" width="4.140625" customWidth="1"/>
    <col min="6398" max="6398" width="62.42578125" customWidth="1"/>
    <col min="6399" max="6399" width="16.7109375" customWidth="1"/>
    <col min="6400" max="6400" width="49.7109375" customWidth="1"/>
    <col min="6401" max="6402" width="16.7109375" customWidth="1"/>
    <col min="6653" max="6653" width="4.140625" customWidth="1"/>
    <col min="6654" max="6654" width="62.42578125" customWidth="1"/>
    <col min="6655" max="6655" width="16.7109375" customWidth="1"/>
    <col min="6656" max="6656" width="49.7109375" customWidth="1"/>
    <col min="6657" max="6658" width="16.7109375" customWidth="1"/>
    <col min="6909" max="6909" width="4.140625" customWidth="1"/>
    <col min="6910" max="6910" width="62.42578125" customWidth="1"/>
    <col min="6911" max="6911" width="16.7109375" customWidth="1"/>
    <col min="6912" max="6912" width="49.7109375" customWidth="1"/>
    <col min="6913" max="6914" width="16.7109375" customWidth="1"/>
    <col min="7165" max="7165" width="4.140625" customWidth="1"/>
    <col min="7166" max="7166" width="62.42578125" customWidth="1"/>
    <col min="7167" max="7167" width="16.7109375" customWidth="1"/>
    <col min="7168" max="7168" width="49.7109375" customWidth="1"/>
    <col min="7169" max="7170" width="16.7109375" customWidth="1"/>
    <col min="7421" max="7421" width="4.140625" customWidth="1"/>
    <col min="7422" max="7422" width="62.42578125" customWidth="1"/>
    <col min="7423" max="7423" width="16.7109375" customWidth="1"/>
    <col min="7424" max="7424" width="49.7109375" customWidth="1"/>
    <col min="7425" max="7426" width="16.7109375" customWidth="1"/>
    <col min="7677" max="7677" width="4.140625" customWidth="1"/>
    <col min="7678" max="7678" width="62.42578125" customWidth="1"/>
    <col min="7679" max="7679" width="16.7109375" customWidth="1"/>
    <col min="7680" max="7680" width="49.7109375" customWidth="1"/>
    <col min="7681" max="7682" width="16.7109375" customWidth="1"/>
    <col min="7933" max="7933" width="4.140625" customWidth="1"/>
    <col min="7934" max="7934" width="62.42578125" customWidth="1"/>
    <col min="7935" max="7935" width="16.7109375" customWidth="1"/>
    <col min="7936" max="7936" width="49.7109375" customWidth="1"/>
    <col min="7937" max="7938" width="16.7109375" customWidth="1"/>
    <col min="8189" max="8189" width="4.140625" customWidth="1"/>
    <col min="8190" max="8190" width="62.42578125" customWidth="1"/>
    <col min="8191" max="8191" width="16.7109375" customWidth="1"/>
    <col min="8192" max="8192" width="49.7109375" customWidth="1"/>
    <col min="8193" max="8194" width="16.7109375" customWidth="1"/>
    <col min="8445" max="8445" width="4.140625" customWidth="1"/>
    <col min="8446" max="8446" width="62.42578125" customWidth="1"/>
    <col min="8447" max="8447" width="16.7109375" customWidth="1"/>
    <col min="8448" max="8448" width="49.7109375" customWidth="1"/>
    <col min="8449" max="8450" width="16.7109375" customWidth="1"/>
    <col min="8701" max="8701" width="4.140625" customWidth="1"/>
    <col min="8702" max="8702" width="62.42578125" customWidth="1"/>
    <col min="8703" max="8703" width="16.7109375" customWidth="1"/>
    <col min="8704" max="8704" width="49.7109375" customWidth="1"/>
    <col min="8705" max="8706" width="16.7109375" customWidth="1"/>
    <col min="8957" max="8957" width="4.140625" customWidth="1"/>
    <col min="8958" max="8958" width="62.42578125" customWidth="1"/>
    <col min="8959" max="8959" width="16.7109375" customWidth="1"/>
    <col min="8960" max="8960" width="49.7109375" customWidth="1"/>
    <col min="8961" max="8962" width="16.7109375" customWidth="1"/>
    <col min="9213" max="9213" width="4.140625" customWidth="1"/>
    <col min="9214" max="9214" width="62.42578125" customWidth="1"/>
    <col min="9215" max="9215" width="16.7109375" customWidth="1"/>
    <col min="9216" max="9216" width="49.7109375" customWidth="1"/>
    <col min="9217" max="9218" width="16.7109375" customWidth="1"/>
    <col min="9469" max="9469" width="4.140625" customWidth="1"/>
    <col min="9470" max="9470" width="62.42578125" customWidth="1"/>
    <col min="9471" max="9471" width="16.7109375" customWidth="1"/>
    <col min="9472" max="9472" width="49.7109375" customWidth="1"/>
    <col min="9473" max="9474" width="16.7109375" customWidth="1"/>
    <col min="9725" max="9725" width="4.140625" customWidth="1"/>
    <col min="9726" max="9726" width="62.42578125" customWidth="1"/>
    <col min="9727" max="9727" width="16.7109375" customWidth="1"/>
    <col min="9728" max="9728" width="49.7109375" customWidth="1"/>
    <col min="9729" max="9730" width="16.7109375" customWidth="1"/>
    <col min="9981" max="9981" width="4.140625" customWidth="1"/>
    <col min="9982" max="9982" width="62.42578125" customWidth="1"/>
    <col min="9983" max="9983" width="16.7109375" customWidth="1"/>
    <col min="9984" max="9984" width="49.7109375" customWidth="1"/>
    <col min="9985" max="9986" width="16.7109375" customWidth="1"/>
    <col min="10237" max="10237" width="4.140625" customWidth="1"/>
    <col min="10238" max="10238" width="62.42578125" customWidth="1"/>
    <col min="10239" max="10239" width="16.7109375" customWidth="1"/>
    <col min="10240" max="10240" width="49.7109375" customWidth="1"/>
    <col min="10241" max="10242" width="16.7109375" customWidth="1"/>
    <col min="10493" max="10493" width="4.140625" customWidth="1"/>
    <col min="10494" max="10494" width="62.42578125" customWidth="1"/>
    <col min="10495" max="10495" width="16.7109375" customWidth="1"/>
    <col min="10496" max="10496" width="49.7109375" customWidth="1"/>
    <col min="10497" max="10498" width="16.7109375" customWidth="1"/>
    <col min="10749" max="10749" width="4.140625" customWidth="1"/>
    <col min="10750" max="10750" width="62.42578125" customWidth="1"/>
    <col min="10751" max="10751" width="16.7109375" customWidth="1"/>
    <col min="10752" max="10752" width="49.7109375" customWidth="1"/>
    <col min="10753" max="10754" width="16.7109375" customWidth="1"/>
    <col min="11005" max="11005" width="4.140625" customWidth="1"/>
    <col min="11006" max="11006" width="62.42578125" customWidth="1"/>
    <col min="11007" max="11007" width="16.7109375" customWidth="1"/>
    <col min="11008" max="11008" width="49.7109375" customWidth="1"/>
    <col min="11009" max="11010" width="16.7109375" customWidth="1"/>
    <col min="11261" max="11261" width="4.140625" customWidth="1"/>
    <col min="11262" max="11262" width="62.42578125" customWidth="1"/>
    <col min="11263" max="11263" width="16.7109375" customWidth="1"/>
    <col min="11264" max="11264" width="49.7109375" customWidth="1"/>
    <col min="11265" max="11266" width="16.7109375" customWidth="1"/>
    <col min="11517" max="11517" width="4.140625" customWidth="1"/>
    <col min="11518" max="11518" width="62.42578125" customWidth="1"/>
    <col min="11519" max="11519" width="16.7109375" customWidth="1"/>
    <col min="11520" max="11520" width="49.7109375" customWidth="1"/>
    <col min="11521" max="11522" width="16.7109375" customWidth="1"/>
    <col min="11773" max="11773" width="4.140625" customWidth="1"/>
    <col min="11774" max="11774" width="62.42578125" customWidth="1"/>
    <col min="11775" max="11775" width="16.7109375" customWidth="1"/>
    <col min="11776" max="11776" width="49.7109375" customWidth="1"/>
    <col min="11777" max="11778" width="16.7109375" customWidth="1"/>
    <col min="12029" max="12029" width="4.140625" customWidth="1"/>
    <col min="12030" max="12030" width="62.42578125" customWidth="1"/>
    <col min="12031" max="12031" width="16.7109375" customWidth="1"/>
    <col min="12032" max="12032" width="49.7109375" customWidth="1"/>
    <col min="12033" max="12034" width="16.7109375" customWidth="1"/>
    <col min="12285" max="12285" width="4.140625" customWidth="1"/>
    <col min="12286" max="12286" width="62.42578125" customWidth="1"/>
    <col min="12287" max="12287" width="16.7109375" customWidth="1"/>
    <col min="12288" max="12288" width="49.7109375" customWidth="1"/>
    <col min="12289" max="12290" width="16.7109375" customWidth="1"/>
    <col min="12541" max="12541" width="4.140625" customWidth="1"/>
    <col min="12542" max="12542" width="62.42578125" customWidth="1"/>
    <col min="12543" max="12543" width="16.7109375" customWidth="1"/>
    <col min="12544" max="12544" width="49.7109375" customWidth="1"/>
    <col min="12545" max="12546" width="16.7109375" customWidth="1"/>
    <col min="12797" max="12797" width="4.140625" customWidth="1"/>
    <col min="12798" max="12798" width="62.42578125" customWidth="1"/>
    <col min="12799" max="12799" width="16.7109375" customWidth="1"/>
    <col min="12800" max="12800" width="49.7109375" customWidth="1"/>
    <col min="12801" max="12802" width="16.7109375" customWidth="1"/>
    <col min="13053" max="13053" width="4.140625" customWidth="1"/>
    <col min="13054" max="13054" width="62.42578125" customWidth="1"/>
    <col min="13055" max="13055" width="16.7109375" customWidth="1"/>
    <col min="13056" max="13056" width="49.7109375" customWidth="1"/>
    <col min="13057" max="13058" width="16.7109375" customWidth="1"/>
    <col min="13309" max="13309" width="4.140625" customWidth="1"/>
    <col min="13310" max="13310" width="62.42578125" customWidth="1"/>
    <col min="13311" max="13311" width="16.7109375" customWidth="1"/>
    <col min="13312" max="13312" width="49.7109375" customWidth="1"/>
    <col min="13313" max="13314" width="16.7109375" customWidth="1"/>
    <col min="13565" max="13565" width="4.140625" customWidth="1"/>
    <col min="13566" max="13566" width="62.42578125" customWidth="1"/>
    <col min="13567" max="13567" width="16.7109375" customWidth="1"/>
    <col min="13568" max="13568" width="49.7109375" customWidth="1"/>
    <col min="13569" max="13570" width="16.7109375" customWidth="1"/>
    <col min="13821" max="13821" width="4.140625" customWidth="1"/>
    <col min="13822" max="13822" width="62.42578125" customWidth="1"/>
    <col min="13823" max="13823" width="16.7109375" customWidth="1"/>
    <col min="13824" max="13824" width="49.7109375" customWidth="1"/>
    <col min="13825" max="13826" width="16.7109375" customWidth="1"/>
    <col min="14077" max="14077" width="4.140625" customWidth="1"/>
    <col min="14078" max="14078" width="62.42578125" customWidth="1"/>
    <col min="14079" max="14079" width="16.7109375" customWidth="1"/>
    <col min="14080" max="14080" width="49.7109375" customWidth="1"/>
    <col min="14081" max="14082" width="16.7109375" customWidth="1"/>
    <col min="14333" max="14333" width="4.140625" customWidth="1"/>
    <col min="14334" max="14334" width="62.42578125" customWidth="1"/>
    <col min="14335" max="14335" width="16.7109375" customWidth="1"/>
    <col min="14336" max="14336" width="49.7109375" customWidth="1"/>
    <col min="14337" max="14338" width="16.7109375" customWidth="1"/>
    <col min="14589" max="14589" width="4.140625" customWidth="1"/>
    <col min="14590" max="14590" width="62.42578125" customWidth="1"/>
    <col min="14591" max="14591" width="16.7109375" customWidth="1"/>
    <col min="14592" max="14592" width="49.7109375" customWidth="1"/>
    <col min="14593" max="14594" width="16.7109375" customWidth="1"/>
    <col min="14845" max="14845" width="4.140625" customWidth="1"/>
    <col min="14846" max="14846" width="62.42578125" customWidth="1"/>
    <col min="14847" max="14847" width="16.7109375" customWidth="1"/>
    <col min="14848" max="14848" width="49.7109375" customWidth="1"/>
    <col min="14849" max="14850" width="16.7109375" customWidth="1"/>
    <col min="15101" max="15101" width="4.140625" customWidth="1"/>
    <col min="15102" max="15102" width="62.42578125" customWidth="1"/>
    <col min="15103" max="15103" width="16.7109375" customWidth="1"/>
    <col min="15104" max="15104" width="49.7109375" customWidth="1"/>
    <col min="15105" max="15106" width="16.7109375" customWidth="1"/>
    <col min="15357" max="15357" width="4.140625" customWidth="1"/>
    <col min="15358" max="15358" width="62.42578125" customWidth="1"/>
    <col min="15359" max="15359" width="16.7109375" customWidth="1"/>
    <col min="15360" max="15360" width="49.7109375" customWidth="1"/>
    <col min="15361" max="15362" width="16.7109375" customWidth="1"/>
    <col min="15613" max="15613" width="4.140625" customWidth="1"/>
    <col min="15614" max="15614" width="62.42578125" customWidth="1"/>
    <col min="15615" max="15615" width="16.7109375" customWidth="1"/>
    <col min="15616" max="15616" width="49.7109375" customWidth="1"/>
    <col min="15617" max="15618" width="16.7109375" customWidth="1"/>
    <col min="15869" max="15869" width="4.140625" customWidth="1"/>
    <col min="15870" max="15870" width="62.42578125" customWidth="1"/>
    <col min="15871" max="15871" width="16.7109375" customWidth="1"/>
    <col min="15872" max="15872" width="49.7109375" customWidth="1"/>
    <col min="15873" max="15874" width="16.7109375" customWidth="1"/>
    <col min="16125" max="16125" width="4.140625" customWidth="1"/>
    <col min="16126" max="16126" width="62.42578125" customWidth="1"/>
    <col min="16127" max="16127" width="16.7109375" customWidth="1"/>
    <col min="16128" max="16128" width="49.7109375" customWidth="1"/>
    <col min="16129" max="16130" width="16.7109375" customWidth="1"/>
  </cols>
  <sheetData>
    <row r="1" spans="1:6" ht="13.5" thickBot="1" x14ac:dyDescent="0.25">
      <c r="A1" s="1"/>
      <c r="B1" s="1"/>
      <c r="C1" s="1"/>
      <c r="D1" s="1"/>
      <c r="E1" s="5"/>
      <c r="F1" s="31"/>
    </row>
    <row r="2" spans="1:6" ht="21" thickBot="1" x14ac:dyDescent="0.25">
      <c r="A2" s="96" t="s">
        <v>30</v>
      </c>
      <c r="B2" s="97"/>
      <c r="C2" s="97"/>
      <c r="D2" s="97"/>
      <c r="E2" s="97"/>
      <c r="F2" s="98"/>
    </row>
    <row r="3" spans="1:6" ht="23.25" customHeight="1" x14ac:dyDescent="0.25">
      <c r="A3" s="2"/>
      <c r="B3" s="3" t="s">
        <v>3</v>
      </c>
      <c r="C3" s="2"/>
      <c r="D3" s="2"/>
      <c r="E3" s="6"/>
      <c r="F3" s="32"/>
    </row>
    <row r="4" spans="1:6" ht="31.5" customHeight="1" x14ac:dyDescent="0.2">
      <c r="A4" s="4"/>
      <c r="B4" s="26"/>
      <c r="C4" s="99" t="s">
        <v>120</v>
      </c>
      <c r="D4" s="100"/>
      <c r="E4" s="47"/>
      <c r="F4" s="48" t="s">
        <v>32</v>
      </c>
    </row>
    <row r="5" spans="1:6" ht="25.5" x14ac:dyDescent="0.2">
      <c r="A5" s="14" t="s">
        <v>4</v>
      </c>
      <c r="B5" s="11" t="s">
        <v>5</v>
      </c>
      <c r="C5" s="11" t="s">
        <v>33</v>
      </c>
      <c r="D5" s="11" t="s">
        <v>31</v>
      </c>
      <c r="E5" s="12" t="s">
        <v>6</v>
      </c>
      <c r="F5" s="33" t="s">
        <v>7</v>
      </c>
    </row>
    <row r="6" spans="1:6" ht="15.75" x14ac:dyDescent="0.2">
      <c r="A6" s="92" t="s">
        <v>130</v>
      </c>
      <c r="B6" s="93"/>
      <c r="C6" s="93"/>
      <c r="D6" s="93"/>
      <c r="E6" s="93"/>
      <c r="F6" s="41"/>
    </row>
    <row r="7" spans="1:6" ht="25.5" x14ac:dyDescent="0.2">
      <c r="A7" s="13">
        <f>A4+1</f>
        <v>1</v>
      </c>
      <c r="B7" s="54" t="s">
        <v>43</v>
      </c>
      <c r="C7" s="40" t="s">
        <v>100</v>
      </c>
      <c r="D7" s="42"/>
      <c r="E7" s="43"/>
      <c r="F7" s="40">
        <f>IF(C7="A compléter par le candidat",E7,C7*E7)</f>
        <v>0</v>
      </c>
    </row>
    <row r="8" spans="1:6" ht="25.5" x14ac:dyDescent="0.2">
      <c r="A8" s="13">
        <f>A7+1</f>
        <v>2</v>
      </c>
      <c r="B8" s="54" t="s">
        <v>91</v>
      </c>
      <c r="C8" s="40" t="s">
        <v>100</v>
      </c>
      <c r="D8" s="42"/>
      <c r="E8" s="43"/>
      <c r="F8" s="40">
        <f>IF(C8="A compléter par le candidat",E8,C8*E8)</f>
        <v>0</v>
      </c>
    </row>
    <row r="9" spans="1:6" x14ac:dyDescent="0.2">
      <c r="A9" s="13">
        <f t="shared" ref="A9:A35" si="0">A8+1</f>
        <v>3</v>
      </c>
      <c r="B9" s="64" t="s">
        <v>81</v>
      </c>
      <c r="C9" s="58"/>
      <c r="D9" s="42"/>
      <c r="E9" s="43"/>
      <c r="F9" s="51"/>
    </row>
    <row r="10" spans="1:6" x14ac:dyDescent="0.2">
      <c r="A10" s="13">
        <f t="shared" si="0"/>
        <v>4</v>
      </c>
      <c r="B10" s="54" t="s">
        <v>78</v>
      </c>
      <c r="C10" s="58">
        <v>12</v>
      </c>
      <c r="D10" s="42"/>
      <c r="E10" s="43"/>
      <c r="F10" s="40">
        <f t="shared" ref="F10" si="1">IF(C10="ensemble",E10,C10*E10)</f>
        <v>0</v>
      </c>
    </row>
    <row r="11" spans="1:6" x14ac:dyDescent="0.2">
      <c r="A11" s="13">
        <f t="shared" si="0"/>
        <v>5</v>
      </c>
      <c r="B11" s="64" t="s">
        <v>82</v>
      </c>
      <c r="C11" s="58"/>
      <c r="D11" s="42"/>
      <c r="E11" s="43"/>
      <c r="F11" s="51"/>
    </row>
    <row r="12" spans="1:6" x14ac:dyDescent="0.2">
      <c r="A12" s="13">
        <f t="shared" si="0"/>
        <v>6</v>
      </c>
      <c r="B12" s="54" t="s">
        <v>78</v>
      </c>
      <c r="C12" s="58">
        <v>12</v>
      </c>
      <c r="D12" s="42"/>
      <c r="E12" s="43"/>
      <c r="F12" s="40">
        <f t="shared" ref="F12" si="2">IF(C12="ensemble",E12,C12*E12)</f>
        <v>0</v>
      </c>
    </row>
    <row r="13" spans="1:6" x14ac:dyDescent="0.2">
      <c r="A13" s="13">
        <f t="shared" si="0"/>
        <v>7</v>
      </c>
      <c r="B13" s="54" t="s">
        <v>70</v>
      </c>
      <c r="C13" s="58">
        <v>2</v>
      </c>
      <c r="D13" s="42"/>
      <c r="E13" s="43"/>
      <c r="F13" s="40">
        <f t="shared" ref="F13:F17" si="3">IF(C13="ensemble",E13,C13*E13)</f>
        <v>0</v>
      </c>
    </row>
    <row r="14" spans="1:6" x14ac:dyDescent="0.2">
      <c r="A14" s="13">
        <f t="shared" si="0"/>
        <v>8</v>
      </c>
      <c r="B14" s="54" t="s">
        <v>69</v>
      </c>
      <c r="C14" s="39">
        <v>1</v>
      </c>
      <c r="D14" s="42"/>
      <c r="E14" s="43"/>
      <c r="F14" s="40">
        <f t="shared" si="3"/>
        <v>0</v>
      </c>
    </row>
    <row r="15" spans="1:6" x14ac:dyDescent="0.2">
      <c r="A15" s="13">
        <f t="shared" si="0"/>
        <v>9</v>
      </c>
      <c r="B15" s="54" t="s">
        <v>62</v>
      </c>
      <c r="C15" s="39">
        <v>0</v>
      </c>
      <c r="D15" s="42"/>
      <c r="E15" s="43"/>
      <c r="F15" s="40">
        <f t="shared" si="3"/>
        <v>0</v>
      </c>
    </row>
    <row r="16" spans="1:6" x14ac:dyDescent="0.2">
      <c r="A16" s="13">
        <f t="shared" si="0"/>
        <v>10</v>
      </c>
      <c r="B16" s="54" t="s">
        <v>63</v>
      </c>
      <c r="C16" s="39">
        <v>0</v>
      </c>
      <c r="D16" s="42"/>
      <c r="E16" s="43"/>
      <c r="F16" s="40">
        <f t="shared" si="3"/>
        <v>0</v>
      </c>
    </row>
    <row r="17" spans="1:6" x14ac:dyDescent="0.2">
      <c r="A17" s="13">
        <f t="shared" si="0"/>
        <v>11</v>
      </c>
      <c r="B17" s="54" t="s">
        <v>71</v>
      </c>
      <c r="C17" s="39">
        <v>25</v>
      </c>
      <c r="D17" s="42"/>
      <c r="E17" s="43"/>
      <c r="F17" s="40">
        <f t="shared" si="3"/>
        <v>0</v>
      </c>
    </row>
    <row r="18" spans="1:6" ht="25.5" x14ac:dyDescent="0.2">
      <c r="A18" s="13">
        <f t="shared" si="0"/>
        <v>12</v>
      </c>
      <c r="B18" s="54" t="s">
        <v>72</v>
      </c>
      <c r="C18" s="40" t="s">
        <v>100</v>
      </c>
      <c r="D18" s="42"/>
      <c r="E18" s="43"/>
      <c r="F18" s="40">
        <f>IF(C18="A compléter par le candidat",E18,C18*E18)</f>
        <v>0</v>
      </c>
    </row>
    <row r="19" spans="1:6" x14ac:dyDescent="0.2">
      <c r="A19" s="13">
        <f>A16+1</f>
        <v>11</v>
      </c>
      <c r="B19" s="64" t="s">
        <v>81</v>
      </c>
      <c r="C19" s="58"/>
      <c r="D19" s="42"/>
      <c r="E19" s="43"/>
      <c r="F19" s="51"/>
    </row>
    <row r="20" spans="1:6" x14ac:dyDescent="0.2">
      <c r="A20" s="13">
        <f>A19+1</f>
        <v>12</v>
      </c>
      <c r="B20" s="54" t="s">
        <v>76</v>
      </c>
      <c r="C20" s="58">
        <v>1</v>
      </c>
      <c r="D20" s="42"/>
      <c r="E20" s="43"/>
      <c r="F20" s="40">
        <f t="shared" ref="F20:F22" si="4">IF(C20="ensemble",E20,C20*E20)</f>
        <v>0</v>
      </c>
    </row>
    <row r="21" spans="1:6" x14ac:dyDescent="0.2">
      <c r="A21" s="13">
        <f t="shared" ref="A21:A27" si="5">A20+1</f>
        <v>13</v>
      </c>
      <c r="B21" s="54" t="s">
        <v>77</v>
      </c>
      <c r="C21" s="58">
        <v>1</v>
      </c>
      <c r="D21" s="42"/>
      <c r="E21" s="43"/>
      <c r="F21" s="40">
        <f t="shared" si="4"/>
        <v>0</v>
      </c>
    </row>
    <row r="22" spans="1:6" x14ac:dyDescent="0.2">
      <c r="A22" s="13">
        <f t="shared" si="5"/>
        <v>14</v>
      </c>
      <c r="B22" s="54" t="s">
        <v>72</v>
      </c>
      <c r="C22" s="58">
        <f>C20+C21</f>
        <v>2</v>
      </c>
      <c r="D22" s="42"/>
      <c r="E22" s="43"/>
      <c r="F22" s="40">
        <f t="shared" si="4"/>
        <v>0</v>
      </c>
    </row>
    <row r="23" spans="1:6" x14ac:dyDescent="0.2">
      <c r="A23" s="13">
        <f t="shared" si="5"/>
        <v>15</v>
      </c>
      <c r="B23" s="64" t="s">
        <v>82</v>
      </c>
      <c r="C23" s="58"/>
      <c r="D23" s="42"/>
      <c r="E23" s="43"/>
      <c r="F23" s="51"/>
    </row>
    <row r="24" spans="1:6" x14ac:dyDescent="0.2">
      <c r="A24" s="13">
        <f t="shared" si="5"/>
        <v>16</v>
      </c>
      <c r="B24" s="54" t="s">
        <v>76</v>
      </c>
      <c r="C24" s="58">
        <v>1</v>
      </c>
      <c r="D24" s="42"/>
      <c r="E24" s="43"/>
      <c r="F24" s="40">
        <f t="shared" ref="F24:F27" si="6">IF(C24="ensemble",E24,C24*E24)</f>
        <v>0</v>
      </c>
    </row>
    <row r="25" spans="1:6" x14ac:dyDescent="0.2">
      <c r="A25" s="13">
        <f t="shared" si="5"/>
        <v>17</v>
      </c>
      <c r="B25" s="54" t="s">
        <v>77</v>
      </c>
      <c r="C25" s="58">
        <v>1</v>
      </c>
      <c r="D25" s="42"/>
      <c r="E25" s="43"/>
      <c r="F25" s="40">
        <f t="shared" si="6"/>
        <v>0</v>
      </c>
    </row>
    <row r="26" spans="1:6" x14ac:dyDescent="0.2">
      <c r="A26" s="13">
        <f t="shared" si="5"/>
        <v>18</v>
      </c>
      <c r="B26" s="54" t="s">
        <v>72</v>
      </c>
      <c r="C26" s="58">
        <f>C24+C25</f>
        <v>2</v>
      </c>
      <c r="D26" s="42"/>
      <c r="E26" s="43"/>
      <c r="F26" s="40">
        <f t="shared" si="6"/>
        <v>0</v>
      </c>
    </row>
    <row r="27" spans="1:6" x14ac:dyDescent="0.2">
      <c r="A27" s="13">
        <f t="shared" si="5"/>
        <v>19</v>
      </c>
      <c r="B27" s="64" t="s">
        <v>93</v>
      </c>
      <c r="C27" s="58">
        <v>2</v>
      </c>
      <c r="D27" s="42"/>
      <c r="E27" s="43"/>
      <c r="F27" s="40">
        <f t="shared" si="6"/>
        <v>0</v>
      </c>
    </row>
    <row r="28" spans="1:6" x14ac:dyDescent="0.2">
      <c r="A28" s="13">
        <f>A18+1</f>
        <v>13</v>
      </c>
      <c r="B28" s="57" t="s">
        <v>37</v>
      </c>
      <c r="C28" s="58"/>
      <c r="D28" s="42"/>
      <c r="E28" s="43"/>
      <c r="F28" s="51"/>
    </row>
    <row r="29" spans="1:6" ht="25.5" x14ac:dyDescent="0.2">
      <c r="A29" s="13">
        <f t="shared" si="0"/>
        <v>14</v>
      </c>
      <c r="B29" s="55" t="s">
        <v>38</v>
      </c>
      <c r="C29" s="40" t="s">
        <v>100</v>
      </c>
      <c r="D29" s="42"/>
      <c r="E29" s="43"/>
      <c r="F29" s="40">
        <f>IF(C29="A compléter par le candidat",E29,C29*E29)</f>
        <v>0</v>
      </c>
    </row>
    <row r="30" spans="1:6" ht="25.5" x14ac:dyDescent="0.2">
      <c r="A30" s="13">
        <f t="shared" si="0"/>
        <v>15</v>
      </c>
      <c r="B30" s="55" t="s">
        <v>39</v>
      </c>
      <c r="C30" s="40" t="s">
        <v>100</v>
      </c>
      <c r="D30" s="42"/>
      <c r="E30" s="43"/>
      <c r="F30" s="40">
        <f>IF(C30="A compléter par le candidat",E30,C30*E30)</f>
        <v>0</v>
      </c>
    </row>
    <row r="31" spans="1:6" ht="25.5" x14ac:dyDescent="0.2">
      <c r="A31" s="13">
        <f t="shared" si="0"/>
        <v>16</v>
      </c>
      <c r="B31" s="55" t="s">
        <v>40</v>
      </c>
      <c r="C31" s="40" t="s">
        <v>100</v>
      </c>
      <c r="D31" s="42"/>
      <c r="E31" s="43"/>
      <c r="F31" s="40">
        <f>IF(C31="A compléter par le candidat",E31,C31*E31)</f>
        <v>0</v>
      </c>
    </row>
    <row r="32" spans="1:6" ht="25.5" x14ac:dyDescent="0.2">
      <c r="A32" s="13">
        <f t="shared" si="0"/>
        <v>17</v>
      </c>
      <c r="B32" s="55" t="s">
        <v>148</v>
      </c>
      <c r="C32" s="40" t="s">
        <v>100</v>
      </c>
      <c r="D32" s="42"/>
      <c r="E32" s="43"/>
      <c r="F32" s="40">
        <f>IF(C32="A compléter par le candidat",E32,C32*E32)</f>
        <v>0</v>
      </c>
    </row>
    <row r="33" spans="1:6" x14ac:dyDescent="0.2">
      <c r="A33" s="13">
        <f t="shared" si="0"/>
        <v>18</v>
      </c>
      <c r="B33" s="15"/>
      <c r="D33" s="27" t="s">
        <v>41</v>
      </c>
      <c r="F33" s="56">
        <f>SUM(F7:F32)</f>
        <v>0</v>
      </c>
    </row>
    <row r="34" spans="1:6" x14ac:dyDescent="0.2">
      <c r="A34" s="13">
        <f t="shared" si="0"/>
        <v>19</v>
      </c>
      <c r="B34" s="15"/>
      <c r="D34" s="27" t="s">
        <v>8</v>
      </c>
      <c r="F34" s="34">
        <f>F33*20%</f>
        <v>0</v>
      </c>
    </row>
    <row r="35" spans="1:6" x14ac:dyDescent="0.2">
      <c r="A35" s="13">
        <f t="shared" si="0"/>
        <v>20</v>
      </c>
      <c r="B35" s="15"/>
      <c r="D35" s="27" t="s">
        <v>42</v>
      </c>
      <c r="F35" s="34">
        <f>SUM(F33:F34)</f>
        <v>0</v>
      </c>
    </row>
    <row r="36" spans="1:6" x14ac:dyDescent="0.2">
      <c r="A36" s="7"/>
      <c r="B36" s="15"/>
      <c r="C36" s="7"/>
      <c r="D36" s="7"/>
      <c r="F36" s="7"/>
    </row>
    <row r="37" spans="1:6" ht="15.75" customHeight="1" x14ac:dyDescent="0.2">
      <c r="A37" s="92" t="s">
        <v>141</v>
      </c>
      <c r="B37" s="93"/>
      <c r="C37" s="93"/>
      <c r="D37" s="93"/>
      <c r="E37" s="93"/>
      <c r="F37" s="93"/>
    </row>
    <row r="38" spans="1:6" ht="25.5" x14ac:dyDescent="0.2">
      <c r="A38" s="13">
        <f>A35+1</f>
        <v>21</v>
      </c>
      <c r="B38" s="54" t="s">
        <v>57</v>
      </c>
      <c r="C38" s="40" t="s">
        <v>100</v>
      </c>
      <c r="D38" s="42"/>
      <c r="E38" s="43"/>
      <c r="F38" s="40">
        <f>IF(C38="A compléter par le candidat",E38,C38*E38)</f>
        <v>0</v>
      </c>
    </row>
    <row r="39" spans="1:6" ht="25.5" x14ac:dyDescent="0.2">
      <c r="A39" s="13">
        <f>A38+1</f>
        <v>22</v>
      </c>
      <c r="B39" s="54" t="s">
        <v>91</v>
      </c>
      <c r="C39" s="40" t="s">
        <v>100</v>
      </c>
      <c r="D39" s="42"/>
      <c r="E39" s="43"/>
      <c r="F39" s="40">
        <f>IF(C39="A compléter par le candidat",E39,C39*E39)</f>
        <v>0</v>
      </c>
    </row>
    <row r="40" spans="1:6" ht="25.5" x14ac:dyDescent="0.2">
      <c r="A40" s="13">
        <f t="shared" ref="A40:A48" si="7">A39+1</f>
        <v>23</v>
      </c>
      <c r="B40" s="54" t="s">
        <v>72</v>
      </c>
      <c r="C40" s="40" t="s">
        <v>100</v>
      </c>
      <c r="D40" s="42"/>
      <c r="E40" s="43"/>
      <c r="F40" s="40">
        <f>IF(C40="A compléter par le candidat",E40,C40*E40)</f>
        <v>0</v>
      </c>
    </row>
    <row r="41" spans="1:6" x14ac:dyDescent="0.2">
      <c r="A41" s="13">
        <f t="shared" si="7"/>
        <v>24</v>
      </c>
      <c r="B41" s="57" t="s">
        <v>44</v>
      </c>
      <c r="C41" s="39"/>
      <c r="D41" s="42"/>
      <c r="E41" s="43"/>
      <c r="F41" s="51"/>
    </row>
    <row r="42" spans="1:6" ht="25.5" x14ac:dyDescent="0.2">
      <c r="A42" s="13">
        <f t="shared" si="7"/>
        <v>25</v>
      </c>
      <c r="B42" s="55" t="s">
        <v>38</v>
      </c>
      <c r="C42" s="40" t="s">
        <v>100</v>
      </c>
      <c r="D42" s="42"/>
      <c r="E42" s="43"/>
      <c r="F42" s="40">
        <f>IF(C42="A compléter par le candidat",E42,C42*E42)</f>
        <v>0</v>
      </c>
    </row>
    <row r="43" spans="1:6" ht="25.5" x14ac:dyDescent="0.2">
      <c r="A43" s="13">
        <f t="shared" si="7"/>
        <v>26</v>
      </c>
      <c r="B43" s="55" t="s">
        <v>39</v>
      </c>
      <c r="C43" s="40" t="s">
        <v>100</v>
      </c>
      <c r="D43" s="42"/>
      <c r="E43" s="43"/>
      <c r="F43" s="40">
        <f>IF(C43="A compléter par le candidat",E43,C43*E43)</f>
        <v>0</v>
      </c>
    </row>
    <row r="44" spans="1:6" ht="25.5" x14ac:dyDescent="0.2">
      <c r="A44" s="13">
        <f t="shared" si="7"/>
        <v>27</v>
      </c>
      <c r="B44" s="55" t="s">
        <v>45</v>
      </c>
      <c r="C44" s="40" t="s">
        <v>100</v>
      </c>
      <c r="D44" s="42"/>
      <c r="E44" s="43"/>
      <c r="F44" s="40">
        <f>IF(C44="A compléter par le candidat",E44,C44*E44)</f>
        <v>0</v>
      </c>
    </row>
    <row r="45" spans="1:6" ht="25.5" x14ac:dyDescent="0.2">
      <c r="A45" s="13">
        <f t="shared" si="7"/>
        <v>28</v>
      </c>
      <c r="B45" s="55" t="s">
        <v>148</v>
      </c>
      <c r="C45" s="40" t="s">
        <v>100</v>
      </c>
      <c r="D45" s="42"/>
      <c r="E45" s="43"/>
      <c r="F45" s="40">
        <f>IF(C45="A compléter par le candidat",E45,C45*E45)</f>
        <v>0</v>
      </c>
    </row>
    <row r="46" spans="1:6" ht="12.75" customHeight="1" x14ac:dyDescent="0.2">
      <c r="A46" s="13">
        <f t="shared" si="7"/>
        <v>29</v>
      </c>
      <c r="B46" s="15"/>
      <c r="D46" s="27" t="s">
        <v>41</v>
      </c>
      <c r="F46" s="56">
        <f>SUM(F38:F45)</f>
        <v>0</v>
      </c>
    </row>
    <row r="47" spans="1:6" ht="12.75" customHeight="1" x14ac:dyDescent="0.2">
      <c r="A47" s="13">
        <f t="shared" si="7"/>
        <v>30</v>
      </c>
      <c r="B47" s="15"/>
      <c r="D47" s="27" t="s">
        <v>8</v>
      </c>
      <c r="F47" s="34">
        <f>F46*20%</f>
        <v>0</v>
      </c>
    </row>
    <row r="48" spans="1:6" ht="12.75" customHeight="1" x14ac:dyDescent="0.2">
      <c r="A48" s="13">
        <f t="shared" si="7"/>
        <v>31</v>
      </c>
      <c r="B48" s="15"/>
      <c r="D48" s="27" t="s">
        <v>42</v>
      </c>
      <c r="F48" s="34">
        <f>SUM(F46:F47)</f>
        <v>0</v>
      </c>
    </row>
    <row r="49" spans="1:6" x14ac:dyDescent="0.2">
      <c r="A49" s="7"/>
      <c r="B49" s="15"/>
      <c r="C49" s="7"/>
      <c r="D49" s="7"/>
      <c r="F49" s="7"/>
    </row>
    <row r="50" spans="1:6" ht="15.75" customHeight="1" x14ac:dyDescent="0.2">
      <c r="A50" s="92" t="s">
        <v>140</v>
      </c>
      <c r="B50" s="93"/>
      <c r="C50" s="93"/>
      <c r="D50" s="93"/>
      <c r="E50" s="93"/>
      <c r="F50" s="41"/>
    </row>
    <row r="51" spans="1:6" ht="25.5" x14ac:dyDescent="0.2">
      <c r="A51" s="13">
        <f>A48+1</f>
        <v>32</v>
      </c>
      <c r="B51" s="54" t="s">
        <v>43</v>
      </c>
      <c r="C51" s="40" t="s">
        <v>100</v>
      </c>
      <c r="D51" s="42"/>
      <c r="E51" s="43"/>
      <c r="F51" s="40">
        <f>IF(C51="A compléter par le candidat",E51,C51*E51)</f>
        <v>0</v>
      </c>
    </row>
    <row r="52" spans="1:6" ht="25.5" x14ac:dyDescent="0.2">
      <c r="A52" s="13">
        <f>A51+1</f>
        <v>33</v>
      </c>
      <c r="B52" s="54" t="s">
        <v>91</v>
      </c>
      <c r="C52" s="40" t="s">
        <v>100</v>
      </c>
      <c r="D52" s="42"/>
      <c r="E52" s="43"/>
      <c r="F52" s="40">
        <f>IF(C52="A compléter par le candidat",E52,C52*E52)</f>
        <v>0</v>
      </c>
    </row>
    <row r="53" spans="1:6" x14ac:dyDescent="0.2">
      <c r="A53" s="13">
        <f>A51+1</f>
        <v>33</v>
      </c>
      <c r="B53" s="54" t="s">
        <v>70</v>
      </c>
      <c r="C53" s="39">
        <v>1</v>
      </c>
      <c r="D53" s="42"/>
      <c r="E53" s="43"/>
      <c r="F53" s="40">
        <f>IF(C53="ensemble",E53,C53*E53)</f>
        <v>0</v>
      </c>
    </row>
    <row r="54" spans="1:6" x14ac:dyDescent="0.2">
      <c r="A54" s="13">
        <f t="shared" ref="A54:A66" si="8">A53+1</f>
        <v>34</v>
      </c>
      <c r="B54" s="54" t="s">
        <v>69</v>
      </c>
      <c r="C54" s="39">
        <v>2</v>
      </c>
      <c r="D54" s="42"/>
      <c r="E54" s="43"/>
      <c r="F54" s="40">
        <f>IF(C54="ensemble",E54,C54*E54)</f>
        <v>0</v>
      </c>
    </row>
    <row r="55" spans="1:6" x14ac:dyDescent="0.2">
      <c r="A55" s="13">
        <f t="shared" si="8"/>
        <v>35</v>
      </c>
      <c r="B55" s="54" t="s">
        <v>62</v>
      </c>
      <c r="C55" s="39">
        <v>2</v>
      </c>
      <c r="D55" s="42"/>
      <c r="E55" s="43"/>
      <c r="F55" s="40">
        <f>IF(C55="ensemble",E55,C55*E55)</f>
        <v>0</v>
      </c>
    </row>
    <row r="56" spans="1:6" x14ac:dyDescent="0.2">
      <c r="A56" s="13">
        <f t="shared" si="8"/>
        <v>36</v>
      </c>
      <c r="B56" s="54" t="s">
        <v>63</v>
      </c>
      <c r="C56" s="39">
        <v>1</v>
      </c>
      <c r="D56" s="42"/>
      <c r="E56" s="43"/>
      <c r="F56" s="40">
        <f>IF(C56="ensemble",E56,C56*E56)</f>
        <v>0</v>
      </c>
    </row>
    <row r="57" spans="1:6" x14ac:dyDescent="0.2">
      <c r="A57" s="13">
        <f t="shared" si="8"/>
        <v>37</v>
      </c>
      <c r="B57" s="54" t="s">
        <v>71</v>
      </c>
      <c r="C57" s="39">
        <f>SUM(C55:C56)</f>
        <v>3</v>
      </c>
      <c r="D57" s="42"/>
      <c r="E57" s="43"/>
      <c r="F57" s="40">
        <f>IF(C57="ensemble",E57,C57*E57)</f>
        <v>0</v>
      </c>
    </row>
    <row r="58" spans="1:6" ht="25.5" x14ac:dyDescent="0.2">
      <c r="A58" s="13">
        <f t="shared" si="8"/>
        <v>38</v>
      </c>
      <c r="B58" s="54" t="s">
        <v>72</v>
      </c>
      <c r="C58" s="40" t="s">
        <v>100</v>
      </c>
      <c r="D58" s="42"/>
      <c r="E58" s="43"/>
      <c r="F58" s="40">
        <f>IF(C58="A compléter par le candidat",E58,C58*E58)</f>
        <v>0</v>
      </c>
    </row>
    <row r="59" spans="1:6" x14ac:dyDescent="0.2">
      <c r="A59" s="13">
        <f t="shared" si="8"/>
        <v>39</v>
      </c>
      <c r="B59" s="57" t="s">
        <v>37</v>
      </c>
      <c r="C59" s="39"/>
      <c r="D59" s="42"/>
      <c r="E59" s="43"/>
      <c r="F59" s="51"/>
    </row>
    <row r="60" spans="1:6" ht="25.5" x14ac:dyDescent="0.2">
      <c r="A60" s="13">
        <f t="shared" si="8"/>
        <v>40</v>
      </c>
      <c r="B60" s="55" t="s">
        <v>38</v>
      </c>
      <c r="C60" s="40" t="s">
        <v>100</v>
      </c>
      <c r="D60" s="42"/>
      <c r="E60" s="43"/>
      <c r="F60" s="40">
        <f>IF(C60="A compléter par le candidat",E60,C60*E60)</f>
        <v>0</v>
      </c>
    </row>
    <row r="61" spans="1:6" ht="25.5" x14ac:dyDescent="0.2">
      <c r="A61" s="13">
        <f t="shared" si="8"/>
        <v>41</v>
      </c>
      <c r="B61" s="55" t="s">
        <v>39</v>
      </c>
      <c r="C61" s="40" t="s">
        <v>100</v>
      </c>
      <c r="D61" s="42"/>
      <c r="E61" s="43"/>
      <c r="F61" s="40">
        <f>IF(C61="A compléter par le candidat",E61,C61*E61)</f>
        <v>0</v>
      </c>
    </row>
    <row r="62" spans="1:6" ht="25.5" x14ac:dyDescent="0.2">
      <c r="A62" s="13">
        <f t="shared" si="8"/>
        <v>42</v>
      </c>
      <c r="B62" s="55" t="s">
        <v>40</v>
      </c>
      <c r="C62" s="40" t="s">
        <v>100</v>
      </c>
      <c r="D62" s="42"/>
      <c r="E62" s="43"/>
      <c r="F62" s="40">
        <f>IF(C62="A compléter par le candidat",E62,C62*E62)</f>
        <v>0</v>
      </c>
    </row>
    <row r="63" spans="1:6" ht="25.5" x14ac:dyDescent="0.2">
      <c r="A63" s="13">
        <f t="shared" si="8"/>
        <v>43</v>
      </c>
      <c r="B63" s="55" t="s">
        <v>148</v>
      </c>
      <c r="C63" s="40" t="s">
        <v>100</v>
      </c>
      <c r="D63" s="42"/>
      <c r="E63" s="43"/>
      <c r="F63" s="40">
        <f>IF(C63="A compléter par le candidat",E63,C63*E63)</f>
        <v>0</v>
      </c>
    </row>
    <row r="64" spans="1:6" x14ac:dyDescent="0.2">
      <c r="A64" s="13">
        <f t="shared" si="8"/>
        <v>44</v>
      </c>
      <c r="B64" s="15"/>
      <c r="D64" s="27" t="s">
        <v>41</v>
      </c>
      <c r="F64" s="56">
        <f>SUM(F51:F63)</f>
        <v>0</v>
      </c>
    </row>
    <row r="65" spans="1:6" x14ac:dyDescent="0.2">
      <c r="A65" s="13">
        <f t="shared" si="8"/>
        <v>45</v>
      </c>
      <c r="B65" s="15"/>
      <c r="D65" s="27" t="s">
        <v>8</v>
      </c>
      <c r="F65" s="34">
        <f>F64*20%</f>
        <v>0</v>
      </c>
    </row>
    <row r="66" spans="1:6" x14ac:dyDescent="0.2">
      <c r="A66" s="13">
        <f t="shared" si="8"/>
        <v>46</v>
      </c>
      <c r="B66" s="15"/>
      <c r="D66" s="27" t="s">
        <v>42</v>
      </c>
      <c r="F66" s="34">
        <f>SUM(F64:F65)</f>
        <v>0</v>
      </c>
    </row>
    <row r="68" spans="1:6" ht="15.75" customHeight="1" x14ac:dyDescent="0.2">
      <c r="A68" s="92" t="s">
        <v>139</v>
      </c>
      <c r="B68" s="93"/>
      <c r="C68" s="93"/>
      <c r="D68" s="93"/>
      <c r="E68" s="93"/>
      <c r="F68" s="41"/>
    </row>
    <row r="69" spans="1:6" ht="25.5" x14ac:dyDescent="0.2">
      <c r="A69" s="13">
        <f>A66+1</f>
        <v>47</v>
      </c>
      <c r="B69" s="54" t="s">
        <v>43</v>
      </c>
      <c r="C69" s="40" t="s">
        <v>100</v>
      </c>
      <c r="D69" s="42"/>
      <c r="E69" s="43"/>
      <c r="F69" s="40">
        <f>IF(C69="A compléter par le candidat",E69,C69*E69)</f>
        <v>0</v>
      </c>
    </row>
    <row r="70" spans="1:6" ht="25.5" x14ac:dyDescent="0.2">
      <c r="A70" s="13">
        <f>A69+1</f>
        <v>48</v>
      </c>
      <c r="B70" s="54" t="s">
        <v>91</v>
      </c>
      <c r="C70" s="40" t="s">
        <v>100</v>
      </c>
      <c r="D70" s="42"/>
      <c r="E70" s="43"/>
      <c r="F70" s="40">
        <f>IF(C70="A compléter par le candidat",E70,C70*E70)</f>
        <v>0</v>
      </c>
    </row>
    <row r="71" spans="1:6" x14ac:dyDescent="0.2">
      <c r="A71" s="13">
        <f t="shared" ref="A71:A84" si="9">A70+1</f>
        <v>49</v>
      </c>
      <c r="B71" s="54" t="s">
        <v>70</v>
      </c>
      <c r="C71" s="39">
        <v>1</v>
      </c>
      <c r="D71" s="42"/>
      <c r="E71" s="43"/>
      <c r="F71" s="40">
        <f>IF(C71="ensemble",E71,C71*E71)</f>
        <v>0</v>
      </c>
    </row>
    <row r="72" spans="1:6" x14ac:dyDescent="0.2">
      <c r="A72" s="13">
        <f t="shared" si="9"/>
        <v>50</v>
      </c>
      <c r="B72" s="54" t="s">
        <v>69</v>
      </c>
      <c r="C72" s="39">
        <v>2</v>
      </c>
      <c r="D72" s="42"/>
      <c r="E72" s="43"/>
      <c r="F72" s="40">
        <f>IF(C72="ensemble",E72,C72*E72)</f>
        <v>0</v>
      </c>
    </row>
    <row r="73" spans="1:6" x14ac:dyDescent="0.2">
      <c r="A73" s="13">
        <f t="shared" si="9"/>
        <v>51</v>
      </c>
      <c r="B73" s="54" t="s">
        <v>62</v>
      </c>
      <c r="C73" s="39">
        <v>0</v>
      </c>
      <c r="D73" s="42"/>
      <c r="E73" s="43"/>
      <c r="F73" s="40">
        <f>IF(C73="ensemble",E73,C73*E73)</f>
        <v>0</v>
      </c>
    </row>
    <row r="74" spans="1:6" x14ac:dyDescent="0.2">
      <c r="A74" s="13">
        <f t="shared" si="9"/>
        <v>52</v>
      </c>
      <c r="B74" s="54" t="s">
        <v>63</v>
      </c>
      <c r="C74" s="39">
        <v>4</v>
      </c>
      <c r="D74" s="42"/>
      <c r="E74" s="43"/>
      <c r="F74" s="40">
        <f>IF(C74="ensemble",E74,C74*E74)</f>
        <v>0</v>
      </c>
    </row>
    <row r="75" spans="1:6" x14ac:dyDescent="0.2">
      <c r="A75" s="13">
        <f t="shared" si="9"/>
        <v>53</v>
      </c>
      <c r="B75" s="54" t="s">
        <v>71</v>
      </c>
      <c r="C75" s="39">
        <f>SUM(C73:C74)</f>
        <v>4</v>
      </c>
      <c r="D75" s="42"/>
      <c r="E75" s="43"/>
      <c r="F75" s="40">
        <f>IF(C75="ensemble",E75,C75*E75)</f>
        <v>0</v>
      </c>
    </row>
    <row r="76" spans="1:6" ht="25.5" x14ac:dyDescent="0.2">
      <c r="A76" s="13">
        <f t="shared" si="9"/>
        <v>54</v>
      </c>
      <c r="B76" s="54" t="s">
        <v>72</v>
      </c>
      <c r="C76" s="40" t="s">
        <v>100</v>
      </c>
      <c r="D76" s="42"/>
      <c r="E76" s="43"/>
      <c r="F76" s="40">
        <f>IF(C76="A compléter par le candidat",E76,C76*E76)</f>
        <v>0</v>
      </c>
    </row>
    <row r="77" spans="1:6" x14ac:dyDescent="0.2">
      <c r="A77" s="13">
        <f t="shared" si="9"/>
        <v>55</v>
      </c>
      <c r="B77" s="57" t="s">
        <v>37</v>
      </c>
      <c r="C77" s="39"/>
      <c r="D77" s="42"/>
      <c r="E77" s="43"/>
      <c r="F77" s="51"/>
    </row>
    <row r="78" spans="1:6" ht="25.5" x14ac:dyDescent="0.2">
      <c r="A78" s="13">
        <f t="shared" si="9"/>
        <v>56</v>
      </c>
      <c r="B78" s="55" t="s">
        <v>38</v>
      </c>
      <c r="C78" s="40" t="s">
        <v>100</v>
      </c>
      <c r="D78" s="42"/>
      <c r="E78" s="43"/>
      <c r="F78" s="40">
        <f>IF(C78="A compléter par le candidat",E78,C78*E78)</f>
        <v>0</v>
      </c>
    </row>
    <row r="79" spans="1:6" ht="25.5" x14ac:dyDescent="0.2">
      <c r="A79" s="13">
        <f t="shared" si="9"/>
        <v>57</v>
      </c>
      <c r="B79" s="55" t="s">
        <v>39</v>
      </c>
      <c r="C79" s="40" t="s">
        <v>100</v>
      </c>
      <c r="D79" s="42"/>
      <c r="E79" s="43"/>
      <c r="F79" s="40">
        <f>IF(C79="A compléter par le candidat",E79,C79*E79)</f>
        <v>0</v>
      </c>
    </row>
    <row r="80" spans="1:6" ht="25.5" x14ac:dyDescent="0.2">
      <c r="A80" s="13">
        <f t="shared" si="9"/>
        <v>58</v>
      </c>
      <c r="B80" s="55" t="s">
        <v>40</v>
      </c>
      <c r="C80" s="40" t="s">
        <v>100</v>
      </c>
      <c r="D80" s="42"/>
      <c r="E80" s="43"/>
      <c r="F80" s="40">
        <f>IF(C80="A compléter par le candidat",E80,C80*E80)</f>
        <v>0</v>
      </c>
    </row>
    <row r="81" spans="1:6" ht="25.5" x14ac:dyDescent="0.2">
      <c r="A81" s="13">
        <f t="shared" si="9"/>
        <v>59</v>
      </c>
      <c r="B81" s="55" t="s">
        <v>148</v>
      </c>
      <c r="C81" s="40" t="s">
        <v>100</v>
      </c>
      <c r="D81" s="42"/>
      <c r="E81" s="43"/>
      <c r="F81" s="40">
        <f>IF(C81="A compléter par le candidat",E81,C81*E81)</f>
        <v>0</v>
      </c>
    </row>
    <row r="82" spans="1:6" x14ac:dyDescent="0.2">
      <c r="A82" s="13">
        <f t="shared" si="9"/>
        <v>60</v>
      </c>
      <c r="B82" s="15"/>
      <c r="D82" s="27" t="s">
        <v>41</v>
      </c>
      <c r="F82" s="56">
        <f>SUM(F69:F81)</f>
        <v>0</v>
      </c>
    </row>
    <row r="83" spans="1:6" x14ac:dyDescent="0.2">
      <c r="A83" s="13">
        <f t="shared" si="9"/>
        <v>61</v>
      </c>
      <c r="B83" s="15"/>
      <c r="D83" s="27" t="s">
        <v>8</v>
      </c>
      <c r="F83" s="34">
        <f>F82*20%</f>
        <v>0</v>
      </c>
    </row>
    <row r="84" spans="1:6" x14ac:dyDescent="0.2">
      <c r="A84" s="13">
        <f t="shared" si="9"/>
        <v>62</v>
      </c>
      <c r="B84" s="15"/>
      <c r="D84" s="27" t="s">
        <v>42</v>
      </c>
      <c r="F84" s="34">
        <f>SUM(F82:F83)</f>
        <v>0</v>
      </c>
    </row>
    <row r="86" spans="1:6" ht="15.75" x14ac:dyDescent="0.2">
      <c r="A86" s="92" t="s">
        <v>138</v>
      </c>
      <c r="B86" s="93"/>
      <c r="C86" s="93"/>
      <c r="D86" s="93"/>
      <c r="E86" s="93"/>
      <c r="F86" s="41"/>
    </row>
    <row r="87" spans="1:6" ht="25.5" x14ac:dyDescent="0.2">
      <c r="A87" s="13">
        <f>+A84+1</f>
        <v>63</v>
      </c>
      <c r="B87" s="54" t="s">
        <v>43</v>
      </c>
      <c r="C87" s="40" t="s">
        <v>100</v>
      </c>
      <c r="D87" s="42"/>
      <c r="E87" s="43"/>
      <c r="F87" s="40">
        <f>IF(C87="A compléter par le candidat",E87,C87*E87)</f>
        <v>0</v>
      </c>
    </row>
    <row r="88" spans="1:6" ht="25.5" x14ac:dyDescent="0.2">
      <c r="A88" s="13">
        <f>A87+1</f>
        <v>64</v>
      </c>
      <c r="B88" s="54" t="s">
        <v>91</v>
      </c>
      <c r="C88" s="40" t="s">
        <v>100</v>
      </c>
      <c r="D88" s="42"/>
      <c r="E88" s="43"/>
      <c r="F88" s="40">
        <f>IF(C88="A compléter par le candidat",E88,C88*E88)</f>
        <v>0</v>
      </c>
    </row>
    <row r="89" spans="1:6" x14ac:dyDescent="0.2">
      <c r="A89" s="13">
        <f>A88+1</f>
        <v>65</v>
      </c>
      <c r="B89" s="54" t="s">
        <v>70</v>
      </c>
      <c r="C89" s="39">
        <v>1</v>
      </c>
      <c r="D89" s="42"/>
      <c r="E89" s="43"/>
      <c r="F89" s="40">
        <f>IF(C89="ensemble",E89,C89*E89)</f>
        <v>0</v>
      </c>
    </row>
    <row r="90" spans="1:6" x14ac:dyDescent="0.2">
      <c r="A90" s="13">
        <f t="shared" ref="A90:A102" si="10">A89+1</f>
        <v>66</v>
      </c>
      <c r="B90" s="54" t="s">
        <v>69</v>
      </c>
      <c r="C90" s="39">
        <v>2</v>
      </c>
      <c r="D90" s="42"/>
      <c r="E90" s="43"/>
      <c r="F90" s="40">
        <f>IF(C90="ensemble",E90,C90*E90)</f>
        <v>0</v>
      </c>
    </row>
    <row r="91" spans="1:6" x14ac:dyDescent="0.2">
      <c r="A91" s="13">
        <f t="shared" si="10"/>
        <v>67</v>
      </c>
      <c r="B91" s="54" t="s">
        <v>62</v>
      </c>
      <c r="C91" s="39">
        <v>1</v>
      </c>
      <c r="D91" s="42"/>
      <c r="E91" s="43"/>
      <c r="F91" s="40">
        <f>IF(C91="ensemble",E91,C91*E91)</f>
        <v>0</v>
      </c>
    </row>
    <row r="92" spans="1:6" x14ac:dyDescent="0.2">
      <c r="A92" s="13">
        <f t="shared" si="10"/>
        <v>68</v>
      </c>
      <c r="B92" s="54" t="s">
        <v>63</v>
      </c>
      <c r="C92" s="39">
        <v>1</v>
      </c>
      <c r="D92" s="42"/>
      <c r="E92" s="43"/>
      <c r="F92" s="40">
        <f>IF(C92="ensemble",E92,C92*E92)</f>
        <v>0</v>
      </c>
    </row>
    <row r="93" spans="1:6" x14ac:dyDescent="0.2">
      <c r="A93" s="13">
        <f t="shared" si="10"/>
        <v>69</v>
      </c>
      <c r="B93" s="54" t="s">
        <v>71</v>
      </c>
      <c r="C93" s="39">
        <f>SUM(C91:C92)</f>
        <v>2</v>
      </c>
      <c r="D93" s="42"/>
      <c r="E93" s="43"/>
      <c r="F93" s="40">
        <f>IF(C93="ensemble",E93,C93*E93)</f>
        <v>0</v>
      </c>
    </row>
    <row r="94" spans="1:6" ht="25.5" x14ac:dyDescent="0.2">
      <c r="A94" s="13">
        <f t="shared" si="10"/>
        <v>70</v>
      </c>
      <c r="B94" s="54" t="s">
        <v>72</v>
      </c>
      <c r="C94" s="40" t="s">
        <v>100</v>
      </c>
      <c r="D94" s="42"/>
      <c r="E94" s="43"/>
      <c r="F94" s="40">
        <f>IF(C94="A compléter par le candidat",E94,C94*E94)</f>
        <v>0</v>
      </c>
    </row>
    <row r="95" spans="1:6" x14ac:dyDescent="0.2">
      <c r="A95" s="13">
        <f t="shared" si="10"/>
        <v>71</v>
      </c>
      <c r="B95" s="57" t="s">
        <v>37</v>
      </c>
      <c r="C95" s="39"/>
      <c r="D95" s="42"/>
      <c r="E95" s="43"/>
      <c r="F95" s="51"/>
    </row>
    <row r="96" spans="1:6" ht="25.5" x14ac:dyDescent="0.2">
      <c r="A96" s="13">
        <f t="shared" si="10"/>
        <v>72</v>
      </c>
      <c r="B96" s="55" t="s">
        <v>38</v>
      </c>
      <c r="C96" s="40" t="s">
        <v>100</v>
      </c>
      <c r="D96" s="42"/>
      <c r="E96" s="43"/>
      <c r="F96" s="40">
        <f>IF(C96="A compléter par le candidat",E96,C96*E96)</f>
        <v>0</v>
      </c>
    </row>
    <row r="97" spans="1:6" ht="25.5" x14ac:dyDescent="0.2">
      <c r="A97" s="13">
        <f t="shared" si="10"/>
        <v>73</v>
      </c>
      <c r="B97" s="55" t="s">
        <v>39</v>
      </c>
      <c r="C97" s="40" t="s">
        <v>100</v>
      </c>
      <c r="D97" s="42"/>
      <c r="E97" s="43"/>
      <c r="F97" s="40">
        <f>IF(C97="A compléter par le candidat",E97,C97*E97)</f>
        <v>0</v>
      </c>
    </row>
    <row r="98" spans="1:6" ht="25.5" x14ac:dyDescent="0.2">
      <c r="A98" s="13">
        <f t="shared" si="10"/>
        <v>74</v>
      </c>
      <c r="B98" s="55" t="s">
        <v>40</v>
      </c>
      <c r="C98" s="40" t="s">
        <v>100</v>
      </c>
      <c r="D98" s="42"/>
      <c r="E98" s="43"/>
      <c r="F98" s="40">
        <f>IF(C98="A compléter par le candidat",E98,C98*E98)</f>
        <v>0</v>
      </c>
    </row>
    <row r="99" spans="1:6" ht="25.5" x14ac:dyDescent="0.2">
      <c r="A99" s="13">
        <f t="shared" si="10"/>
        <v>75</v>
      </c>
      <c r="B99" s="55" t="s">
        <v>148</v>
      </c>
      <c r="C99" s="40" t="s">
        <v>100</v>
      </c>
      <c r="D99" s="42"/>
      <c r="E99" s="43"/>
      <c r="F99" s="40">
        <f>IF(C99="A compléter par le candidat",E99,C99*E99)</f>
        <v>0</v>
      </c>
    </row>
    <row r="100" spans="1:6" x14ac:dyDescent="0.2">
      <c r="A100" s="13">
        <f t="shared" si="10"/>
        <v>76</v>
      </c>
      <c r="D100" s="27" t="s">
        <v>41</v>
      </c>
      <c r="F100" s="56">
        <f>SUM(F87:F99)</f>
        <v>0</v>
      </c>
    </row>
    <row r="101" spans="1:6" x14ac:dyDescent="0.2">
      <c r="A101" s="13">
        <f t="shared" si="10"/>
        <v>77</v>
      </c>
      <c r="D101" s="27" t="s">
        <v>8</v>
      </c>
      <c r="F101" s="34">
        <f>F100*20%</f>
        <v>0</v>
      </c>
    </row>
    <row r="102" spans="1:6" x14ac:dyDescent="0.2">
      <c r="A102" s="13">
        <f t="shared" si="10"/>
        <v>78</v>
      </c>
      <c r="D102" s="27" t="s">
        <v>42</v>
      </c>
      <c r="F102" s="34">
        <f>SUM(F100:F101)</f>
        <v>0</v>
      </c>
    </row>
    <row r="104" spans="1:6" x14ac:dyDescent="0.2">
      <c r="A104" s="13">
        <f>+A102+1</f>
        <v>79</v>
      </c>
      <c r="D104" s="29" t="s">
        <v>124</v>
      </c>
      <c r="F104" s="34">
        <f>F33+'TRANCHE CONDITIONNELLE 3'!F58+F64+F82+F100</f>
        <v>0</v>
      </c>
    </row>
    <row r="105" spans="1:6" x14ac:dyDescent="0.2">
      <c r="A105" s="13">
        <f>A104+1</f>
        <v>80</v>
      </c>
      <c r="D105" s="29" t="s">
        <v>8</v>
      </c>
      <c r="F105" s="34">
        <f>F104*20%</f>
        <v>0</v>
      </c>
    </row>
    <row r="106" spans="1:6" x14ac:dyDescent="0.2">
      <c r="A106" s="13">
        <f>A105+1</f>
        <v>81</v>
      </c>
      <c r="D106" s="29" t="s">
        <v>86</v>
      </c>
      <c r="F106" s="34">
        <f>SUM(F104:F105)</f>
        <v>0</v>
      </c>
    </row>
    <row r="108" spans="1:6" ht="9" customHeight="1" x14ac:dyDescent="0.2"/>
  </sheetData>
  <mergeCells count="7">
    <mergeCell ref="A50:E50"/>
    <mergeCell ref="A68:E68"/>
    <mergeCell ref="A86:E86"/>
    <mergeCell ref="A37:F37"/>
    <mergeCell ref="A2:F2"/>
    <mergeCell ref="C4:D4"/>
    <mergeCell ref="A6:E6"/>
  </mergeCells>
  <pageMargins left="0.39370078740157483" right="0.39370078740157483" top="0.78740157480314965" bottom="0.59055118110236227" header="0.51181102362204722" footer="0.51181102362204722"/>
  <pageSetup paperSize="9" scale="75" orientation="landscape" horizontalDpi="4294967293" r:id="rId1"/>
  <headerFooter alignWithMargins="0">
    <oddHeader>&amp;C
&amp;R&amp;P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2FA12-DF1F-45CC-A2AB-390D8B22B318}">
  <dimension ref="A1:F138"/>
  <sheetViews>
    <sheetView showGridLines="0" zoomScaleNormal="100" workbookViewId="0">
      <selection activeCell="A126" sqref="A126:A132"/>
    </sheetView>
  </sheetViews>
  <sheetFormatPr baseColWidth="10" defaultColWidth="11.42578125" defaultRowHeight="12.75" x14ac:dyDescent="0.2"/>
  <cols>
    <col min="1" max="1" width="4.140625" customWidth="1"/>
    <col min="2" max="2" width="62.42578125" customWidth="1"/>
    <col min="3" max="3" width="16.7109375" customWidth="1"/>
    <col min="4" max="4" width="53" customWidth="1"/>
    <col min="5" max="5" width="16.7109375" style="7" customWidth="1"/>
    <col min="6" max="6" width="23.140625" style="35" customWidth="1"/>
    <col min="8" max="8" width="13.7109375" bestFit="1" customWidth="1"/>
    <col min="253" max="253" width="4.140625" customWidth="1"/>
    <col min="254" max="254" width="62.42578125" customWidth="1"/>
    <col min="255" max="255" width="16.7109375" customWidth="1"/>
    <col min="256" max="256" width="49.7109375" customWidth="1"/>
    <col min="257" max="258" width="16.7109375" customWidth="1"/>
    <col min="509" max="509" width="4.140625" customWidth="1"/>
    <col min="510" max="510" width="62.42578125" customWidth="1"/>
    <col min="511" max="511" width="16.7109375" customWidth="1"/>
    <col min="512" max="512" width="49.7109375" customWidth="1"/>
    <col min="513" max="514" width="16.7109375" customWidth="1"/>
    <col min="765" max="765" width="4.140625" customWidth="1"/>
    <col min="766" max="766" width="62.42578125" customWidth="1"/>
    <col min="767" max="767" width="16.7109375" customWidth="1"/>
    <col min="768" max="768" width="49.7109375" customWidth="1"/>
    <col min="769" max="770" width="16.7109375" customWidth="1"/>
    <col min="1021" max="1021" width="4.140625" customWidth="1"/>
    <col min="1022" max="1022" width="62.42578125" customWidth="1"/>
    <col min="1023" max="1023" width="16.7109375" customWidth="1"/>
    <col min="1024" max="1024" width="49.7109375" customWidth="1"/>
    <col min="1025" max="1026" width="16.7109375" customWidth="1"/>
    <col min="1277" max="1277" width="4.140625" customWidth="1"/>
    <col min="1278" max="1278" width="62.42578125" customWidth="1"/>
    <col min="1279" max="1279" width="16.7109375" customWidth="1"/>
    <col min="1280" max="1280" width="49.7109375" customWidth="1"/>
    <col min="1281" max="1282" width="16.7109375" customWidth="1"/>
    <col min="1533" max="1533" width="4.140625" customWidth="1"/>
    <col min="1534" max="1534" width="62.42578125" customWidth="1"/>
    <col min="1535" max="1535" width="16.7109375" customWidth="1"/>
    <col min="1536" max="1536" width="49.7109375" customWidth="1"/>
    <col min="1537" max="1538" width="16.7109375" customWidth="1"/>
    <col min="1789" max="1789" width="4.140625" customWidth="1"/>
    <col min="1790" max="1790" width="62.42578125" customWidth="1"/>
    <col min="1791" max="1791" width="16.7109375" customWidth="1"/>
    <col min="1792" max="1792" width="49.7109375" customWidth="1"/>
    <col min="1793" max="1794" width="16.7109375" customWidth="1"/>
    <col min="2045" max="2045" width="4.140625" customWidth="1"/>
    <col min="2046" max="2046" width="62.42578125" customWidth="1"/>
    <col min="2047" max="2047" width="16.7109375" customWidth="1"/>
    <col min="2048" max="2048" width="49.7109375" customWidth="1"/>
    <col min="2049" max="2050" width="16.7109375" customWidth="1"/>
    <col min="2301" max="2301" width="4.140625" customWidth="1"/>
    <col min="2302" max="2302" width="62.42578125" customWidth="1"/>
    <col min="2303" max="2303" width="16.7109375" customWidth="1"/>
    <col min="2304" max="2304" width="49.7109375" customWidth="1"/>
    <col min="2305" max="2306" width="16.7109375" customWidth="1"/>
    <col min="2557" max="2557" width="4.140625" customWidth="1"/>
    <col min="2558" max="2558" width="62.42578125" customWidth="1"/>
    <col min="2559" max="2559" width="16.7109375" customWidth="1"/>
    <col min="2560" max="2560" width="49.7109375" customWidth="1"/>
    <col min="2561" max="2562" width="16.7109375" customWidth="1"/>
    <col min="2813" max="2813" width="4.140625" customWidth="1"/>
    <col min="2814" max="2814" width="62.42578125" customWidth="1"/>
    <col min="2815" max="2815" width="16.7109375" customWidth="1"/>
    <col min="2816" max="2816" width="49.7109375" customWidth="1"/>
    <col min="2817" max="2818" width="16.7109375" customWidth="1"/>
    <col min="3069" max="3069" width="4.140625" customWidth="1"/>
    <col min="3070" max="3070" width="62.42578125" customWidth="1"/>
    <col min="3071" max="3071" width="16.7109375" customWidth="1"/>
    <col min="3072" max="3072" width="49.7109375" customWidth="1"/>
    <col min="3073" max="3074" width="16.7109375" customWidth="1"/>
    <col min="3325" max="3325" width="4.140625" customWidth="1"/>
    <col min="3326" max="3326" width="62.42578125" customWidth="1"/>
    <col min="3327" max="3327" width="16.7109375" customWidth="1"/>
    <col min="3328" max="3328" width="49.7109375" customWidth="1"/>
    <col min="3329" max="3330" width="16.7109375" customWidth="1"/>
    <col min="3581" max="3581" width="4.140625" customWidth="1"/>
    <col min="3582" max="3582" width="62.42578125" customWidth="1"/>
    <col min="3583" max="3583" width="16.7109375" customWidth="1"/>
    <col min="3584" max="3584" width="49.7109375" customWidth="1"/>
    <col min="3585" max="3586" width="16.7109375" customWidth="1"/>
    <col min="3837" max="3837" width="4.140625" customWidth="1"/>
    <col min="3838" max="3838" width="62.42578125" customWidth="1"/>
    <col min="3839" max="3839" width="16.7109375" customWidth="1"/>
    <col min="3840" max="3840" width="49.7109375" customWidth="1"/>
    <col min="3841" max="3842" width="16.7109375" customWidth="1"/>
    <col min="4093" max="4093" width="4.140625" customWidth="1"/>
    <col min="4094" max="4094" width="62.42578125" customWidth="1"/>
    <col min="4095" max="4095" width="16.7109375" customWidth="1"/>
    <col min="4096" max="4096" width="49.7109375" customWidth="1"/>
    <col min="4097" max="4098" width="16.7109375" customWidth="1"/>
    <col min="4349" max="4349" width="4.140625" customWidth="1"/>
    <col min="4350" max="4350" width="62.42578125" customWidth="1"/>
    <col min="4351" max="4351" width="16.7109375" customWidth="1"/>
    <col min="4352" max="4352" width="49.7109375" customWidth="1"/>
    <col min="4353" max="4354" width="16.7109375" customWidth="1"/>
    <col min="4605" max="4605" width="4.140625" customWidth="1"/>
    <col min="4606" max="4606" width="62.42578125" customWidth="1"/>
    <col min="4607" max="4607" width="16.7109375" customWidth="1"/>
    <col min="4608" max="4608" width="49.7109375" customWidth="1"/>
    <col min="4609" max="4610" width="16.7109375" customWidth="1"/>
    <col min="4861" max="4861" width="4.140625" customWidth="1"/>
    <col min="4862" max="4862" width="62.42578125" customWidth="1"/>
    <col min="4863" max="4863" width="16.7109375" customWidth="1"/>
    <col min="4864" max="4864" width="49.7109375" customWidth="1"/>
    <col min="4865" max="4866" width="16.7109375" customWidth="1"/>
    <col min="5117" max="5117" width="4.140625" customWidth="1"/>
    <col min="5118" max="5118" width="62.42578125" customWidth="1"/>
    <col min="5119" max="5119" width="16.7109375" customWidth="1"/>
    <col min="5120" max="5120" width="49.7109375" customWidth="1"/>
    <col min="5121" max="5122" width="16.7109375" customWidth="1"/>
    <col min="5373" max="5373" width="4.140625" customWidth="1"/>
    <col min="5374" max="5374" width="62.42578125" customWidth="1"/>
    <col min="5375" max="5375" width="16.7109375" customWidth="1"/>
    <col min="5376" max="5376" width="49.7109375" customWidth="1"/>
    <col min="5377" max="5378" width="16.7109375" customWidth="1"/>
    <col min="5629" max="5629" width="4.140625" customWidth="1"/>
    <col min="5630" max="5630" width="62.42578125" customWidth="1"/>
    <col min="5631" max="5631" width="16.7109375" customWidth="1"/>
    <col min="5632" max="5632" width="49.7109375" customWidth="1"/>
    <col min="5633" max="5634" width="16.7109375" customWidth="1"/>
    <col min="5885" max="5885" width="4.140625" customWidth="1"/>
    <col min="5886" max="5886" width="62.42578125" customWidth="1"/>
    <col min="5887" max="5887" width="16.7109375" customWidth="1"/>
    <col min="5888" max="5888" width="49.7109375" customWidth="1"/>
    <col min="5889" max="5890" width="16.7109375" customWidth="1"/>
    <col min="6141" max="6141" width="4.140625" customWidth="1"/>
    <col min="6142" max="6142" width="62.42578125" customWidth="1"/>
    <col min="6143" max="6143" width="16.7109375" customWidth="1"/>
    <col min="6144" max="6144" width="49.7109375" customWidth="1"/>
    <col min="6145" max="6146" width="16.7109375" customWidth="1"/>
    <col min="6397" max="6397" width="4.140625" customWidth="1"/>
    <col min="6398" max="6398" width="62.42578125" customWidth="1"/>
    <col min="6399" max="6399" width="16.7109375" customWidth="1"/>
    <col min="6400" max="6400" width="49.7109375" customWidth="1"/>
    <col min="6401" max="6402" width="16.7109375" customWidth="1"/>
    <col min="6653" max="6653" width="4.140625" customWidth="1"/>
    <col min="6654" max="6654" width="62.42578125" customWidth="1"/>
    <col min="6655" max="6655" width="16.7109375" customWidth="1"/>
    <col min="6656" max="6656" width="49.7109375" customWidth="1"/>
    <col min="6657" max="6658" width="16.7109375" customWidth="1"/>
    <col min="6909" max="6909" width="4.140625" customWidth="1"/>
    <col min="6910" max="6910" width="62.42578125" customWidth="1"/>
    <col min="6911" max="6911" width="16.7109375" customWidth="1"/>
    <col min="6912" max="6912" width="49.7109375" customWidth="1"/>
    <col min="6913" max="6914" width="16.7109375" customWidth="1"/>
    <col min="7165" max="7165" width="4.140625" customWidth="1"/>
    <col min="7166" max="7166" width="62.42578125" customWidth="1"/>
    <col min="7167" max="7167" width="16.7109375" customWidth="1"/>
    <col min="7168" max="7168" width="49.7109375" customWidth="1"/>
    <col min="7169" max="7170" width="16.7109375" customWidth="1"/>
    <col min="7421" max="7421" width="4.140625" customWidth="1"/>
    <col min="7422" max="7422" width="62.42578125" customWidth="1"/>
    <col min="7423" max="7423" width="16.7109375" customWidth="1"/>
    <col min="7424" max="7424" width="49.7109375" customWidth="1"/>
    <col min="7425" max="7426" width="16.7109375" customWidth="1"/>
    <col min="7677" max="7677" width="4.140625" customWidth="1"/>
    <col min="7678" max="7678" width="62.42578125" customWidth="1"/>
    <col min="7679" max="7679" width="16.7109375" customWidth="1"/>
    <col min="7680" max="7680" width="49.7109375" customWidth="1"/>
    <col min="7681" max="7682" width="16.7109375" customWidth="1"/>
    <col min="7933" max="7933" width="4.140625" customWidth="1"/>
    <col min="7934" max="7934" width="62.42578125" customWidth="1"/>
    <col min="7935" max="7935" width="16.7109375" customWidth="1"/>
    <col min="7936" max="7936" width="49.7109375" customWidth="1"/>
    <col min="7937" max="7938" width="16.7109375" customWidth="1"/>
    <col min="8189" max="8189" width="4.140625" customWidth="1"/>
    <col min="8190" max="8190" width="62.42578125" customWidth="1"/>
    <col min="8191" max="8191" width="16.7109375" customWidth="1"/>
    <col min="8192" max="8192" width="49.7109375" customWidth="1"/>
    <col min="8193" max="8194" width="16.7109375" customWidth="1"/>
    <col min="8445" max="8445" width="4.140625" customWidth="1"/>
    <col min="8446" max="8446" width="62.42578125" customWidth="1"/>
    <col min="8447" max="8447" width="16.7109375" customWidth="1"/>
    <col min="8448" max="8448" width="49.7109375" customWidth="1"/>
    <col min="8449" max="8450" width="16.7109375" customWidth="1"/>
    <col min="8701" max="8701" width="4.140625" customWidth="1"/>
    <col min="8702" max="8702" width="62.42578125" customWidth="1"/>
    <col min="8703" max="8703" width="16.7109375" customWidth="1"/>
    <col min="8704" max="8704" width="49.7109375" customWidth="1"/>
    <col min="8705" max="8706" width="16.7109375" customWidth="1"/>
    <col min="8957" max="8957" width="4.140625" customWidth="1"/>
    <col min="8958" max="8958" width="62.42578125" customWidth="1"/>
    <col min="8959" max="8959" width="16.7109375" customWidth="1"/>
    <col min="8960" max="8960" width="49.7109375" customWidth="1"/>
    <col min="8961" max="8962" width="16.7109375" customWidth="1"/>
    <col min="9213" max="9213" width="4.140625" customWidth="1"/>
    <col min="9214" max="9214" width="62.42578125" customWidth="1"/>
    <col min="9215" max="9215" width="16.7109375" customWidth="1"/>
    <col min="9216" max="9216" width="49.7109375" customWidth="1"/>
    <col min="9217" max="9218" width="16.7109375" customWidth="1"/>
    <col min="9469" max="9469" width="4.140625" customWidth="1"/>
    <col min="9470" max="9470" width="62.42578125" customWidth="1"/>
    <col min="9471" max="9471" width="16.7109375" customWidth="1"/>
    <col min="9472" max="9472" width="49.7109375" customWidth="1"/>
    <col min="9473" max="9474" width="16.7109375" customWidth="1"/>
    <col min="9725" max="9725" width="4.140625" customWidth="1"/>
    <col min="9726" max="9726" width="62.42578125" customWidth="1"/>
    <col min="9727" max="9727" width="16.7109375" customWidth="1"/>
    <col min="9728" max="9728" width="49.7109375" customWidth="1"/>
    <col min="9729" max="9730" width="16.7109375" customWidth="1"/>
    <col min="9981" max="9981" width="4.140625" customWidth="1"/>
    <col min="9982" max="9982" width="62.42578125" customWidth="1"/>
    <col min="9983" max="9983" width="16.7109375" customWidth="1"/>
    <col min="9984" max="9984" width="49.7109375" customWidth="1"/>
    <col min="9985" max="9986" width="16.7109375" customWidth="1"/>
    <col min="10237" max="10237" width="4.140625" customWidth="1"/>
    <col min="10238" max="10238" width="62.42578125" customWidth="1"/>
    <col min="10239" max="10239" width="16.7109375" customWidth="1"/>
    <col min="10240" max="10240" width="49.7109375" customWidth="1"/>
    <col min="10241" max="10242" width="16.7109375" customWidth="1"/>
    <col min="10493" max="10493" width="4.140625" customWidth="1"/>
    <col min="10494" max="10494" width="62.42578125" customWidth="1"/>
    <col min="10495" max="10495" width="16.7109375" customWidth="1"/>
    <col min="10496" max="10496" width="49.7109375" customWidth="1"/>
    <col min="10497" max="10498" width="16.7109375" customWidth="1"/>
    <col min="10749" max="10749" width="4.140625" customWidth="1"/>
    <col min="10750" max="10750" width="62.42578125" customWidth="1"/>
    <col min="10751" max="10751" width="16.7109375" customWidth="1"/>
    <col min="10752" max="10752" width="49.7109375" customWidth="1"/>
    <col min="10753" max="10754" width="16.7109375" customWidth="1"/>
    <col min="11005" max="11005" width="4.140625" customWidth="1"/>
    <col min="11006" max="11006" width="62.42578125" customWidth="1"/>
    <col min="11007" max="11007" width="16.7109375" customWidth="1"/>
    <col min="11008" max="11008" width="49.7109375" customWidth="1"/>
    <col min="11009" max="11010" width="16.7109375" customWidth="1"/>
    <col min="11261" max="11261" width="4.140625" customWidth="1"/>
    <col min="11262" max="11262" width="62.42578125" customWidth="1"/>
    <col min="11263" max="11263" width="16.7109375" customWidth="1"/>
    <col min="11264" max="11264" width="49.7109375" customWidth="1"/>
    <col min="11265" max="11266" width="16.7109375" customWidth="1"/>
    <col min="11517" max="11517" width="4.140625" customWidth="1"/>
    <col min="11518" max="11518" width="62.42578125" customWidth="1"/>
    <col min="11519" max="11519" width="16.7109375" customWidth="1"/>
    <col min="11520" max="11520" width="49.7109375" customWidth="1"/>
    <col min="11521" max="11522" width="16.7109375" customWidth="1"/>
    <col min="11773" max="11773" width="4.140625" customWidth="1"/>
    <col min="11774" max="11774" width="62.42578125" customWidth="1"/>
    <col min="11775" max="11775" width="16.7109375" customWidth="1"/>
    <col min="11776" max="11776" width="49.7109375" customWidth="1"/>
    <col min="11777" max="11778" width="16.7109375" customWidth="1"/>
    <col min="12029" max="12029" width="4.140625" customWidth="1"/>
    <col min="12030" max="12030" width="62.42578125" customWidth="1"/>
    <col min="12031" max="12031" width="16.7109375" customWidth="1"/>
    <col min="12032" max="12032" width="49.7109375" customWidth="1"/>
    <col min="12033" max="12034" width="16.7109375" customWidth="1"/>
    <col min="12285" max="12285" width="4.140625" customWidth="1"/>
    <col min="12286" max="12286" width="62.42578125" customWidth="1"/>
    <col min="12287" max="12287" width="16.7109375" customWidth="1"/>
    <col min="12288" max="12288" width="49.7109375" customWidth="1"/>
    <col min="12289" max="12290" width="16.7109375" customWidth="1"/>
    <col min="12541" max="12541" width="4.140625" customWidth="1"/>
    <col min="12542" max="12542" width="62.42578125" customWidth="1"/>
    <col min="12543" max="12543" width="16.7109375" customWidth="1"/>
    <col min="12544" max="12544" width="49.7109375" customWidth="1"/>
    <col min="12545" max="12546" width="16.7109375" customWidth="1"/>
    <col min="12797" max="12797" width="4.140625" customWidth="1"/>
    <col min="12798" max="12798" width="62.42578125" customWidth="1"/>
    <col min="12799" max="12799" width="16.7109375" customWidth="1"/>
    <col min="12800" max="12800" width="49.7109375" customWidth="1"/>
    <col min="12801" max="12802" width="16.7109375" customWidth="1"/>
    <col min="13053" max="13053" width="4.140625" customWidth="1"/>
    <col min="13054" max="13054" width="62.42578125" customWidth="1"/>
    <col min="13055" max="13055" width="16.7109375" customWidth="1"/>
    <col min="13056" max="13056" width="49.7109375" customWidth="1"/>
    <col min="13057" max="13058" width="16.7109375" customWidth="1"/>
    <col min="13309" max="13309" width="4.140625" customWidth="1"/>
    <col min="13310" max="13310" width="62.42578125" customWidth="1"/>
    <col min="13311" max="13311" width="16.7109375" customWidth="1"/>
    <col min="13312" max="13312" width="49.7109375" customWidth="1"/>
    <col min="13313" max="13314" width="16.7109375" customWidth="1"/>
    <col min="13565" max="13565" width="4.140625" customWidth="1"/>
    <col min="13566" max="13566" width="62.42578125" customWidth="1"/>
    <col min="13567" max="13567" width="16.7109375" customWidth="1"/>
    <col min="13568" max="13568" width="49.7109375" customWidth="1"/>
    <col min="13569" max="13570" width="16.7109375" customWidth="1"/>
    <col min="13821" max="13821" width="4.140625" customWidth="1"/>
    <col min="13822" max="13822" width="62.42578125" customWidth="1"/>
    <col min="13823" max="13823" width="16.7109375" customWidth="1"/>
    <col min="13824" max="13824" width="49.7109375" customWidth="1"/>
    <col min="13825" max="13826" width="16.7109375" customWidth="1"/>
    <col min="14077" max="14077" width="4.140625" customWidth="1"/>
    <col min="14078" max="14078" width="62.42578125" customWidth="1"/>
    <col min="14079" max="14079" width="16.7109375" customWidth="1"/>
    <col min="14080" max="14080" width="49.7109375" customWidth="1"/>
    <col min="14081" max="14082" width="16.7109375" customWidth="1"/>
    <col min="14333" max="14333" width="4.140625" customWidth="1"/>
    <col min="14334" max="14334" width="62.42578125" customWidth="1"/>
    <col min="14335" max="14335" width="16.7109375" customWidth="1"/>
    <col min="14336" max="14336" width="49.7109375" customWidth="1"/>
    <col min="14337" max="14338" width="16.7109375" customWidth="1"/>
    <col min="14589" max="14589" width="4.140625" customWidth="1"/>
    <col min="14590" max="14590" width="62.42578125" customWidth="1"/>
    <col min="14591" max="14591" width="16.7109375" customWidth="1"/>
    <col min="14592" max="14592" width="49.7109375" customWidth="1"/>
    <col min="14593" max="14594" width="16.7109375" customWidth="1"/>
    <col min="14845" max="14845" width="4.140625" customWidth="1"/>
    <col min="14846" max="14846" width="62.42578125" customWidth="1"/>
    <col min="14847" max="14847" width="16.7109375" customWidth="1"/>
    <col min="14848" max="14848" width="49.7109375" customWidth="1"/>
    <col min="14849" max="14850" width="16.7109375" customWidth="1"/>
    <col min="15101" max="15101" width="4.140625" customWidth="1"/>
    <col min="15102" max="15102" width="62.42578125" customWidth="1"/>
    <col min="15103" max="15103" width="16.7109375" customWidth="1"/>
    <col min="15104" max="15104" width="49.7109375" customWidth="1"/>
    <col min="15105" max="15106" width="16.7109375" customWidth="1"/>
    <col min="15357" max="15357" width="4.140625" customWidth="1"/>
    <col min="15358" max="15358" width="62.42578125" customWidth="1"/>
    <col min="15359" max="15359" width="16.7109375" customWidth="1"/>
    <col min="15360" max="15360" width="49.7109375" customWidth="1"/>
    <col min="15361" max="15362" width="16.7109375" customWidth="1"/>
    <col min="15613" max="15613" width="4.140625" customWidth="1"/>
    <col min="15614" max="15614" width="62.42578125" customWidth="1"/>
    <col min="15615" max="15615" width="16.7109375" customWidth="1"/>
    <col min="15616" max="15616" width="49.7109375" customWidth="1"/>
    <col min="15617" max="15618" width="16.7109375" customWidth="1"/>
    <col min="15869" max="15869" width="4.140625" customWidth="1"/>
    <col min="15870" max="15870" width="62.42578125" customWidth="1"/>
    <col min="15871" max="15871" width="16.7109375" customWidth="1"/>
    <col min="15872" max="15872" width="49.7109375" customWidth="1"/>
    <col min="15873" max="15874" width="16.7109375" customWidth="1"/>
    <col min="16125" max="16125" width="4.140625" customWidth="1"/>
    <col min="16126" max="16126" width="62.42578125" customWidth="1"/>
    <col min="16127" max="16127" width="16.7109375" customWidth="1"/>
    <col min="16128" max="16128" width="49.7109375" customWidth="1"/>
    <col min="16129" max="16130" width="16.7109375" customWidth="1"/>
  </cols>
  <sheetData>
    <row r="1" spans="1:6" ht="13.5" thickBot="1" x14ac:dyDescent="0.25">
      <c r="A1" s="1"/>
      <c r="B1" s="1"/>
      <c r="C1" s="1"/>
      <c r="D1" s="1"/>
      <c r="E1" s="5"/>
      <c r="F1" s="31"/>
    </row>
    <row r="2" spans="1:6" ht="21" thickBot="1" x14ac:dyDescent="0.25">
      <c r="A2" s="96" t="s">
        <v>30</v>
      </c>
      <c r="B2" s="97"/>
      <c r="C2" s="97"/>
      <c r="D2" s="97"/>
      <c r="E2" s="97"/>
      <c r="F2" s="98"/>
    </row>
    <row r="3" spans="1:6" ht="23.25" customHeight="1" x14ac:dyDescent="0.25">
      <c r="A3" s="2"/>
      <c r="B3" s="3" t="s">
        <v>3</v>
      </c>
      <c r="C3" s="2"/>
      <c r="D3" s="2"/>
      <c r="E3" s="6"/>
      <c r="F3" s="32"/>
    </row>
    <row r="4" spans="1:6" ht="31.5" customHeight="1" x14ac:dyDescent="0.2">
      <c r="A4" s="4"/>
      <c r="B4" s="26"/>
      <c r="C4" s="99" t="s">
        <v>119</v>
      </c>
      <c r="D4" s="100"/>
      <c r="E4" s="47"/>
      <c r="F4" s="48" t="s">
        <v>32</v>
      </c>
    </row>
    <row r="5" spans="1:6" ht="25.5" x14ac:dyDescent="0.2">
      <c r="A5" s="14" t="s">
        <v>4</v>
      </c>
      <c r="B5" s="11" t="s">
        <v>5</v>
      </c>
      <c r="C5" s="11" t="s">
        <v>33</v>
      </c>
      <c r="D5" s="11" t="s">
        <v>31</v>
      </c>
      <c r="E5" s="12" t="s">
        <v>6</v>
      </c>
      <c r="F5" s="33" t="s">
        <v>7</v>
      </c>
    </row>
    <row r="6" spans="1:6" ht="15.75" x14ac:dyDescent="0.2">
      <c r="A6" s="92" t="s">
        <v>126</v>
      </c>
      <c r="B6" s="93"/>
      <c r="C6" s="93"/>
      <c r="D6" s="93"/>
      <c r="E6" s="93"/>
      <c r="F6" s="41"/>
    </row>
    <row r="7" spans="1:6" ht="25.5" x14ac:dyDescent="0.2">
      <c r="A7" s="13">
        <v>1</v>
      </c>
      <c r="B7" s="54" t="s">
        <v>43</v>
      </c>
      <c r="C7" s="40" t="s">
        <v>100</v>
      </c>
      <c r="D7" s="42"/>
      <c r="E7" s="43"/>
      <c r="F7" s="40">
        <f>IF(C7="A compléter par le candidat",E7,C7*E7)</f>
        <v>0</v>
      </c>
    </row>
    <row r="8" spans="1:6" ht="25.5" x14ac:dyDescent="0.2">
      <c r="A8" s="13">
        <v>2</v>
      </c>
      <c r="B8" s="54" t="s">
        <v>91</v>
      </c>
      <c r="C8" s="40" t="s">
        <v>100</v>
      </c>
      <c r="D8" s="42"/>
      <c r="E8" s="43"/>
      <c r="F8" s="40">
        <f>IF(C8="A compléter par le candidat",E8,C8*E8)</f>
        <v>0</v>
      </c>
    </row>
    <row r="9" spans="1:6" x14ac:dyDescent="0.2">
      <c r="A9" s="13">
        <v>3</v>
      </c>
      <c r="B9" s="54" t="s">
        <v>70</v>
      </c>
      <c r="C9" s="39">
        <v>2</v>
      </c>
      <c r="D9" s="42"/>
      <c r="E9" s="43"/>
      <c r="F9" s="40">
        <f>IF(C9="ensemble",E9,C9*E9)</f>
        <v>0</v>
      </c>
    </row>
    <row r="10" spans="1:6" x14ac:dyDescent="0.2">
      <c r="A10" s="13">
        <f t="shared" ref="A10:A22" si="0">A9+1</f>
        <v>4</v>
      </c>
      <c r="B10" s="54" t="s">
        <v>69</v>
      </c>
      <c r="C10" s="39">
        <v>2</v>
      </c>
      <c r="D10" s="42"/>
      <c r="E10" s="43"/>
      <c r="F10" s="40">
        <f>IF(C10="ensemble",E10,C10*E10)</f>
        <v>0</v>
      </c>
    </row>
    <row r="11" spans="1:6" x14ac:dyDescent="0.2">
      <c r="A11" s="13">
        <f t="shared" si="0"/>
        <v>5</v>
      </c>
      <c r="B11" s="54" t="s">
        <v>62</v>
      </c>
      <c r="C11" s="39">
        <v>35</v>
      </c>
      <c r="D11" s="42"/>
      <c r="E11" s="43"/>
      <c r="F11" s="40">
        <f>IF(C11="ensemble",E11,C11*E11)</f>
        <v>0</v>
      </c>
    </row>
    <row r="12" spans="1:6" x14ac:dyDescent="0.2">
      <c r="A12" s="13">
        <f t="shared" si="0"/>
        <v>6</v>
      </c>
      <c r="B12" s="54" t="s">
        <v>63</v>
      </c>
      <c r="C12" s="39">
        <v>4</v>
      </c>
      <c r="D12" s="42"/>
      <c r="E12" s="43"/>
      <c r="F12" s="40">
        <f>IF(C12="ensemble",E12,C12*E12)</f>
        <v>0</v>
      </c>
    </row>
    <row r="13" spans="1:6" x14ac:dyDescent="0.2">
      <c r="A13" s="13">
        <f t="shared" si="0"/>
        <v>7</v>
      </c>
      <c r="B13" s="54" t="s">
        <v>71</v>
      </c>
      <c r="C13" s="39">
        <v>39</v>
      </c>
      <c r="D13" s="42"/>
      <c r="E13" s="43"/>
      <c r="F13" s="40">
        <f>IF(C13="ensemble",E13,C13*E13)</f>
        <v>0</v>
      </c>
    </row>
    <row r="14" spans="1:6" ht="25.5" x14ac:dyDescent="0.2">
      <c r="A14" s="13">
        <f t="shared" si="0"/>
        <v>8</v>
      </c>
      <c r="B14" s="54" t="s">
        <v>72</v>
      </c>
      <c r="C14" s="40" t="s">
        <v>100</v>
      </c>
      <c r="D14" s="42"/>
      <c r="E14" s="43"/>
      <c r="F14" s="40">
        <f>IF(C14="A compléter par le candidat",E14,C14*E14)</f>
        <v>0</v>
      </c>
    </row>
    <row r="15" spans="1:6" x14ac:dyDescent="0.2">
      <c r="A15" s="13">
        <f t="shared" si="0"/>
        <v>9</v>
      </c>
      <c r="B15" s="57" t="s">
        <v>37</v>
      </c>
      <c r="C15" s="39"/>
      <c r="D15" s="42"/>
      <c r="E15" s="43"/>
      <c r="F15" s="51"/>
    </row>
    <row r="16" spans="1:6" ht="25.5" x14ac:dyDescent="0.2">
      <c r="A16" s="13">
        <f t="shared" si="0"/>
        <v>10</v>
      </c>
      <c r="B16" s="55" t="s">
        <v>38</v>
      </c>
      <c r="C16" s="40" t="s">
        <v>100</v>
      </c>
      <c r="D16" s="42"/>
      <c r="E16" s="43"/>
      <c r="F16" s="40">
        <f>IF(C16="A compléter par le candidat",E16,C16*E16)</f>
        <v>0</v>
      </c>
    </row>
    <row r="17" spans="1:6" ht="25.5" x14ac:dyDescent="0.2">
      <c r="A17" s="13">
        <f t="shared" si="0"/>
        <v>11</v>
      </c>
      <c r="B17" s="55" t="s">
        <v>39</v>
      </c>
      <c r="C17" s="40" t="s">
        <v>100</v>
      </c>
      <c r="D17" s="42"/>
      <c r="E17" s="43"/>
      <c r="F17" s="40">
        <f>IF(C17="A compléter par le candidat",E17,C17*E17)</f>
        <v>0</v>
      </c>
    </row>
    <row r="18" spans="1:6" ht="25.5" x14ac:dyDescent="0.2">
      <c r="A18" s="13">
        <f t="shared" si="0"/>
        <v>12</v>
      </c>
      <c r="B18" s="55" t="s">
        <v>40</v>
      </c>
      <c r="C18" s="40" t="s">
        <v>100</v>
      </c>
      <c r="D18" s="42"/>
      <c r="E18" s="43"/>
      <c r="F18" s="40">
        <f>IF(C18="A compléter par le candidat",E18,C18*E18)</f>
        <v>0</v>
      </c>
    </row>
    <row r="19" spans="1:6" ht="25.5" x14ac:dyDescent="0.2">
      <c r="A19" s="13">
        <f t="shared" si="0"/>
        <v>13</v>
      </c>
      <c r="B19" s="55" t="s">
        <v>148</v>
      </c>
      <c r="C19" s="40" t="s">
        <v>100</v>
      </c>
      <c r="D19" s="42"/>
      <c r="E19" s="43"/>
      <c r="F19" s="40">
        <f>IF(C19="A compléter par le candidat",E19,C19*E19)</f>
        <v>0</v>
      </c>
    </row>
    <row r="20" spans="1:6" x14ac:dyDescent="0.2">
      <c r="A20" s="13">
        <f t="shared" si="0"/>
        <v>14</v>
      </c>
      <c r="B20" s="15"/>
      <c r="D20" s="27" t="s">
        <v>41</v>
      </c>
      <c r="F20" s="56">
        <f>SUM(F7:F19)</f>
        <v>0</v>
      </c>
    </row>
    <row r="21" spans="1:6" x14ac:dyDescent="0.2">
      <c r="A21" s="13">
        <f t="shared" si="0"/>
        <v>15</v>
      </c>
      <c r="B21" s="15"/>
      <c r="D21" s="27" t="s">
        <v>8</v>
      </c>
      <c r="F21" s="34">
        <f>F20*20%</f>
        <v>0</v>
      </c>
    </row>
    <row r="22" spans="1:6" x14ac:dyDescent="0.2">
      <c r="A22" s="13">
        <f t="shared" si="0"/>
        <v>16</v>
      </c>
      <c r="B22" s="15"/>
      <c r="D22" s="27" t="s">
        <v>42</v>
      </c>
      <c r="F22" s="34">
        <f>SUM(F20:F21)</f>
        <v>0</v>
      </c>
    </row>
    <row r="24" spans="1:6" ht="15.75" x14ac:dyDescent="0.2">
      <c r="A24" s="92" t="s">
        <v>131</v>
      </c>
      <c r="B24" s="93"/>
      <c r="C24" s="93"/>
      <c r="D24" s="93"/>
      <c r="E24" s="93"/>
      <c r="F24" s="41"/>
    </row>
    <row r="25" spans="1:6" ht="25.5" x14ac:dyDescent="0.2">
      <c r="A25" s="13">
        <f>+A22+1</f>
        <v>17</v>
      </c>
      <c r="B25" s="54" t="s">
        <v>43</v>
      </c>
      <c r="C25" s="40" t="s">
        <v>100</v>
      </c>
      <c r="D25" s="42"/>
      <c r="E25" s="43"/>
      <c r="F25" s="40">
        <f>IF(C25="A compléter par le candidat",E25,C25*E25)</f>
        <v>0</v>
      </c>
    </row>
    <row r="26" spans="1:6" ht="25.5" x14ac:dyDescent="0.2">
      <c r="A26" s="13">
        <f t="shared" ref="A26:A34" si="1">A25+1</f>
        <v>18</v>
      </c>
      <c r="B26" s="54" t="s">
        <v>91</v>
      </c>
      <c r="C26" s="40" t="s">
        <v>100</v>
      </c>
      <c r="D26" s="42"/>
      <c r="E26" s="43"/>
      <c r="F26" s="40">
        <f>IF(C26="A compléter par le candidat",E26,C26*E26)</f>
        <v>0</v>
      </c>
    </row>
    <row r="27" spans="1:6" x14ac:dyDescent="0.2">
      <c r="A27" s="13">
        <f t="shared" si="1"/>
        <v>19</v>
      </c>
      <c r="B27" s="64" t="s">
        <v>74</v>
      </c>
      <c r="C27" s="58"/>
      <c r="D27" s="42"/>
      <c r="E27" s="43"/>
      <c r="F27" s="51"/>
    </row>
    <row r="28" spans="1:6" x14ac:dyDescent="0.2">
      <c r="A28" s="13">
        <f t="shared" si="1"/>
        <v>20</v>
      </c>
      <c r="B28" s="54" t="s">
        <v>78</v>
      </c>
      <c r="C28" s="58">
        <v>24</v>
      </c>
      <c r="D28" s="42"/>
      <c r="E28" s="43"/>
      <c r="F28" s="40">
        <f t="shared" ref="F28:F33" si="2">IF(C28="ensemble",E28,C28*E28)</f>
        <v>0</v>
      </c>
    </row>
    <row r="29" spans="1:6" x14ac:dyDescent="0.2">
      <c r="A29" s="13">
        <f t="shared" si="1"/>
        <v>21</v>
      </c>
      <c r="B29" s="54" t="s">
        <v>70</v>
      </c>
      <c r="C29" s="39">
        <v>1</v>
      </c>
      <c r="D29" s="42"/>
      <c r="E29" s="43"/>
      <c r="F29" s="40">
        <f t="shared" si="2"/>
        <v>0</v>
      </c>
    </row>
    <row r="30" spans="1:6" x14ac:dyDescent="0.2">
      <c r="A30" s="13">
        <f t="shared" si="1"/>
        <v>22</v>
      </c>
      <c r="B30" s="54" t="s">
        <v>69</v>
      </c>
      <c r="C30" s="39">
        <v>2</v>
      </c>
      <c r="D30" s="42"/>
      <c r="E30" s="43"/>
      <c r="F30" s="40">
        <f t="shared" si="2"/>
        <v>0</v>
      </c>
    </row>
    <row r="31" spans="1:6" x14ac:dyDescent="0.2">
      <c r="A31" s="13">
        <f t="shared" si="1"/>
        <v>23</v>
      </c>
      <c r="B31" s="54" t="s">
        <v>62</v>
      </c>
      <c r="C31" s="39">
        <v>0</v>
      </c>
      <c r="D31" s="42"/>
      <c r="E31" s="43"/>
      <c r="F31" s="40">
        <f t="shared" si="2"/>
        <v>0</v>
      </c>
    </row>
    <row r="32" spans="1:6" x14ac:dyDescent="0.2">
      <c r="A32" s="13">
        <f t="shared" si="1"/>
        <v>24</v>
      </c>
      <c r="B32" s="54" t="s">
        <v>63</v>
      </c>
      <c r="C32" s="39">
        <v>16</v>
      </c>
      <c r="D32" s="42"/>
      <c r="E32" s="43"/>
      <c r="F32" s="40">
        <f t="shared" si="2"/>
        <v>0</v>
      </c>
    </row>
    <row r="33" spans="1:6" x14ac:dyDescent="0.2">
      <c r="A33" s="13">
        <f t="shared" si="1"/>
        <v>25</v>
      </c>
      <c r="B33" s="54" t="s">
        <v>71</v>
      </c>
      <c r="C33" s="39">
        <f>SUM(C31:C32)</f>
        <v>16</v>
      </c>
      <c r="D33" s="42"/>
      <c r="E33" s="43"/>
      <c r="F33" s="40">
        <f t="shared" si="2"/>
        <v>0</v>
      </c>
    </row>
    <row r="34" spans="1:6" ht="25.5" x14ac:dyDescent="0.2">
      <c r="A34" s="13">
        <f t="shared" si="1"/>
        <v>26</v>
      </c>
      <c r="B34" s="54" t="s">
        <v>72</v>
      </c>
      <c r="C34" s="40" t="s">
        <v>100</v>
      </c>
      <c r="D34" s="42"/>
      <c r="E34" s="43"/>
      <c r="F34" s="40">
        <f>IF(C34="A compléter par le candidat",E34,C34*E34)</f>
        <v>0</v>
      </c>
    </row>
    <row r="35" spans="1:6" x14ac:dyDescent="0.2">
      <c r="A35" s="13">
        <f>A32+1</f>
        <v>25</v>
      </c>
      <c r="B35" s="64" t="s">
        <v>74</v>
      </c>
      <c r="C35" s="58"/>
      <c r="D35" s="42"/>
      <c r="E35" s="43"/>
      <c r="F35" s="51"/>
    </row>
    <row r="36" spans="1:6" x14ac:dyDescent="0.2">
      <c r="A36" s="13">
        <f>A35+1</f>
        <v>26</v>
      </c>
      <c r="B36" s="54" t="s">
        <v>76</v>
      </c>
      <c r="C36" s="58">
        <v>1</v>
      </c>
      <c r="D36" s="42"/>
      <c r="E36" s="43"/>
      <c r="F36" s="40">
        <f>IF(C36="ensemble",E36,C36*E36)</f>
        <v>0</v>
      </c>
    </row>
    <row r="37" spans="1:6" x14ac:dyDescent="0.2">
      <c r="A37" s="13">
        <f>A36+1</f>
        <v>27</v>
      </c>
      <c r="B37" s="54" t="s">
        <v>77</v>
      </c>
      <c r="C37" s="58">
        <v>1</v>
      </c>
      <c r="D37" s="42"/>
      <c r="E37" s="43"/>
      <c r="F37" s="40">
        <f>IF(C37="ensemble",E37,C37*E37)</f>
        <v>0</v>
      </c>
    </row>
    <row r="38" spans="1:6" x14ac:dyDescent="0.2">
      <c r="A38" s="13">
        <f>A37+1</f>
        <v>28</v>
      </c>
      <c r="B38" s="54" t="s">
        <v>88</v>
      </c>
      <c r="C38" s="58">
        <f>C36+C37</f>
        <v>2</v>
      </c>
      <c r="D38" s="42"/>
      <c r="E38" s="43"/>
      <c r="F38" s="40">
        <f>IF(C38="ensemble",E38,C38*E38)</f>
        <v>0</v>
      </c>
    </row>
    <row r="39" spans="1:6" ht="16.5" customHeight="1" x14ac:dyDescent="0.2">
      <c r="A39" s="13">
        <f>A38+1</f>
        <v>29</v>
      </c>
      <c r="B39" s="64" t="s">
        <v>93</v>
      </c>
      <c r="C39" s="58">
        <v>1</v>
      </c>
      <c r="D39" s="42"/>
      <c r="E39" s="43"/>
      <c r="F39" s="40">
        <f>IF(C39="ensemble",E39,C39*E39)</f>
        <v>0</v>
      </c>
    </row>
    <row r="40" spans="1:6" x14ac:dyDescent="0.2">
      <c r="A40" s="13">
        <f t="shared" ref="A40:A46" si="3">A34+1</f>
        <v>27</v>
      </c>
      <c r="B40" s="57" t="s">
        <v>37</v>
      </c>
      <c r="C40" s="39"/>
      <c r="D40" s="42"/>
      <c r="E40" s="43"/>
      <c r="F40" s="51"/>
    </row>
    <row r="41" spans="1:6" ht="25.5" x14ac:dyDescent="0.2">
      <c r="A41" s="13">
        <f t="shared" si="3"/>
        <v>26</v>
      </c>
      <c r="B41" s="55" t="s">
        <v>38</v>
      </c>
      <c r="C41" s="40" t="s">
        <v>100</v>
      </c>
      <c r="D41" s="42"/>
      <c r="E41" s="43"/>
      <c r="F41" s="40">
        <f>IF(C41="A compléter par le candidat",E41,C41*E41)</f>
        <v>0</v>
      </c>
    </row>
    <row r="42" spans="1:6" ht="25.5" x14ac:dyDescent="0.2">
      <c r="A42" s="13">
        <f t="shared" si="3"/>
        <v>27</v>
      </c>
      <c r="B42" s="55" t="s">
        <v>39</v>
      </c>
      <c r="C42" s="40" t="s">
        <v>100</v>
      </c>
      <c r="D42" s="42"/>
      <c r="E42" s="43"/>
      <c r="F42" s="40">
        <f>IF(C42="A compléter par le candidat",E42,C42*E42)</f>
        <v>0</v>
      </c>
    </row>
    <row r="43" spans="1:6" ht="25.5" x14ac:dyDescent="0.2">
      <c r="A43" s="13">
        <f t="shared" si="3"/>
        <v>28</v>
      </c>
      <c r="B43" s="55" t="s">
        <v>40</v>
      </c>
      <c r="C43" s="40" t="s">
        <v>100</v>
      </c>
      <c r="D43" s="42"/>
      <c r="E43" s="43"/>
      <c r="F43" s="40">
        <f>IF(C43="A compléter par le candidat",E43,C43*E43)</f>
        <v>0</v>
      </c>
    </row>
    <row r="44" spans="1:6" ht="25.5" x14ac:dyDescent="0.2">
      <c r="A44" s="13">
        <f t="shared" si="3"/>
        <v>29</v>
      </c>
      <c r="B44" s="55" t="s">
        <v>148</v>
      </c>
      <c r="C44" s="40" t="s">
        <v>100</v>
      </c>
      <c r="D44" s="42"/>
      <c r="E44" s="43"/>
      <c r="F44" s="40">
        <f>IF(C44="A compléter par le candidat",E44,C44*E44)</f>
        <v>0</v>
      </c>
    </row>
    <row r="45" spans="1:6" x14ac:dyDescent="0.2">
      <c r="A45" s="13">
        <f t="shared" si="3"/>
        <v>30</v>
      </c>
      <c r="B45" s="15"/>
      <c r="D45" s="27" t="s">
        <v>41</v>
      </c>
      <c r="F45" s="56">
        <f>SUM(F25:F44)</f>
        <v>0</v>
      </c>
    </row>
    <row r="46" spans="1:6" x14ac:dyDescent="0.2">
      <c r="A46" s="13">
        <f t="shared" si="3"/>
        <v>28</v>
      </c>
      <c r="B46" s="15"/>
      <c r="D46" s="27" t="s">
        <v>8</v>
      </c>
      <c r="F46" s="34">
        <f>F45*20%</f>
        <v>0</v>
      </c>
    </row>
    <row r="47" spans="1:6" x14ac:dyDescent="0.2">
      <c r="A47" s="13">
        <f t="shared" ref="A47" si="4">A46+1</f>
        <v>29</v>
      </c>
      <c r="B47" s="15"/>
      <c r="D47" s="27" t="s">
        <v>42</v>
      </c>
      <c r="F47" s="34">
        <f>SUM(F45:F46)</f>
        <v>0</v>
      </c>
    </row>
    <row r="48" spans="1:6" x14ac:dyDescent="0.2">
      <c r="A48" s="15"/>
      <c r="B48" s="15"/>
      <c r="D48" s="27"/>
      <c r="F48" s="7"/>
    </row>
    <row r="49" spans="1:6" ht="22.5" customHeight="1" x14ac:dyDescent="0.2">
      <c r="A49" s="92" t="s">
        <v>125</v>
      </c>
      <c r="B49" s="93"/>
      <c r="C49" s="93"/>
      <c r="D49" s="93"/>
      <c r="E49" s="93"/>
      <c r="F49" s="93"/>
    </row>
    <row r="50" spans="1:6" ht="25.5" x14ac:dyDescent="0.2">
      <c r="A50" s="13">
        <f>A47+1</f>
        <v>30</v>
      </c>
      <c r="B50" s="54" t="s">
        <v>57</v>
      </c>
      <c r="C50" s="40" t="s">
        <v>100</v>
      </c>
      <c r="D50" s="42"/>
      <c r="E50" s="43"/>
      <c r="F50" s="40">
        <f>IF(C50="A compléter par le candidat",E50,C50*E50)</f>
        <v>0</v>
      </c>
    </row>
    <row r="51" spans="1:6" ht="25.5" x14ac:dyDescent="0.2">
      <c r="A51" s="13">
        <f t="shared" ref="A51:A57" si="5">A50+1</f>
        <v>31</v>
      </c>
      <c r="B51" s="54" t="s">
        <v>91</v>
      </c>
      <c r="C51" s="40" t="s">
        <v>100</v>
      </c>
      <c r="D51" s="42"/>
      <c r="E51" s="43"/>
      <c r="F51" s="40">
        <f>IF(C51="A compléter par le candidat",E51,C51*E51)</f>
        <v>0</v>
      </c>
    </row>
    <row r="52" spans="1:6" ht="25.5" x14ac:dyDescent="0.2">
      <c r="A52" s="13">
        <f t="shared" si="5"/>
        <v>32</v>
      </c>
      <c r="B52" s="54" t="s">
        <v>72</v>
      </c>
      <c r="C52" s="40" t="s">
        <v>100</v>
      </c>
      <c r="D52" s="42"/>
      <c r="E52" s="43"/>
      <c r="F52" s="40">
        <f>IF(C52="A compléter par le candidat",E52,C52*E52)</f>
        <v>0</v>
      </c>
    </row>
    <row r="53" spans="1:6" ht="12.75" customHeight="1" x14ac:dyDescent="0.2">
      <c r="A53" s="13">
        <f t="shared" si="5"/>
        <v>33</v>
      </c>
      <c r="B53" s="57" t="s">
        <v>44</v>
      </c>
      <c r="C53" s="39"/>
      <c r="D53" s="42"/>
      <c r="E53" s="43"/>
      <c r="F53" s="51"/>
    </row>
    <row r="54" spans="1:6" ht="25.5" x14ac:dyDescent="0.2">
      <c r="A54" s="13">
        <f t="shared" si="5"/>
        <v>34</v>
      </c>
      <c r="B54" s="55" t="s">
        <v>38</v>
      </c>
      <c r="C54" s="40" t="s">
        <v>100</v>
      </c>
      <c r="D54" s="42"/>
      <c r="E54" s="43"/>
      <c r="F54" s="40">
        <f>IF(C54="A compléter par le candidat",E54,C54*E54)</f>
        <v>0</v>
      </c>
    </row>
    <row r="55" spans="1:6" ht="25.5" x14ac:dyDescent="0.2">
      <c r="A55" s="13">
        <f t="shared" si="5"/>
        <v>35</v>
      </c>
      <c r="B55" s="55" t="s">
        <v>39</v>
      </c>
      <c r="C55" s="40" t="s">
        <v>100</v>
      </c>
      <c r="D55" s="42"/>
      <c r="E55" s="43"/>
      <c r="F55" s="40">
        <f>IF(C55="A compléter par le candidat",E55,C55*E55)</f>
        <v>0</v>
      </c>
    </row>
    <row r="56" spans="1:6" ht="24" customHeight="1" x14ac:dyDescent="0.2">
      <c r="A56" s="13">
        <f t="shared" si="5"/>
        <v>36</v>
      </c>
      <c r="B56" s="55" t="s">
        <v>45</v>
      </c>
      <c r="C56" s="40" t="s">
        <v>100</v>
      </c>
      <c r="D56" s="42"/>
      <c r="E56" s="43"/>
      <c r="F56" s="40">
        <f>IF(C56="A compléter par le candidat",E56,C56*E56)</f>
        <v>0</v>
      </c>
    </row>
    <row r="57" spans="1:6" ht="24" customHeight="1" x14ac:dyDescent="0.2">
      <c r="A57" s="13">
        <f t="shared" si="5"/>
        <v>37</v>
      </c>
      <c r="B57" s="55" t="s">
        <v>148</v>
      </c>
      <c r="C57" s="40" t="s">
        <v>100</v>
      </c>
      <c r="D57" s="42"/>
      <c r="E57" s="43"/>
      <c r="F57" s="40">
        <f>IF(C57="A compléter par le candidat",E57,C57*E57)</f>
        <v>0</v>
      </c>
    </row>
    <row r="58" spans="1:6" ht="12.75" customHeight="1" x14ac:dyDescent="0.2">
      <c r="A58" s="13">
        <v>31</v>
      </c>
      <c r="B58" s="15"/>
      <c r="D58" s="27" t="s">
        <v>41</v>
      </c>
      <c r="F58" s="56">
        <f>SUM(F50:F57)</f>
        <v>0</v>
      </c>
    </row>
    <row r="59" spans="1:6" ht="12.75" customHeight="1" x14ac:dyDescent="0.2">
      <c r="A59" s="13">
        <f t="shared" ref="A59:A60" si="6">A58+1</f>
        <v>32</v>
      </c>
      <c r="B59" s="15"/>
      <c r="D59" s="27" t="s">
        <v>8</v>
      </c>
      <c r="F59" s="34">
        <f>F58*20%</f>
        <v>0</v>
      </c>
    </row>
    <row r="60" spans="1:6" ht="12.75" customHeight="1" x14ac:dyDescent="0.2">
      <c r="A60" s="13">
        <f t="shared" si="6"/>
        <v>33</v>
      </c>
      <c r="B60" s="15"/>
      <c r="D60" s="27" t="s">
        <v>42</v>
      </c>
      <c r="F60" s="34">
        <f>SUM(F58:F59)</f>
        <v>0</v>
      </c>
    </row>
    <row r="61" spans="1:6" x14ac:dyDescent="0.2">
      <c r="A61" s="15"/>
      <c r="B61" s="15"/>
      <c r="D61" s="27"/>
      <c r="F61" s="7"/>
    </row>
    <row r="62" spans="1:6" ht="15.75" customHeight="1" x14ac:dyDescent="0.2">
      <c r="A62" s="92" t="s">
        <v>142</v>
      </c>
      <c r="B62" s="93"/>
      <c r="C62" s="93"/>
      <c r="D62" s="93"/>
      <c r="E62" s="93"/>
      <c r="F62" s="41"/>
    </row>
    <row r="63" spans="1:6" ht="25.5" x14ac:dyDescent="0.2">
      <c r="A63" s="13">
        <f>A60+1</f>
        <v>34</v>
      </c>
      <c r="B63" s="54" t="s">
        <v>43</v>
      </c>
      <c r="C63" s="40" t="s">
        <v>100</v>
      </c>
      <c r="D63" s="42"/>
      <c r="E63" s="43"/>
      <c r="F63" s="40">
        <f>IF(C63="A compléter par le candidat",E63,C63*E63)</f>
        <v>0</v>
      </c>
    </row>
    <row r="64" spans="1:6" ht="25.5" x14ac:dyDescent="0.2">
      <c r="A64" s="13">
        <f>A63+1</f>
        <v>35</v>
      </c>
      <c r="B64" s="54" t="s">
        <v>91</v>
      </c>
      <c r="C64" s="40" t="s">
        <v>100</v>
      </c>
      <c r="D64" s="42"/>
      <c r="E64" s="43"/>
      <c r="F64" s="40">
        <f>IF(C64="A compléter par le candidat",E64,C64*E64)</f>
        <v>0</v>
      </c>
    </row>
    <row r="65" spans="1:6" x14ac:dyDescent="0.2">
      <c r="A65" s="13">
        <f>A63+1</f>
        <v>35</v>
      </c>
      <c r="B65" s="54" t="s">
        <v>70</v>
      </c>
      <c r="C65" s="39">
        <v>1</v>
      </c>
      <c r="D65" s="42"/>
      <c r="E65" s="43"/>
      <c r="F65" s="40">
        <f>IF(C65="ensemble",E65,C65*E65)</f>
        <v>0</v>
      </c>
    </row>
    <row r="66" spans="1:6" x14ac:dyDescent="0.2">
      <c r="A66" s="13">
        <f t="shared" ref="A66:A78" si="7">A65+1</f>
        <v>36</v>
      </c>
      <c r="B66" s="54" t="s">
        <v>69</v>
      </c>
      <c r="C66" s="39">
        <v>2</v>
      </c>
      <c r="D66" s="42"/>
      <c r="E66" s="43"/>
      <c r="F66" s="40">
        <f>IF(C66="ensemble",E66,C66*E66)</f>
        <v>0</v>
      </c>
    </row>
    <row r="67" spans="1:6" x14ac:dyDescent="0.2">
      <c r="A67" s="13">
        <f t="shared" si="7"/>
        <v>37</v>
      </c>
      <c r="B67" s="54" t="s">
        <v>62</v>
      </c>
      <c r="C67" s="39">
        <v>0</v>
      </c>
      <c r="D67" s="42"/>
      <c r="E67" s="43"/>
      <c r="F67" s="40">
        <f>IF(C67="ensemble",E67,C67*E67)</f>
        <v>0</v>
      </c>
    </row>
    <row r="68" spans="1:6" x14ac:dyDescent="0.2">
      <c r="A68" s="13">
        <f t="shared" si="7"/>
        <v>38</v>
      </c>
      <c r="B68" s="54" t="s">
        <v>63</v>
      </c>
      <c r="C68" s="39">
        <v>0</v>
      </c>
      <c r="D68" s="42"/>
      <c r="E68" s="43"/>
      <c r="F68" s="40">
        <f>IF(C68="ensemble",E68,C68*E68)</f>
        <v>0</v>
      </c>
    </row>
    <row r="69" spans="1:6" x14ac:dyDescent="0.2">
      <c r="A69" s="13">
        <f t="shared" si="7"/>
        <v>39</v>
      </c>
      <c r="B69" s="54" t="s">
        <v>71</v>
      </c>
      <c r="C69" s="39">
        <f>SUM(C67:C68)</f>
        <v>0</v>
      </c>
      <c r="D69" s="42"/>
      <c r="E69" s="43"/>
      <c r="F69" s="40">
        <f>IF(C69="ensemble",E69,C69*E69)</f>
        <v>0</v>
      </c>
    </row>
    <row r="70" spans="1:6" ht="25.5" x14ac:dyDescent="0.2">
      <c r="A70" s="13">
        <f t="shared" si="7"/>
        <v>40</v>
      </c>
      <c r="B70" s="54" t="s">
        <v>72</v>
      </c>
      <c r="C70" s="40" t="s">
        <v>100</v>
      </c>
      <c r="D70" s="42"/>
      <c r="E70" s="43"/>
      <c r="F70" s="40">
        <f>IF(C70="A compléter par le candidat",E70,C70*E70)</f>
        <v>0</v>
      </c>
    </row>
    <row r="71" spans="1:6" x14ac:dyDescent="0.2">
      <c r="A71" s="13">
        <f t="shared" si="7"/>
        <v>41</v>
      </c>
      <c r="B71" s="57" t="s">
        <v>37</v>
      </c>
      <c r="C71" s="39"/>
      <c r="D71" s="42"/>
      <c r="E71" s="43"/>
      <c r="F71" s="51"/>
    </row>
    <row r="72" spans="1:6" ht="25.5" x14ac:dyDescent="0.2">
      <c r="A72" s="13">
        <f t="shared" si="7"/>
        <v>42</v>
      </c>
      <c r="B72" s="55" t="s">
        <v>38</v>
      </c>
      <c r="C72" s="40" t="s">
        <v>100</v>
      </c>
      <c r="D72" s="42"/>
      <c r="E72" s="43"/>
      <c r="F72" s="40">
        <f>IF(C72="A compléter par le candidat",E72,C72*E72)</f>
        <v>0</v>
      </c>
    </row>
    <row r="73" spans="1:6" ht="25.5" x14ac:dyDescent="0.2">
      <c r="A73" s="13">
        <f t="shared" si="7"/>
        <v>43</v>
      </c>
      <c r="B73" s="55" t="s">
        <v>39</v>
      </c>
      <c r="C73" s="40" t="s">
        <v>100</v>
      </c>
      <c r="D73" s="42"/>
      <c r="E73" s="43"/>
      <c r="F73" s="40">
        <f>IF(C73="A compléter par le candidat",E73,C73*E73)</f>
        <v>0</v>
      </c>
    </row>
    <row r="74" spans="1:6" ht="25.5" x14ac:dyDescent="0.2">
      <c r="A74" s="13">
        <f t="shared" si="7"/>
        <v>44</v>
      </c>
      <c r="B74" s="55" t="s">
        <v>40</v>
      </c>
      <c r="C74" s="40" t="s">
        <v>100</v>
      </c>
      <c r="D74" s="42"/>
      <c r="E74" s="43"/>
      <c r="F74" s="40">
        <f>IF(C74="A compléter par le candidat",E74,C74*E74)</f>
        <v>0</v>
      </c>
    </row>
    <row r="75" spans="1:6" ht="25.5" x14ac:dyDescent="0.2">
      <c r="A75" s="13">
        <f t="shared" si="7"/>
        <v>45</v>
      </c>
      <c r="B75" s="55" t="s">
        <v>148</v>
      </c>
      <c r="C75" s="40" t="s">
        <v>100</v>
      </c>
      <c r="D75" s="42"/>
      <c r="E75" s="43"/>
      <c r="F75" s="40">
        <f>IF(C75="A compléter par le candidat",E75,C75*E75)</f>
        <v>0</v>
      </c>
    </row>
    <row r="76" spans="1:6" x14ac:dyDescent="0.2">
      <c r="A76" s="13">
        <f t="shared" si="7"/>
        <v>46</v>
      </c>
      <c r="B76" s="15"/>
      <c r="D76" s="27" t="s">
        <v>41</v>
      </c>
      <c r="F76" s="56">
        <f>SUM(F63:F75)</f>
        <v>0</v>
      </c>
    </row>
    <row r="77" spans="1:6" x14ac:dyDescent="0.2">
      <c r="A77" s="13">
        <f t="shared" si="7"/>
        <v>47</v>
      </c>
      <c r="B77" s="15"/>
      <c r="D77" s="27" t="s">
        <v>8</v>
      </c>
      <c r="F77" s="34">
        <f>F76*20%</f>
        <v>0</v>
      </c>
    </row>
    <row r="78" spans="1:6" x14ac:dyDescent="0.2">
      <c r="A78" s="13">
        <f t="shared" si="7"/>
        <v>48</v>
      </c>
      <c r="B78" s="15"/>
      <c r="D78" s="27" t="s">
        <v>42</v>
      </c>
      <c r="F78" s="34">
        <f>SUM(F76:F77)</f>
        <v>0</v>
      </c>
    </row>
    <row r="80" spans="1:6" ht="15.75" customHeight="1" x14ac:dyDescent="0.2">
      <c r="A80" s="92" t="s">
        <v>143</v>
      </c>
      <c r="B80" s="93"/>
      <c r="C80" s="93"/>
      <c r="D80" s="93"/>
      <c r="E80" s="93"/>
      <c r="F80" s="41"/>
    </row>
    <row r="81" spans="1:6" ht="25.5" x14ac:dyDescent="0.2">
      <c r="A81" s="13">
        <f>+A78+1</f>
        <v>49</v>
      </c>
      <c r="B81" s="54" t="s">
        <v>43</v>
      </c>
      <c r="C81" s="40" t="s">
        <v>100</v>
      </c>
      <c r="D81" s="42"/>
      <c r="E81" s="43"/>
      <c r="F81" s="40">
        <f>IF(C81="A compléter par le candidat",E81,C81*E81)</f>
        <v>0</v>
      </c>
    </row>
    <row r="82" spans="1:6" ht="25.5" x14ac:dyDescent="0.2">
      <c r="A82" s="13">
        <f>A81+1</f>
        <v>50</v>
      </c>
      <c r="B82" s="54" t="s">
        <v>91</v>
      </c>
      <c r="C82" s="40" t="s">
        <v>100</v>
      </c>
      <c r="D82" s="42"/>
      <c r="E82" s="43"/>
      <c r="F82" s="40">
        <f>IF(C82="A compléter par le candidat",E82,C82*E82)</f>
        <v>0</v>
      </c>
    </row>
    <row r="83" spans="1:6" x14ac:dyDescent="0.2">
      <c r="A83" s="13">
        <f>A81+1</f>
        <v>50</v>
      </c>
      <c r="B83" s="54" t="s">
        <v>70</v>
      </c>
      <c r="C83" s="39">
        <v>1</v>
      </c>
      <c r="D83" s="42"/>
      <c r="E83" s="43"/>
      <c r="F83" s="40">
        <f>IF(C83="ensemble",E83,C83*E83)</f>
        <v>0</v>
      </c>
    </row>
    <row r="84" spans="1:6" x14ac:dyDescent="0.2">
      <c r="A84" s="13">
        <f t="shared" ref="A84:A96" si="8">A83+1</f>
        <v>51</v>
      </c>
      <c r="B84" s="54" t="s">
        <v>69</v>
      </c>
      <c r="C84" s="39">
        <v>2</v>
      </c>
      <c r="D84" s="42"/>
      <c r="E84" s="43"/>
      <c r="F84" s="40">
        <f>IF(C84="ensemble",E84,C84*E84)</f>
        <v>0</v>
      </c>
    </row>
    <row r="85" spans="1:6" x14ac:dyDescent="0.2">
      <c r="A85" s="13">
        <f t="shared" si="8"/>
        <v>52</v>
      </c>
      <c r="B85" s="54" t="s">
        <v>62</v>
      </c>
      <c r="C85" s="39">
        <v>0</v>
      </c>
      <c r="D85" s="42"/>
      <c r="E85" s="43"/>
      <c r="F85" s="40">
        <f>IF(C85="ensemble",E85,C85*E85)</f>
        <v>0</v>
      </c>
    </row>
    <row r="86" spans="1:6" x14ac:dyDescent="0.2">
      <c r="A86" s="13">
        <f t="shared" si="8"/>
        <v>53</v>
      </c>
      <c r="B86" s="54" t="s">
        <v>63</v>
      </c>
      <c r="C86" s="39">
        <v>0</v>
      </c>
      <c r="D86" s="42"/>
      <c r="E86" s="43"/>
      <c r="F86" s="40">
        <f>IF(C86="ensemble",E86,C86*E86)</f>
        <v>0</v>
      </c>
    </row>
    <row r="87" spans="1:6" x14ac:dyDescent="0.2">
      <c r="A87" s="13">
        <f t="shared" si="8"/>
        <v>54</v>
      </c>
      <c r="B87" s="54" t="s">
        <v>71</v>
      </c>
      <c r="C87" s="39">
        <f>SUM(C85:C86)</f>
        <v>0</v>
      </c>
      <c r="D87" s="42"/>
      <c r="E87" s="43"/>
      <c r="F87" s="40">
        <f>IF(C87="ensemble",E87,C87*E87)</f>
        <v>0</v>
      </c>
    </row>
    <row r="88" spans="1:6" ht="25.5" x14ac:dyDescent="0.2">
      <c r="A88" s="13">
        <f t="shared" si="8"/>
        <v>55</v>
      </c>
      <c r="B88" s="54" t="s">
        <v>72</v>
      </c>
      <c r="C88" s="40" t="s">
        <v>100</v>
      </c>
      <c r="D88" s="42"/>
      <c r="E88" s="43"/>
      <c r="F88" s="40">
        <f>IF(C88="A compléter par le candidat",E88,C88*E88)</f>
        <v>0</v>
      </c>
    </row>
    <row r="89" spans="1:6" x14ac:dyDescent="0.2">
      <c r="A89" s="13">
        <f t="shared" si="8"/>
        <v>56</v>
      </c>
      <c r="B89" s="57" t="s">
        <v>37</v>
      </c>
      <c r="C89" s="39"/>
      <c r="D89" s="42"/>
      <c r="E89" s="43"/>
      <c r="F89" s="51"/>
    </row>
    <row r="90" spans="1:6" ht="25.5" x14ac:dyDescent="0.2">
      <c r="A90" s="13">
        <f t="shared" si="8"/>
        <v>57</v>
      </c>
      <c r="B90" s="55" t="s">
        <v>38</v>
      </c>
      <c r="C90" s="40" t="s">
        <v>100</v>
      </c>
      <c r="D90" s="42"/>
      <c r="E90" s="43"/>
      <c r="F90" s="40">
        <f>IF(C90="A compléter par le candidat",E90,C90*E90)</f>
        <v>0</v>
      </c>
    </row>
    <row r="91" spans="1:6" ht="25.5" x14ac:dyDescent="0.2">
      <c r="A91" s="13">
        <f t="shared" si="8"/>
        <v>58</v>
      </c>
      <c r="B91" s="55" t="s">
        <v>39</v>
      </c>
      <c r="C91" s="40" t="s">
        <v>100</v>
      </c>
      <c r="D91" s="42"/>
      <c r="E91" s="43"/>
      <c r="F91" s="40">
        <f>IF(C91="A compléter par le candidat",E91,C91*E91)</f>
        <v>0</v>
      </c>
    </row>
    <row r="92" spans="1:6" ht="25.5" x14ac:dyDescent="0.2">
      <c r="A92" s="13">
        <f t="shared" si="8"/>
        <v>59</v>
      </c>
      <c r="B92" s="55" t="s">
        <v>40</v>
      </c>
      <c r="C92" s="40" t="s">
        <v>100</v>
      </c>
      <c r="D92" s="42"/>
      <c r="E92" s="43"/>
      <c r="F92" s="40">
        <f>IF(C92="A compléter par le candidat",E92,C92*E92)</f>
        <v>0</v>
      </c>
    </row>
    <row r="93" spans="1:6" ht="25.5" x14ac:dyDescent="0.2">
      <c r="A93" s="13">
        <f t="shared" si="8"/>
        <v>60</v>
      </c>
      <c r="B93" s="55" t="s">
        <v>148</v>
      </c>
      <c r="C93" s="40" t="s">
        <v>100</v>
      </c>
      <c r="D93" s="42"/>
      <c r="E93" s="43"/>
      <c r="F93" s="40">
        <f>IF(C93="A compléter par le candidat",E93,C93*E93)</f>
        <v>0</v>
      </c>
    </row>
    <row r="94" spans="1:6" x14ac:dyDescent="0.2">
      <c r="A94" s="13">
        <f t="shared" si="8"/>
        <v>61</v>
      </c>
      <c r="D94" s="27" t="s">
        <v>41</v>
      </c>
      <c r="F94" s="56">
        <f>SUM(F81:F93)</f>
        <v>0</v>
      </c>
    </row>
    <row r="95" spans="1:6" x14ac:dyDescent="0.2">
      <c r="A95" s="13">
        <f t="shared" si="8"/>
        <v>62</v>
      </c>
      <c r="D95" s="27" t="s">
        <v>8</v>
      </c>
      <c r="F95" s="34">
        <f>F94*20%</f>
        <v>0</v>
      </c>
    </row>
    <row r="96" spans="1:6" x14ac:dyDescent="0.2">
      <c r="A96" s="13">
        <f t="shared" si="8"/>
        <v>63</v>
      </c>
      <c r="D96" s="27" t="s">
        <v>42</v>
      </c>
      <c r="F96" s="34">
        <f>SUM(F94:F95)</f>
        <v>0</v>
      </c>
    </row>
    <row r="98" spans="1:6" ht="15.75" x14ac:dyDescent="0.2">
      <c r="A98" s="92" t="s">
        <v>144</v>
      </c>
      <c r="B98" s="93"/>
      <c r="C98" s="93"/>
      <c r="D98" s="93"/>
      <c r="E98" s="93"/>
      <c r="F98" s="41"/>
    </row>
    <row r="99" spans="1:6" ht="25.5" x14ac:dyDescent="0.2">
      <c r="A99" s="13">
        <f>+A96+1</f>
        <v>64</v>
      </c>
      <c r="B99" s="54" t="s">
        <v>43</v>
      </c>
      <c r="C99" s="40" t="s">
        <v>100</v>
      </c>
      <c r="D99" s="42"/>
      <c r="E99" s="43"/>
      <c r="F99" s="40">
        <f>IF(C99="A compléter par le candidat",E99,C99*E99)</f>
        <v>0</v>
      </c>
    </row>
    <row r="100" spans="1:6" ht="25.5" x14ac:dyDescent="0.2">
      <c r="A100" s="13">
        <f>A99+1</f>
        <v>65</v>
      </c>
      <c r="B100" s="54" t="s">
        <v>91</v>
      </c>
      <c r="C100" s="40" t="s">
        <v>100</v>
      </c>
      <c r="D100" s="42"/>
      <c r="E100" s="43"/>
      <c r="F100" s="40">
        <f>IF(C100="A compléter par le candidat",E100,C100*E100)</f>
        <v>0</v>
      </c>
    </row>
    <row r="101" spans="1:6" x14ac:dyDescent="0.2">
      <c r="A101" s="13">
        <f>A99+1</f>
        <v>65</v>
      </c>
      <c r="B101" s="54" t="s">
        <v>70</v>
      </c>
      <c r="C101" s="39">
        <v>1</v>
      </c>
      <c r="D101" s="42"/>
      <c r="E101" s="43"/>
      <c r="F101" s="40">
        <f>IF(C101="ensemble",E101,C101*E101)</f>
        <v>0</v>
      </c>
    </row>
    <row r="102" spans="1:6" x14ac:dyDescent="0.2">
      <c r="A102" s="13">
        <f t="shared" ref="A102:A114" si="9">A101+1</f>
        <v>66</v>
      </c>
      <c r="B102" s="54" t="s">
        <v>69</v>
      </c>
      <c r="C102" s="39">
        <v>2</v>
      </c>
      <c r="D102" s="42"/>
      <c r="E102" s="43"/>
      <c r="F102" s="40">
        <f>IF(C102="ensemble",E102,C102*E102)</f>
        <v>0</v>
      </c>
    </row>
    <row r="103" spans="1:6" x14ac:dyDescent="0.2">
      <c r="A103" s="13">
        <f t="shared" si="9"/>
        <v>67</v>
      </c>
      <c r="B103" s="54" t="s">
        <v>62</v>
      </c>
      <c r="C103" s="39">
        <v>1</v>
      </c>
      <c r="D103" s="42"/>
      <c r="E103" s="43"/>
      <c r="F103" s="40">
        <f>IF(C103="ensemble",E103,C103*E103)</f>
        <v>0</v>
      </c>
    </row>
    <row r="104" spans="1:6" x14ac:dyDescent="0.2">
      <c r="A104" s="13">
        <f t="shared" si="9"/>
        <v>68</v>
      </c>
      <c r="B104" s="54" t="s">
        <v>63</v>
      </c>
      <c r="C104" s="39">
        <v>0</v>
      </c>
      <c r="D104" s="42"/>
      <c r="E104" s="43"/>
      <c r="F104" s="40">
        <f>IF(C104="ensemble",E104,C104*E104)</f>
        <v>0</v>
      </c>
    </row>
    <row r="105" spans="1:6" x14ac:dyDescent="0.2">
      <c r="A105" s="13">
        <f t="shared" si="9"/>
        <v>69</v>
      </c>
      <c r="B105" s="54" t="s">
        <v>71</v>
      </c>
      <c r="C105" s="39">
        <f>SUM(C103:C104)</f>
        <v>1</v>
      </c>
      <c r="D105" s="42"/>
      <c r="E105" s="43"/>
      <c r="F105" s="40">
        <f>IF(C105="ensemble",E105,C105*E105)</f>
        <v>0</v>
      </c>
    </row>
    <row r="106" spans="1:6" ht="25.5" x14ac:dyDescent="0.2">
      <c r="A106" s="13">
        <f t="shared" si="9"/>
        <v>70</v>
      </c>
      <c r="B106" s="54" t="s">
        <v>72</v>
      </c>
      <c r="C106" s="40" t="s">
        <v>100</v>
      </c>
      <c r="D106" s="42"/>
      <c r="E106" s="43"/>
      <c r="F106" s="40">
        <f>IF(C106="A compléter par le candidat",E106,C106*E106)</f>
        <v>0</v>
      </c>
    </row>
    <row r="107" spans="1:6" x14ac:dyDescent="0.2">
      <c r="A107" s="13">
        <f t="shared" si="9"/>
        <v>71</v>
      </c>
      <c r="B107" s="57" t="s">
        <v>37</v>
      </c>
      <c r="C107" s="39"/>
      <c r="D107" s="42"/>
      <c r="E107" s="43"/>
      <c r="F107" s="51"/>
    </row>
    <row r="108" spans="1:6" ht="25.5" x14ac:dyDescent="0.2">
      <c r="A108" s="13">
        <f t="shared" si="9"/>
        <v>72</v>
      </c>
      <c r="B108" s="55" t="s">
        <v>38</v>
      </c>
      <c r="C108" s="40" t="s">
        <v>100</v>
      </c>
      <c r="D108" s="42"/>
      <c r="E108" s="43"/>
      <c r="F108" s="40">
        <f>IF(C108="A compléter par le candidat",E108,C108*E108)</f>
        <v>0</v>
      </c>
    </row>
    <row r="109" spans="1:6" ht="25.5" x14ac:dyDescent="0.2">
      <c r="A109" s="13">
        <f t="shared" si="9"/>
        <v>73</v>
      </c>
      <c r="B109" s="55" t="s">
        <v>39</v>
      </c>
      <c r="C109" s="40" t="s">
        <v>100</v>
      </c>
      <c r="D109" s="42"/>
      <c r="E109" s="43"/>
      <c r="F109" s="40">
        <f>IF(C109="A compléter par le candidat",E109,C109*E109)</f>
        <v>0</v>
      </c>
    </row>
    <row r="110" spans="1:6" ht="25.5" x14ac:dyDescent="0.2">
      <c r="A110" s="13">
        <f t="shared" si="9"/>
        <v>74</v>
      </c>
      <c r="B110" s="55" t="s">
        <v>40</v>
      </c>
      <c r="C110" s="40" t="s">
        <v>100</v>
      </c>
      <c r="D110" s="42"/>
      <c r="E110" s="43"/>
      <c r="F110" s="40">
        <f>IF(C110="A compléter par le candidat",E110,C110*E110)</f>
        <v>0</v>
      </c>
    </row>
    <row r="111" spans="1:6" ht="25.5" x14ac:dyDescent="0.2">
      <c r="A111" s="13">
        <f t="shared" si="9"/>
        <v>75</v>
      </c>
      <c r="B111" s="55" t="s">
        <v>148</v>
      </c>
      <c r="C111" s="40" t="s">
        <v>100</v>
      </c>
      <c r="D111" s="42"/>
      <c r="E111" s="43"/>
      <c r="F111" s="40">
        <f>IF(C111="A compléter par le candidat",E111,C111*E111)</f>
        <v>0</v>
      </c>
    </row>
    <row r="112" spans="1:6" x14ac:dyDescent="0.2">
      <c r="A112" s="13">
        <f t="shared" si="9"/>
        <v>76</v>
      </c>
      <c r="D112" s="27" t="s">
        <v>41</v>
      </c>
      <c r="F112" s="56">
        <f>SUM(F99:F111)</f>
        <v>0</v>
      </c>
    </row>
    <row r="113" spans="1:6" x14ac:dyDescent="0.2">
      <c r="A113" s="13">
        <f t="shared" si="9"/>
        <v>77</v>
      </c>
      <c r="D113" s="27" t="s">
        <v>8</v>
      </c>
      <c r="F113" s="34">
        <f>F112*20%</f>
        <v>0</v>
      </c>
    </row>
    <row r="114" spans="1:6" x14ac:dyDescent="0.2">
      <c r="A114" s="13">
        <f t="shared" si="9"/>
        <v>78</v>
      </c>
      <c r="D114" s="27" t="s">
        <v>42</v>
      </c>
      <c r="F114" s="34">
        <f>SUM(F112:F113)</f>
        <v>0</v>
      </c>
    </row>
    <row r="116" spans="1:6" ht="15.75" x14ac:dyDescent="0.2">
      <c r="A116" s="92" t="s">
        <v>145</v>
      </c>
      <c r="B116" s="93"/>
      <c r="C116" s="93"/>
      <c r="D116" s="93"/>
      <c r="E116" s="93"/>
      <c r="F116" s="41"/>
    </row>
    <row r="117" spans="1:6" ht="25.5" x14ac:dyDescent="0.2">
      <c r="A117" s="13">
        <f>+A114+1</f>
        <v>79</v>
      </c>
      <c r="B117" s="54" t="s">
        <v>43</v>
      </c>
      <c r="C117" s="40" t="s">
        <v>100</v>
      </c>
      <c r="D117" s="42"/>
      <c r="E117" s="43"/>
      <c r="F117" s="40">
        <f>IF(C117="A compléter par le candidat",E117,C117*E117)</f>
        <v>0</v>
      </c>
    </row>
    <row r="118" spans="1:6" ht="25.5" x14ac:dyDescent="0.2">
      <c r="A118" s="13">
        <f>A117+1</f>
        <v>80</v>
      </c>
      <c r="B118" s="54" t="s">
        <v>91</v>
      </c>
      <c r="C118" s="40" t="s">
        <v>100</v>
      </c>
      <c r="D118" s="42"/>
      <c r="E118" s="43"/>
      <c r="F118" s="40">
        <f>IF(C118="A compléter par le candidat",E118,C118*E118)</f>
        <v>0</v>
      </c>
    </row>
    <row r="119" spans="1:6" x14ac:dyDescent="0.2">
      <c r="A119" s="13">
        <f>A117+1</f>
        <v>80</v>
      </c>
      <c r="B119" s="54" t="s">
        <v>70</v>
      </c>
      <c r="C119" s="39">
        <v>1</v>
      </c>
      <c r="D119" s="42"/>
      <c r="E119" s="43"/>
      <c r="F119" s="40">
        <f t="shared" ref="F119:F123" si="10">IF(C119="ensemble",E119,C119*E119)</f>
        <v>0</v>
      </c>
    </row>
    <row r="120" spans="1:6" x14ac:dyDescent="0.2">
      <c r="A120" s="13">
        <f t="shared" ref="A120:A132" si="11">A119+1</f>
        <v>81</v>
      </c>
      <c r="B120" s="54" t="s">
        <v>69</v>
      </c>
      <c r="C120" s="39">
        <v>2</v>
      </c>
      <c r="D120" s="42"/>
      <c r="E120" s="43"/>
      <c r="F120" s="40">
        <f t="shared" si="10"/>
        <v>0</v>
      </c>
    </row>
    <row r="121" spans="1:6" x14ac:dyDescent="0.2">
      <c r="A121" s="13">
        <f t="shared" si="11"/>
        <v>82</v>
      </c>
      <c r="B121" s="54" t="s">
        <v>62</v>
      </c>
      <c r="C121" s="39">
        <v>1</v>
      </c>
      <c r="D121" s="42"/>
      <c r="E121" s="43"/>
      <c r="F121" s="40">
        <f t="shared" si="10"/>
        <v>0</v>
      </c>
    </row>
    <row r="122" spans="1:6" x14ac:dyDescent="0.2">
      <c r="A122" s="13">
        <f t="shared" si="11"/>
        <v>83</v>
      </c>
      <c r="B122" s="54" t="s">
        <v>63</v>
      </c>
      <c r="C122" s="39">
        <v>0</v>
      </c>
      <c r="D122" s="42"/>
      <c r="E122" s="43"/>
      <c r="F122" s="40">
        <f t="shared" si="10"/>
        <v>0</v>
      </c>
    </row>
    <row r="123" spans="1:6" x14ac:dyDescent="0.2">
      <c r="A123" s="13">
        <f t="shared" si="11"/>
        <v>84</v>
      </c>
      <c r="B123" s="54" t="s">
        <v>71</v>
      </c>
      <c r="C123" s="39">
        <f>SUM(C121:C122)</f>
        <v>1</v>
      </c>
      <c r="D123" s="42"/>
      <c r="E123" s="43"/>
      <c r="F123" s="40">
        <f t="shared" si="10"/>
        <v>0</v>
      </c>
    </row>
    <row r="124" spans="1:6" ht="25.5" x14ac:dyDescent="0.2">
      <c r="A124" s="13">
        <f t="shared" si="11"/>
        <v>85</v>
      </c>
      <c r="B124" s="54" t="s">
        <v>72</v>
      </c>
      <c r="C124" s="40" t="s">
        <v>100</v>
      </c>
      <c r="D124" s="42"/>
      <c r="E124" s="43"/>
      <c r="F124" s="40">
        <f>IF(C124="A compléter par le candidat",E124,C124*E124)</f>
        <v>0</v>
      </c>
    </row>
    <row r="125" spans="1:6" x14ac:dyDescent="0.2">
      <c r="A125" s="13">
        <f t="shared" si="11"/>
        <v>86</v>
      </c>
      <c r="B125" s="57" t="s">
        <v>37</v>
      </c>
      <c r="C125" s="39"/>
      <c r="D125" s="42"/>
      <c r="E125" s="43"/>
      <c r="F125" s="51"/>
    </row>
    <row r="126" spans="1:6" ht="25.5" x14ac:dyDescent="0.2">
      <c r="A126" s="13">
        <f t="shared" si="11"/>
        <v>87</v>
      </c>
      <c r="B126" s="55" t="s">
        <v>38</v>
      </c>
      <c r="C126" s="40" t="s">
        <v>100</v>
      </c>
      <c r="D126" s="42"/>
      <c r="E126" s="43"/>
      <c r="F126" s="40">
        <f>IF(C126="A compléter par le candidat",E126,C126*E126)</f>
        <v>0</v>
      </c>
    </row>
    <row r="127" spans="1:6" ht="25.5" x14ac:dyDescent="0.2">
      <c r="A127" s="13">
        <f t="shared" si="11"/>
        <v>88</v>
      </c>
      <c r="B127" s="55" t="s">
        <v>39</v>
      </c>
      <c r="C127" s="40" t="s">
        <v>100</v>
      </c>
      <c r="D127" s="42"/>
      <c r="E127" s="43"/>
      <c r="F127" s="40">
        <f>IF(C127="A compléter par le candidat",E127,C127*E127)</f>
        <v>0</v>
      </c>
    </row>
    <row r="128" spans="1:6" ht="25.5" x14ac:dyDescent="0.2">
      <c r="A128" s="13">
        <f t="shared" si="11"/>
        <v>89</v>
      </c>
      <c r="B128" s="55" t="s">
        <v>40</v>
      </c>
      <c r="C128" s="40" t="s">
        <v>100</v>
      </c>
      <c r="D128" s="42"/>
      <c r="E128" s="43"/>
      <c r="F128" s="40">
        <f>IF(C128="A compléter par le candidat",E128,C128*E128)</f>
        <v>0</v>
      </c>
    </row>
    <row r="129" spans="1:6" ht="25.5" x14ac:dyDescent="0.2">
      <c r="A129" s="13">
        <f t="shared" si="11"/>
        <v>90</v>
      </c>
      <c r="B129" s="55" t="s">
        <v>148</v>
      </c>
      <c r="C129" s="40" t="s">
        <v>100</v>
      </c>
      <c r="D129" s="42"/>
      <c r="E129" s="43"/>
      <c r="F129" s="40">
        <f>IF(C129="A compléter par le candidat",E129,C129*E129)</f>
        <v>0</v>
      </c>
    </row>
    <row r="130" spans="1:6" x14ac:dyDescent="0.2">
      <c r="A130" s="13">
        <f t="shared" si="11"/>
        <v>91</v>
      </c>
      <c r="D130" s="27" t="s">
        <v>41</v>
      </c>
      <c r="F130" s="56">
        <f>SUM(F117:F129)</f>
        <v>0</v>
      </c>
    </row>
    <row r="131" spans="1:6" x14ac:dyDescent="0.2">
      <c r="A131" s="13">
        <f t="shared" si="11"/>
        <v>92</v>
      </c>
      <c r="D131" s="27" t="s">
        <v>8</v>
      </c>
      <c r="F131" s="34">
        <f>F130*20%</f>
        <v>0</v>
      </c>
    </row>
    <row r="132" spans="1:6" x14ac:dyDescent="0.2">
      <c r="A132" s="13">
        <f t="shared" si="11"/>
        <v>93</v>
      </c>
      <c r="D132" s="27" t="s">
        <v>42</v>
      </c>
      <c r="F132" s="34">
        <f>SUM(F130:F131)</f>
        <v>0</v>
      </c>
    </row>
    <row r="134" spans="1:6" x14ac:dyDescent="0.2">
      <c r="A134" s="13">
        <f>+A132+1</f>
        <v>94</v>
      </c>
      <c r="D134" s="29" t="s">
        <v>127</v>
      </c>
      <c r="F134" s="34">
        <f>F20+F45+F76+F94+F112+F130</f>
        <v>0</v>
      </c>
    </row>
    <row r="135" spans="1:6" x14ac:dyDescent="0.2">
      <c r="A135" s="13">
        <f>A134+1</f>
        <v>95</v>
      </c>
      <c r="D135" s="29" t="s">
        <v>8</v>
      </c>
      <c r="F135" s="34">
        <f>F134*20%</f>
        <v>0</v>
      </c>
    </row>
    <row r="136" spans="1:6" x14ac:dyDescent="0.2">
      <c r="A136" s="13">
        <f>A135+1</f>
        <v>96</v>
      </c>
      <c r="D136" s="29" t="s">
        <v>86</v>
      </c>
      <c r="F136" s="34">
        <f>SUM(F134:F135)</f>
        <v>0</v>
      </c>
    </row>
    <row r="138" spans="1:6" ht="9" customHeight="1" x14ac:dyDescent="0.2"/>
  </sheetData>
  <mergeCells count="9">
    <mergeCell ref="A80:E80"/>
    <mergeCell ref="A98:E98"/>
    <mergeCell ref="A116:E116"/>
    <mergeCell ref="A49:F49"/>
    <mergeCell ref="A2:F2"/>
    <mergeCell ref="C4:D4"/>
    <mergeCell ref="A6:E6"/>
    <mergeCell ref="A24:E24"/>
    <mergeCell ref="A62:E62"/>
  </mergeCells>
  <pageMargins left="0.39370078740157483" right="0.39370078740157483" top="0.78740157480314965" bottom="0.59055118110236227" header="0.51181102362204722" footer="0.51181102362204722"/>
  <pageSetup paperSize="9" scale="75" orientation="landscape" horizontalDpi="4294967293" r:id="rId1"/>
  <headerFooter alignWithMargins="0">
    <oddHeader>&amp;C
&amp;R&amp;P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0D626A28C384B9129441D19F39C77" ma:contentTypeVersion="15" ma:contentTypeDescription="Crée un document." ma:contentTypeScope="" ma:versionID="c78a34a3fe7a047e121a6972b87c5449">
  <xsd:schema xmlns:xsd="http://www.w3.org/2001/XMLSchema" xmlns:xs="http://www.w3.org/2001/XMLSchema" xmlns:p="http://schemas.microsoft.com/office/2006/metadata/properties" xmlns:ns2="c791999f-73c6-4a1f-ab89-51cb4fd3c239" xmlns:ns3="f15aae98-6294-4f96-bdcc-7b167cda7c86" targetNamespace="http://schemas.microsoft.com/office/2006/metadata/properties" ma:root="true" ma:fieldsID="1272aa9239f9e305c21e95c74b7244e6" ns2:_="" ns3:_="">
    <xsd:import namespace="c791999f-73c6-4a1f-ab89-51cb4fd3c239"/>
    <xsd:import namespace="f15aae98-6294-4f96-bdcc-7b167cda7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1999f-73c6-4a1f-ab89-51cb4fd3c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72bc83ab-20a5-444d-9401-a7063d1fed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aae98-6294-4f96-bdcc-7b167cda7c8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f8ef57a-5acc-4a4f-bd6f-d3f01fb3d29c}" ma:internalName="TaxCatchAll" ma:showField="CatchAllData" ma:web="f15aae98-6294-4f96-bdcc-7b167cda7c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91999f-73c6-4a1f-ab89-51cb4fd3c239">
      <Terms xmlns="http://schemas.microsoft.com/office/infopath/2007/PartnerControls"/>
    </lcf76f155ced4ddcb4097134ff3c332f>
    <TaxCatchAll xmlns="f15aae98-6294-4f96-bdcc-7b167cda7c8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2F16E0-B2DD-43C4-BFB1-10B603D75D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1999f-73c6-4a1f-ab89-51cb4fd3c239"/>
    <ds:schemaRef ds:uri="f15aae98-6294-4f96-bdcc-7b167cda7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FD44BA-5AC5-4DF7-B0F5-020A2C777B92}">
  <ds:schemaRefs>
    <ds:schemaRef ds:uri="b8d07508-51ae-47f1-9b86-8f9b71b616f9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5b9db10b-fffc-41c3-9388-661a45f37a3a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c791999f-73c6-4a1f-ab89-51cb4fd3c239"/>
    <ds:schemaRef ds:uri="f15aae98-6294-4f96-bdcc-7b167cda7c86"/>
  </ds:schemaRefs>
</ds:datastoreItem>
</file>

<file path=customXml/itemProps3.xml><?xml version="1.0" encoding="utf-8"?>
<ds:datastoreItem xmlns:ds="http://schemas.openxmlformats.org/officeDocument/2006/customXml" ds:itemID="{6F99F8A5-B222-47C6-8341-9FD2146B24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RECAPITULATIF</vt:lpstr>
      <vt:lpstr>TRANCHE FERME</vt:lpstr>
      <vt:lpstr>TRANCHE CONDITIONNELLE 1</vt:lpstr>
      <vt:lpstr>TRANCHE CONDITIONNELLE 2</vt:lpstr>
      <vt:lpstr>TRANCHE CONDITIONNELLE 3</vt:lpstr>
      <vt:lpstr>'TRANCHE CONDITIONNELLE 1'!Impression_des_titres</vt:lpstr>
      <vt:lpstr>'TRANCHE CONDITIONNELLE 2'!Impression_des_titres</vt:lpstr>
      <vt:lpstr>'TRANCHE CONDITIONNELLE 3'!Impression_des_titres</vt:lpstr>
      <vt:lpstr>'TRANCHE FERME'!Impression_des_titres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Laurent DESHAIES</dc:creator>
  <cp:keywords/>
  <dc:description/>
  <cp:lastModifiedBy>Rafael Villaldea</cp:lastModifiedBy>
  <cp:revision/>
  <cp:lastPrinted>2025-03-22T07:44:03Z</cp:lastPrinted>
  <dcterms:created xsi:type="dcterms:W3CDTF">2006-04-19T14:19:21Z</dcterms:created>
  <dcterms:modified xsi:type="dcterms:W3CDTF">2025-03-22T08:11:06Z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0x0101005780D626A28C384B9129441D19F39C77</vt:lpwstr>
  </property>
  <property fmtid="{D5CDD505-2E9C-101B-9397-08002B2CF9AE}" pid="3" name="MSIP_Label_64a238cc-6af3-4341-9d32-201b7e04331f_Enabled">
    <vt:lpwstr>true</vt:lpwstr>
  </property>
  <property fmtid="{D5CDD505-2E9C-101B-9397-08002B2CF9AE}" pid="4" name="MSIP_Label_64a238cc-6af3-4341-9d32-201b7e04331f_SetDate">
    <vt:lpwstr>2023-05-22T09:36:54Z</vt:lpwstr>
  </property>
  <property fmtid="{D5CDD505-2E9C-101B-9397-08002B2CF9AE}" pid="5" name="MSIP_Label_64a238cc-6af3-4341-9d32-201b7e04331f_Method">
    <vt:lpwstr>Standard</vt:lpwstr>
  </property>
  <property fmtid="{D5CDD505-2E9C-101B-9397-08002B2CF9AE}" pid="6" name="MSIP_Label_64a238cc-6af3-4341-9d32-201b7e04331f_Name">
    <vt:lpwstr>Internal</vt:lpwstr>
  </property>
  <property fmtid="{D5CDD505-2E9C-101B-9397-08002B2CF9AE}" pid="7" name="MSIP_Label_64a238cc-6af3-4341-9d32-201b7e04331f_SiteId">
    <vt:lpwstr>09ebfde1-6505-4c31-942f-18875ff0189d</vt:lpwstr>
  </property>
  <property fmtid="{D5CDD505-2E9C-101B-9397-08002B2CF9AE}" pid="8" name="MSIP_Label_64a238cc-6af3-4341-9d32-201b7e04331f_ActionId">
    <vt:lpwstr>91b17bd1-fe91-4a57-88a9-e963e79a4d59</vt:lpwstr>
  </property>
  <property fmtid="{D5CDD505-2E9C-101B-9397-08002B2CF9AE}" pid="9" name="MSIP_Label_64a238cc-6af3-4341-9d32-201b7e04331f_ContentBits">
    <vt:lpwstr>0</vt:lpwstr>
  </property>
  <property fmtid="{D5CDD505-2E9C-101B-9397-08002B2CF9AE}" pid="10" name="MediaServiceImageTags">
    <vt:lpwstr/>
  </property>
</Properties>
</file>