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G-Contrats-Marches\1) PROCEDURES EN COURS\2025_Nettoyage_AOO\0_Préparation\6_VALIDATION\DCE\CCTP\Annexes_CCTP\CCTP_AnnexesIV\"/>
    </mc:Choice>
  </mc:AlternateContent>
  <bookViews>
    <workbookView xWindow="570" yWindow="375" windowWidth="19335" windowHeight="9465"/>
  </bookViews>
  <sheets>
    <sheet name="FICHE CONTROLE QUALITE V" sheetId="1" r:id="rId1"/>
    <sheet name="FICHE CONTROLE QUALITE R" sheetId="5" r:id="rId2"/>
    <sheet name="METHODE" sheetId="4" r:id="rId3"/>
  </sheets>
  <definedNames>
    <definedName name="_xlnm.Print_Area" localSheetId="0">'FICHE CONTROLE QUALITE V'!$A$1:$H$95</definedName>
    <definedName name="_xlnm.Print_Area" localSheetId="2">METHODE!$A$1:$J$46</definedName>
  </definedNames>
  <calcPr calcId="162913"/>
</workbook>
</file>

<file path=xl/calcChain.xml><?xml version="1.0" encoding="utf-8"?>
<calcChain xmlns="http://schemas.openxmlformats.org/spreadsheetml/2006/main">
  <c r="F93" i="5" l="1"/>
  <c r="B92" i="5"/>
  <c r="G88" i="5"/>
  <c r="E88" i="5"/>
  <c r="G87" i="5"/>
  <c r="E87" i="5"/>
  <c r="G86" i="5"/>
  <c r="E86" i="5"/>
  <c r="G82" i="5"/>
  <c r="E82" i="5"/>
  <c r="G81" i="5"/>
  <c r="E81" i="5"/>
  <c r="G80" i="5"/>
  <c r="E80" i="5"/>
  <c r="G79" i="5"/>
  <c r="E79" i="5"/>
  <c r="G78" i="5"/>
  <c r="E78" i="5"/>
  <c r="G77" i="5"/>
  <c r="E77" i="5"/>
  <c r="G76" i="5"/>
  <c r="E76" i="5"/>
  <c r="G75" i="5"/>
  <c r="E75" i="5"/>
  <c r="G71" i="5"/>
  <c r="E71" i="5"/>
  <c r="G70" i="5"/>
  <c r="E70" i="5"/>
  <c r="G69" i="5"/>
  <c r="E69" i="5"/>
  <c r="G68" i="5"/>
  <c r="E68" i="5"/>
  <c r="G67" i="5"/>
  <c r="E67" i="5"/>
  <c r="G66" i="5"/>
  <c r="E66" i="5"/>
  <c r="G62" i="5"/>
  <c r="E62" i="5"/>
  <c r="G61" i="5"/>
  <c r="E61" i="5"/>
  <c r="G60" i="5"/>
  <c r="E60" i="5"/>
  <c r="G59" i="5"/>
  <c r="E59" i="5"/>
  <c r="G58" i="5"/>
  <c r="E58" i="5"/>
  <c r="G57" i="5"/>
  <c r="E57" i="5"/>
  <c r="G56" i="5"/>
  <c r="E56" i="5"/>
  <c r="G55" i="5"/>
  <c r="E55" i="5"/>
  <c r="G50" i="5"/>
  <c r="E50" i="5"/>
  <c r="G49" i="5"/>
  <c r="E49" i="5"/>
  <c r="G48" i="5"/>
  <c r="E48" i="5"/>
  <c r="G47" i="5"/>
  <c r="E47" i="5"/>
  <c r="G46" i="5"/>
  <c r="E46" i="5"/>
  <c r="G45" i="5"/>
  <c r="E45" i="5"/>
  <c r="G44" i="5"/>
  <c r="E44" i="5"/>
  <c r="G43" i="5"/>
  <c r="E43" i="5"/>
  <c r="G42" i="5"/>
  <c r="E42" i="5"/>
  <c r="G41" i="5"/>
  <c r="E41" i="5"/>
  <c r="G40" i="5"/>
  <c r="E40" i="5"/>
  <c r="G35" i="5"/>
  <c r="E35" i="5"/>
  <c r="G34" i="5"/>
  <c r="E34" i="5"/>
  <c r="G33" i="5"/>
  <c r="E33" i="5"/>
  <c r="G32" i="5"/>
  <c r="E32" i="5"/>
  <c r="G31" i="5"/>
  <c r="E31" i="5"/>
  <c r="G30" i="5"/>
  <c r="E30" i="5"/>
  <c r="G29" i="5"/>
  <c r="E29" i="5"/>
  <c r="G28" i="5"/>
  <c r="E28" i="5"/>
  <c r="G23" i="5"/>
  <c r="E23" i="5"/>
  <c r="G22" i="5"/>
  <c r="E22" i="5"/>
  <c r="G21" i="5"/>
  <c r="E21" i="5"/>
  <c r="G20" i="5"/>
  <c r="E20" i="5"/>
  <c r="G19" i="5"/>
  <c r="E19" i="5"/>
  <c r="G18" i="5"/>
  <c r="E18" i="5"/>
  <c r="G17" i="5"/>
  <c r="E17" i="5"/>
  <c r="G16" i="5"/>
  <c r="E16" i="5"/>
  <c r="G15" i="5"/>
  <c r="E15" i="5"/>
  <c r="E92" i="5" l="1"/>
  <c r="G92" i="5"/>
  <c r="G93" i="5"/>
  <c r="G94" i="5" s="1"/>
  <c r="F96" i="5" s="1"/>
  <c r="E33" i="1"/>
  <c r="G33" i="1"/>
  <c r="F86" i="1" l="1"/>
  <c r="B85" i="1" l="1"/>
  <c r="G81" i="1"/>
  <c r="G80" i="1"/>
  <c r="G79" i="1"/>
  <c r="G75" i="1"/>
  <c r="G74" i="1"/>
  <c r="G73" i="1"/>
  <c r="G69" i="1"/>
  <c r="G68" i="1"/>
  <c r="G67" i="1"/>
  <c r="G66" i="1"/>
  <c r="G62" i="1"/>
  <c r="G61" i="1"/>
  <c r="G60" i="1"/>
  <c r="G59" i="1"/>
  <c r="G58" i="1"/>
  <c r="G57" i="1"/>
  <c r="G56" i="1"/>
  <c r="G55" i="1"/>
  <c r="G50" i="1"/>
  <c r="G49" i="1"/>
  <c r="G48" i="1"/>
  <c r="G47" i="1"/>
  <c r="G46" i="1"/>
  <c r="G45" i="1"/>
  <c r="G44" i="1"/>
  <c r="G43" i="1"/>
  <c r="G42" i="1"/>
  <c r="G41" i="1"/>
  <c r="G40" i="1"/>
  <c r="G35" i="1"/>
  <c r="G34" i="1"/>
  <c r="G32" i="1"/>
  <c r="G31" i="1"/>
  <c r="G30" i="1"/>
  <c r="G29" i="1"/>
  <c r="G28" i="1"/>
  <c r="G23" i="1"/>
  <c r="G22" i="1"/>
  <c r="G21" i="1"/>
  <c r="G20" i="1"/>
  <c r="G19" i="1"/>
  <c r="G18" i="1"/>
  <c r="G17" i="1"/>
  <c r="G16" i="1"/>
  <c r="G15" i="1"/>
  <c r="E81" i="1"/>
  <c r="E80" i="1"/>
  <c r="E79" i="1"/>
  <c r="E75" i="1"/>
  <c r="E74" i="1"/>
  <c r="E73" i="1"/>
  <c r="E69" i="1"/>
  <c r="E68" i="1"/>
  <c r="E67" i="1"/>
  <c r="E66" i="1"/>
  <c r="E62" i="1"/>
  <c r="E61" i="1"/>
  <c r="E60" i="1"/>
  <c r="E59" i="1"/>
  <c r="E58" i="1"/>
  <c r="E57" i="1"/>
  <c r="E56" i="1"/>
  <c r="E55" i="1"/>
  <c r="E50" i="1"/>
  <c r="E49" i="1"/>
  <c r="E48" i="1"/>
  <c r="E47" i="1"/>
  <c r="E46" i="1"/>
  <c r="E45" i="1"/>
  <c r="E44" i="1"/>
  <c r="E43" i="1"/>
  <c r="E42" i="1"/>
  <c r="E41" i="1"/>
  <c r="E40" i="1"/>
  <c r="E35" i="1"/>
  <c r="E34" i="1"/>
  <c r="E32" i="1"/>
  <c r="E31" i="1"/>
  <c r="E30" i="1"/>
  <c r="E29" i="1"/>
  <c r="E28" i="1"/>
  <c r="E16" i="1"/>
  <c r="E17" i="1"/>
  <c r="E18" i="1"/>
  <c r="E19" i="1"/>
  <c r="E20" i="1"/>
  <c r="E21" i="1"/>
  <c r="E22" i="1"/>
  <c r="E23" i="1"/>
  <c r="E15" i="1"/>
  <c r="E85" i="1" l="1"/>
  <c r="G86" i="1"/>
  <c r="G87" i="1" s="1"/>
  <c r="F89" i="1" s="1"/>
  <c r="G85" i="1"/>
  <c r="E32" i="4" l="1"/>
  <c r="G13" i="4"/>
  <c r="E33" i="4"/>
  <c r="E34" i="4" s="1"/>
  <c r="G14" i="4"/>
  <c r="G15" i="4"/>
  <c r="G16" i="4"/>
  <c r="G17" i="4"/>
  <c r="G18" i="4"/>
  <c r="G19" i="4"/>
  <c r="G20" i="4"/>
  <c r="G21" i="4"/>
  <c r="G22" i="4"/>
  <c r="G23" i="4"/>
  <c r="G24" i="4"/>
  <c r="G25" i="4"/>
  <c r="G26" i="4"/>
  <c r="G27" i="4"/>
  <c r="G28" i="4"/>
  <c r="G29" i="4"/>
  <c r="G12" i="4"/>
</calcChain>
</file>

<file path=xl/sharedStrings.xml><?xml version="1.0" encoding="utf-8"?>
<sst xmlns="http://schemas.openxmlformats.org/spreadsheetml/2006/main" count="426" uniqueCount="134">
  <si>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</si>
  <si>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</si>
  <si>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</si>
  <si>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</si>
  <si>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</si>
  <si>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</si>
  <si>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</si>
  <si>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</si>
  <si>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</si>
  <si>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</si>
  <si>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</si>
  <si>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</si>
  <si>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</si>
  <si>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</si>
  <si>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</si>
  <si>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</si>
  <si>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</si>
  <si>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t>Fréquence de la prestation</t>
  </si>
  <si>
    <t>NOTE</t>
  </si>
  <si>
    <t>NOTE MAX</t>
  </si>
  <si>
    <t>B
Note X Coeff.</t>
  </si>
  <si>
    <t>4 = très bon
3= bon
2= moyen
0 = mauvais</t>
  </si>
  <si>
    <t>A
Coeff</t>
  </si>
  <si>
    <t>OBSERVATIONS</t>
  </si>
  <si>
    <t>Observations générales</t>
  </si>
  <si>
    <t>Désinfection des combinés téléphoniques</t>
  </si>
  <si>
    <t>"Oui" si contrôlé
Sinon "Non"</t>
  </si>
  <si>
    <t>DATE DU CONTRÔLE : ……………./……………………/………………….</t>
  </si>
  <si>
    <t>SITE CONTRÔLE : ……………………………………………………</t>
  </si>
  <si>
    <t>TYPE DE CONTRÔLE : INOPINE ……….CONTRADICTOIRE …………</t>
  </si>
  <si>
    <t>PRESENCE DE</t>
  </si>
  <si>
    <t>Produits d'entretien:</t>
  </si>
  <si>
    <t>Tenue de travail :</t>
  </si>
  <si>
    <t>Oui (1) / Non (0)</t>
  </si>
  <si>
    <t>Chariot, seaux (matériels)… :</t>
  </si>
  <si>
    <t>TOTAL NOTE MAXIMUM</t>
  </si>
  <si>
    <t>NOTE OBTENUE</t>
  </si>
  <si>
    <t>NOM ET SIGNATURE DU TITULAIRE</t>
  </si>
  <si>
    <t>NOM ET SIGNATURE DU REPRÉSENTANT DU POUVOIR ADJUDICATEUR</t>
  </si>
  <si>
    <t>Nettoyage ayant laissé des traces du chiffon employé. Revoir produits et protocole.</t>
  </si>
  <si>
    <r>
      <t>ZONE 1</t>
    </r>
    <r>
      <rPr>
        <b/>
        <sz val="14"/>
        <color theme="0" tint="-4.9989318521683403E-2"/>
        <rFont val="Century Gothic"/>
        <family val="2"/>
      </rPr>
      <t xml:space="preserve"> "HALLS D'ENTREE, RECEPTION, CIRCULATIONS"</t>
    </r>
  </si>
  <si>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</si>
  <si>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</si>
  <si>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</si>
  <si>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</si>
  <si>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</si>
  <si>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</si>
  <si>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</si>
  <si>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</si>
  <si>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</si>
  <si>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</si>
  <si>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</si>
  <si>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r>
      <t xml:space="preserve">DESCRIPTION DE L'OUTIL ET DE SON UTILISATION - </t>
    </r>
    <r>
      <rPr>
        <b/>
        <i/>
        <sz val="18"/>
        <color theme="0"/>
        <rFont val="Century Gothic"/>
        <family val="2"/>
      </rPr>
      <t>EXEMPLE</t>
    </r>
  </si>
  <si>
    <t>Hebdomadaire</t>
  </si>
  <si>
    <t>Annuel</t>
  </si>
  <si>
    <t>Mensuel</t>
  </si>
  <si>
    <t>Trimestriel</t>
  </si>
  <si>
    <t>Semestriel</t>
  </si>
  <si>
    <t>ZONE ACCUEIL</t>
  </si>
  <si>
    <t>Aération des locaux, fermeture des baies, extinction des lumières</t>
  </si>
  <si>
    <t>Dépoussièrage des mobiliers dont la partie supérieur se trouve à moins 1,8m du sol y compris caisson (sauf PC)</t>
  </si>
  <si>
    <t>Enlèvement des traces de doigts sur la vitrerie intérieure et essuyage humide des dessus de bureaux, banque d'accueil</t>
  </si>
  <si>
    <t>Nettoyage et désinfection des traces de doigt sur les interrupteurs et poignées de portes d'accés et de portes de placards/armoires</t>
  </si>
  <si>
    <t>hebdomadaire</t>
  </si>
  <si>
    <t>Entretien des sols thermoplastiques selon la méthode SPRAY</t>
  </si>
  <si>
    <t>Lavage des plaques signalétiques</t>
  </si>
  <si>
    <t>Essuyage humide des portes d'accés (2 faces) et portes extérieures de placards</t>
  </si>
  <si>
    <t>ZONE BUREAUX</t>
  </si>
  <si>
    <t>Aération des locaux, fermeture des baies extinction des lumières</t>
  </si>
  <si>
    <t>Enlèvement des traces de doigts sur la vitrerie intérieure et essuyage humide des dessus de bureaux, tables, banque d'accueil et armoires basses non encombrés</t>
  </si>
  <si>
    <t>Balayage humide des sols plastiques, thermostatiques, parquet stratifié</t>
  </si>
  <si>
    <t>Nettoyage et désinfection des traces de doigts sur les interrupteurs et poignées de portes d'accés et de portes de placards / armories</t>
  </si>
  <si>
    <t>Bimestriel</t>
  </si>
  <si>
    <t>Nettoyage des plaques signalétiques</t>
  </si>
  <si>
    <t>ZONE SANITAIRES</t>
  </si>
  <si>
    <t>Vidage des poubelles et des poubelles hygiène féminine</t>
  </si>
  <si>
    <t>Nettoyage et désinfection des éviers et lavabos (dessus, dessous et intérieur), douches (pommeau, robinetterie, bac, faience, porte), urinoirs (dessus, dessous et intérieur) et WC (levier/bouton de chasse, réservoir et socle, abattant et cuvette)</t>
  </si>
  <si>
    <t>Essuyage des robinetteries et nettoyage des miroirs</t>
  </si>
  <si>
    <t>Quotidien</t>
  </si>
  <si>
    <t>Mise en place dans les sanitaires des consommables pour les distributeurs de papier WC, de savon, essui-mains le cas échéant</t>
  </si>
  <si>
    <t>Nettoyage et désinfection des appareils (distributeurs de savon, de papier hygiènique, essui-mains, sèche-mains, etc,,,)</t>
  </si>
  <si>
    <t>Récurrage et désinfection des sols, récurrage des faiences et portes des sanitaires</t>
  </si>
  <si>
    <t>Remplissage des siphons d'évacuation des sanitaires le cas échéant</t>
  </si>
  <si>
    <t>Détartrage des appareils sanitaires (WC, urinoir, lavabo, douche)</t>
  </si>
  <si>
    <t>Nettoyage et désinfection des poubelles, brosses et supports</t>
  </si>
  <si>
    <t>Nettoyage des bouches VMC des sanitaires</t>
  </si>
  <si>
    <t>ZONE REFECTOIRE - SALLES DE CONVIVIALITE</t>
  </si>
  <si>
    <t>Essuyage humide des mobiliers et tout objet meublant dont la partie supérieure se trouve à moins d'1,8m du sol</t>
  </si>
  <si>
    <t>Récurage et désinfection des éviers</t>
  </si>
  <si>
    <t>Nettoyage et désinfection des traces de doigt sur les interrupteurs et poignées de portes d'accès et de portes de placards/armoires</t>
  </si>
  <si>
    <t>Nettoyage des bouches VMC des cuisines</t>
  </si>
  <si>
    <t>ZONE CIRCULATION - ESCALIERS - ASCENSEURS - COULOIRS</t>
  </si>
  <si>
    <t>Enlèvement des détritus (papiers, emballages, feuilles d'arbres, etc,,,) et déchets ménagers</t>
  </si>
  <si>
    <t>Nettoyage des escaliers et mains courantes</t>
  </si>
  <si>
    <t>Nettoyage et désinfection des traces de doigt sur les interrupteurs et poignées de portes d'accés et de portes de placards / armoires</t>
  </si>
  <si>
    <t>ZONE LOCAUX TECHNIQUES - SOUS-SOL - ARCHIVES - EXTERIEURS</t>
  </si>
  <si>
    <t>VITRERIE</t>
  </si>
  <si>
    <t>Balayage des locaux ouverts dans le sous-sol</t>
  </si>
  <si>
    <t>Vidage et essuyage des cendriers à l'extérieur des bâtiments</t>
  </si>
  <si>
    <t>Enlèvements des détritus et des déchets ménagers (papiers, emballages, feuilles d'arbres, etc,,,) dans les escaliers extérieurs, abords et accès du bâtiment</t>
  </si>
  <si>
    <t>Balayage des perrons, voies d'accès et rampes d'accès pour personne à mobilité réduite</t>
  </si>
  <si>
    <t>Balayage des abords des bâtiments, trottoirs, escaliers et rampes conduisant aux locaux en sous-sol</t>
  </si>
  <si>
    <t>Nettoyage complet des salles d'archives, aspiration des sols, enlèvements des toiles d'araignées, dépoussièrage des rayonnages</t>
  </si>
  <si>
    <t>Sortie des poubelles et containers selon la fréquence de ramassage propre à chaque site et précisé dans le CCTP</t>
  </si>
  <si>
    <t>un contrôle négatif (&lt;80%) doit être suivi de la programmation d'actions correctrices qui s'imposent et d'un nouveau contrôle jusqu'au constat d'une situation conforme.</t>
  </si>
  <si>
    <r>
      <t xml:space="preserve">(Seuil d'acceptabilité = </t>
    </r>
    <r>
      <rPr>
        <b/>
        <sz val="11"/>
        <color rgb="FFFF0000"/>
        <rFont val="Century Gothic"/>
        <family val="2"/>
      </rPr>
      <t>80%</t>
    </r>
    <r>
      <rPr>
        <b/>
        <sz val="11"/>
        <color theme="1"/>
        <rFont val="Century Gothic"/>
        <family val="2"/>
      </rPr>
      <t>)</t>
    </r>
  </si>
  <si>
    <t>MINIMUM 3 ZONES A CONTROLER</t>
  </si>
  <si>
    <t>Lavage des portes et cloisons vitrées (2 faces)</t>
  </si>
  <si>
    <t>"Oui" si contrôlé
Sinon rien</t>
  </si>
  <si>
    <t xml:space="preserve">
CONSTAT D'ANOMALIE / ACTIONS CORRECTRICES :………………………………</t>
  </si>
  <si>
    <t>Nombre de critères contrôlés</t>
  </si>
  <si>
    <t>NOTATION</t>
  </si>
  <si>
    <r>
      <t xml:space="preserve">                               </t>
    </r>
    <r>
      <rPr>
        <b/>
        <sz val="11"/>
        <color rgb="FFFF0000"/>
        <rFont val="Arial1"/>
      </rPr>
      <t xml:space="preserve">    </t>
    </r>
  </si>
  <si>
    <t>RÉSULTAT DU CONTRÔLE :</t>
  </si>
  <si>
    <t>(Seuil d'acceptabilité = 80%)</t>
  </si>
  <si>
    <t>le contrôle doit être effectué par zone avec un nombre minimum de 3 zones à contrôler, sans obligatoirement contrôler l'ensemble des zones</t>
  </si>
  <si>
    <t>Lot concerné : …………….</t>
  </si>
  <si>
    <t>Lavage des sols</t>
  </si>
  <si>
    <t>Aspiration de tous les sols</t>
  </si>
  <si>
    <t>Balayage et lavage des sols</t>
  </si>
  <si>
    <t>Vidage des points d'apport volontaire de déchets en respectant le tri mis en place</t>
  </si>
  <si>
    <t>Nettoyage de l'intérieur des micros ondes avec produits adaptés</t>
  </si>
  <si>
    <t xml:space="preserve">Balayage humide des sols </t>
  </si>
  <si>
    <t>Vidage des points d'apport volontaire de déchets en respectant le tri et sacs destructeurs</t>
  </si>
  <si>
    <t>Balayage et lavage des locaux spéciaux, entrepôts, réserves, local poubelle et garage</t>
  </si>
  <si>
    <t>Selon le calendrier de la commune</t>
  </si>
  <si>
    <t>Lavage de la vitrerie extérieure (en façade) basse du Siège Social sur 2 faces, hall d'entrée du personnel et du public</t>
  </si>
  <si>
    <t xml:space="preserve">LOT 5
FICHE DE CONTRÔLE QUALITE </t>
  </si>
  <si>
    <t>VILLEFONTAINE</t>
  </si>
  <si>
    <t xml:space="preserve">lavage de la vitrerie extérieure 2 faces </t>
  </si>
  <si>
    <t>ROUSSILLON</t>
  </si>
  <si>
    <t>2 fois par semaine</t>
  </si>
  <si>
    <t>Aspiration de tous les sols et rails de placards si existant</t>
  </si>
  <si>
    <t>ZONE LOCAUX TECHNIQUES - SOUS-SOL - ARCHIVES -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</si>
</sst>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40C];[Red]&quot;-&quot;#,##0.00&quot; &quot;[$€-40C]"/>
  </numFmts>
  <fonts count="35">
    <font>
      <sz val="11"/>
      <color theme="1"/>
      <name val="Calibri"/>
      <family val="2"/>
      <scheme val="minor"/>
    </font>
    <font>
      <b/>
      <u/>
      <sz val="16"/>
      <color theme="0"/>
      <name val="Century Gothic"/>
      <family val="2"/>
    </font>
    <font>
      <sz val="8"/>
      <color theme="1"/>
      <name val="Century Gothic"/>
      <family val="2"/>
    </font>
    <font>
      <b/>
      <sz val="12"/>
      <color theme="1"/>
      <name val="Century Gothic"/>
      <family val="2"/>
    </font>
    <font>
      <b/>
      <sz val="11"/>
      <color theme="1"/>
      <name val="Century Gothic"/>
      <family val="2"/>
    </font>
    <font>
      <b/>
      <sz val="10"/>
      <name val="Century Gothic"/>
      <family val="2"/>
    </font>
    <font>
      <b/>
      <sz val="9"/>
      <name val="Century Gothic"/>
      <family val="2"/>
    </font>
    <font>
      <b/>
      <u/>
      <sz val="16"/>
      <color theme="0" tint="-4.9989318521683403E-2"/>
      <name val="Century Gothic"/>
      <family val="2"/>
    </font>
    <font>
      <b/>
      <sz val="14"/>
      <color theme="0"/>
      <name val="Century Gothic"/>
      <family val="2"/>
    </font>
    <font>
      <sz val="11"/>
      <color theme="1"/>
      <name val="Century Gothic"/>
      <family val="2"/>
    </font>
    <font>
      <b/>
      <sz val="14"/>
      <color theme="1"/>
      <name val="Century Gothic"/>
      <family val="2"/>
    </font>
    <font>
      <b/>
      <sz val="14"/>
      <color theme="0" tint="-4.9989318521683403E-2"/>
      <name val="Century Gothic"/>
      <family val="2"/>
    </font>
    <font>
      <sz val="10"/>
      <name val="Century Gothic"/>
      <family val="2"/>
    </font>
    <font>
      <b/>
      <sz val="20"/>
      <color theme="0" tint="-4.9989318521683403E-2"/>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u/>
      <sz val="11"/>
      <color theme="1"/>
      <name val="Century Gothic"/>
      <family val="2"/>
    </font>
    <font>
      <b/>
      <sz val="18"/>
      <color theme="0"/>
      <name val="Century Gothic"/>
      <family val="2"/>
    </font>
    <font>
      <b/>
      <i/>
      <sz val="18"/>
      <color theme="0"/>
      <name val="Century Gothic"/>
      <family val="2"/>
    </font>
    <font>
      <b/>
      <u/>
      <sz val="14"/>
      <color theme="0"/>
      <name val="Century Gothic"/>
      <family val="2"/>
    </font>
    <font>
      <b/>
      <u/>
      <sz val="13"/>
      <color theme="0"/>
      <name val="Century Gothic"/>
      <family val="2"/>
    </font>
    <font>
      <sz val="11"/>
      <color rgb="FFFF0000"/>
      <name val="Century Gothic"/>
      <family val="2"/>
    </font>
    <font>
      <sz val="11"/>
      <color theme="1"/>
      <name val="Arial1"/>
    </font>
    <font>
      <b/>
      <sz val="11"/>
      <color rgb="FFFF0000"/>
      <name val="Arial1"/>
    </font>
    <font>
      <b/>
      <i/>
      <sz val="16"/>
      <color theme="1"/>
      <name val="Arial1"/>
    </font>
    <font>
      <b/>
      <i/>
      <u/>
      <sz val="11"/>
      <color theme="1"/>
      <name val="Arial1"/>
    </font>
    <font>
      <b/>
      <sz val="11"/>
      <color theme="1"/>
      <name val="Arial1"/>
    </font>
    <font>
      <b/>
      <sz val="11"/>
      <name val="Arial1"/>
    </font>
    <font>
      <b/>
      <sz val="11"/>
      <color theme="0"/>
      <name val="Arial1"/>
    </font>
    <font>
      <b/>
      <sz val="12"/>
      <color rgb="FFFF0000"/>
      <name val="Century Gothic"/>
      <family val="2"/>
    </font>
  </fonts>
  <fills count="13">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
      <patternFill patternType="solid">
        <fgColor rgb="FFF7F7F7"/>
        <bgColor rgb="FFF7F7F7"/>
      </patternFill>
    </fill>
    <fill>
      <patternFill patternType="solid">
        <fgColor theme="8" tint="-0.249977111117893"/>
        <bgColor rgb="FFFF0000"/>
      </patternFill>
    </fill>
    <fill>
      <patternFill patternType="solid">
        <fgColor theme="8" tint="-0.249977111117893"/>
        <bgColor indexed="64"/>
      </patternFill>
    </fill>
    <fill>
      <patternFill patternType="solid">
        <fgColor rgb="FFE0CC56"/>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9" fontId="15" fillId="0" borderId="0"/>
    <xf numFmtId="0" fontId="27" fillId="0" borderId="0"/>
    <xf numFmtId="0" fontId="29" fillId="0" borderId="0">
      <alignment horizontal="center"/>
    </xf>
    <xf numFmtId="0" fontId="29" fillId="0" borderId="0">
      <alignment horizontal="center" textRotation="90"/>
    </xf>
    <xf numFmtId="0" fontId="30" fillId="0" borderId="0"/>
    <xf numFmtId="164" fontId="30" fillId="0" borderId="0"/>
  </cellStyleXfs>
  <cellXfs count="128">
    <xf numFmtId="0" fontId="0" fillId="0" borderId="0" xfId="0"/>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6" fillId="4" borderId="1" xfId="0" applyFont="1" applyFill="1" applyBorder="1" applyAlignment="1" applyProtection="1">
      <alignment horizontal="center" vertical="center" wrapText="1"/>
    </xf>
    <xf numFmtId="0" fontId="2" fillId="0" borderId="1" xfId="0" applyFont="1" applyBorder="1" applyAlignment="1">
      <alignment vertical="center" wrapText="1"/>
    </xf>
    <xf numFmtId="0" fontId="9" fillId="0" borderId="0" xfId="0" applyFont="1"/>
    <xf numFmtId="0" fontId="4" fillId="0" borderId="1" xfId="0" applyFont="1" applyBorder="1" applyAlignment="1">
      <alignment horizontal="left" vertical="center"/>
    </xf>
    <xf numFmtId="0" fontId="9" fillId="0" borderId="6" xfId="0"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9" fillId="0" borderId="0" xfId="0" applyFont="1" applyAlignment="1">
      <alignment wrapText="1"/>
    </xf>
    <xf numFmtId="0" fontId="4" fillId="0" borderId="1" xfId="0" applyFont="1" applyBorder="1" applyAlignment="1">
      <alignment horizontal="left" vertical="center" wrapText="1"/>
    </xf>
    <xf numFmtId="0" fontId="9" fillId="0" borderId="0" xfId="0" applyFont="1" applyAlignment="1" applyProtection="1">
      <alignment vertical="center" wrapText="1"/>
    </xf>
    <xf numFmtId="0" fontId="16" fillId="0" borderId="0" xfId="0" applyFont="1"/>
    <xf numFmtId="0" fontId="17" fillId="0" borderId="0" xfId="0" applyFont="1"/>
    <xf numFmtId="0" fontId="10" fillId="0" borderId="0" xfId="0" applyFont="1" applyFill="1" applyBorder="1" applyAlignment="1" applyProtection="1">
      <alignment horizontal="left" vertical="center" wrapText="1"/>
    </xf>
    <xf numFmtId="0" fontId="2" fillId="3" borderId="2" xfId="0" applyFont="1" applyFill="1" applyBorder="1" applyAlignment="1">
      <alignment horizontal="center" vertical="center" wrapText="1"/>
    </xf>
    <xf numFmtId="0" fontId="10"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20" fillId="0" borderId="1" xfId="0" applyFont="1" applyBorder="1" applyAlignment="1">
      <alignment horizontal="left" vertical="center" wrapText="1"/>
    </xf>
    <xf numFmtId="0" fontId="4" fillId="0" borderId="1" xfId="0" applyFont="1" applyBorder="1" applyAlignment="1">
      <alignment horizontal="center"/>
    </xf>
    <xf numFmtId="0" fontId="17" fillId="0" borderId="0" xfId="0" applyFont="1" applyAlignment="1">
      <alignment wrapText="1"/>
    </xf>
    <xf numFmtId="0" fontId="9" fillId="0" borderId="0" xfId="0" applyFont="1" applyAlignment="1" applyProtection="1">
      <alignment horizontal="center" vertical="center" wrapText="1"/>
    </xf>
    <xf numFmtId="0" fontId="2" fillId="0" borderId="0" xfId="0" applyFont="1" applyBorder="1" applyAlignment="1">
      <alignment horizontal="center" vertical="center" wrapText="1"/>
    </xf>
    <xf numFmtId="0" fontId="17" fillId="0" borderId="6" xfId="0" applyFont="1" applyBorder="1" applyAlignment="1">
      <alignment horizontal="center" vertical="center"/>
    </xf>
    <xf numFmtId="0" fontId="17" fillId="0" borderId="1" xfId="0" applyFont="1" applyBorder="1" applyAlignment="1">
      <alignment horizontal="center" vertical="center"/>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2" fillId="0" borderId="18" xfId="0" applyFont="1" applyFill="1" applyBorder="1" applyAlignment="1">
      <alignment horizontal="left" vertical="center" wrapText="1"/>
    </xf>
    <xf numFmtId="0" fontId="17" fillId="0" borderId="0" xfId="0" applyFont="1" applyBorder="1" applyAlignment="1">
      <alignment horizontal="center" vertical="center"/>
    </xf>
    <xf numFmtId="0" fontId="14" fillId="0" borderId="1" xfId="0" applyFont="1" applyBorder="1" applyAlignment="1">
      <alignment horizont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9" fillId="0" borderId="1"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26" fillId="0" borderId="1" xfId="0" applyFont="1" applyBorder="1" applyAlignment="1">
      <alignment horizontal="center" vertical="center"/>
    </xf>
    <xf numFmtId="0" fontId="2" fillId="3" borderId="8" xfId="0" applyFont="1" applyFill="1" applyBorder="1" applyAlignment="1">
      <alignment horizontal="center" vertical="center" wrapText="1"/>
    </xf>
    <xf numFmtId="0" fontId="17" fillId="0" borderId="8" xfId="0" applyFont="1" applyBorder="1" applyAlignment="1">
      <alignment horizontal="center" vertical="center"/>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9" fillId="0" borderId="9" xfId="0" applyFont="1" applyBorder="1" applyAlignment="1">
      <alignment horizontal="center" vertical="center"/>
    </xf>
    <xf numFmtId="0" fontId="3" fillId="0" borderId="0" xfId="0" applyFont="1" applyFill="1" applyBorder="1" applyAlignment="1" applyProtection="1">
      <alignment horizontal="center" vertical="center" wrapText="1"/>
      <protection locked="0"/>
    </xf>
    <xf numFmtId="0" fontId="27" fillId="0" borderId="0" xfId="2" applyFont="1" applyAlignment="1" applyProtection="1">
      <alignment vertical="center" wrapText="1"/>
    </xf>
    <xf numFmtId="0" fontId="27" fillId="0" borderId="21" xfId="2" applyFont="1" applyBorder="1" applyAlignment="1" applyProtection="1">
      <alignment vertical="center" wrapText="1"/>
    </xf>
    <xf numFmtId="0" fontId="31" fillId="9" borderId="20" xfId="2" applyFont="1" applyFill="1" applyBorder="1" applyAlignment="1" applyProtection="1">
      <alignment horizontal="center" vertical="center" wrapText="1"/>
    </xf>
    <xf numFmtId="0" fontId="31" fillId="0" borderId="18" xfId="2" applyFont="1" applyBorder="1" applyAlignment="1" applyProtection="1">
      <alignment vertical="center" wrapText="1"/>
    </xf>
    <xf numFmtId="0" fontId="31" fillId="0" borderId="22" xfId="2" applyFont="1" applyBorder="1" applyAlignment="1" applyProtection="1">
      <alignment vertical="center" wrapText="1"/>
    </xf>
    <xf numFmtId="0" fontId="27" fillId="0" borderId="22" xfId="2" applyFont="1" applyFill="1" applyBorder="1" applyAlignment="1" applyProtection="1">
      <alignment vertical="center" wrapText="1"/>
    </xf>
    <xf numFmtId="0" fontId="31" fillId="0" borderId="22" xfId="2" applyFont="1" applyBorder="1" applyAlignment="1" applyProtection="1">
      <alignment horizontal="right" vertical="center" wrapText="1"/>
    </xf>
    <xf numFmtId="0" fontId="31" fillId="0" borderId="22" xfId="2" applyFont="1" applyBorder="1" applyAlignment="1" applyProtection="1">
      <alignment horizontal="right" vertical="center"/>
    </xf>
    <xf numFmtId="9" fontId="28" fillId="9" borderId="21" xfId="1" applyFont="1" applyFill="1" applyBorder="1" applyAlignment="1" applyProtection="1">
      <alignment horizontal="center" vertical="center" wrapText="1"/>
    </xf>
    <xf numFmtId="0" fontId="28" fillId="0" borderId="0" xfId="2" applyFont="1" applyFill="1" applyAlignment="1" applyProtection="1">
      <alignment vertical="center" wrapText="1"/>
    </xf>
    <xf numFmtId="0" fontId="33" fillId="10" borderId="0" xfId="2" applyFont="1" applyFill="1" applyAlignment="1" applyProtection="1">
      <alignment horizontal="right" vertical="center" wrapText="1"/>
    </xf>
    <xf numFmtId="0" fontId="33" fillId="11" borderId="20" xfId="2" applyFont="1" applyFill="1" applyBorder="1" applyAlignment="1" applyProtection="1">
      <alignment horizontal="right" vertical="center" wrapText="1"/>
    </xf>
    <xf numFmtId="0" fontId="32" fillId="0" borderId="20" xfId="2" applyFont="1" applyFill="1" applyBorder="1" applyAlignment="1" applyProtection="1">
      <alignment horizontal="right" vertical="center" wrapText="1"/>
    </xf>
    <xf numFmtId="0" fontId="34" fillId="0" borderId="0" xfId="0"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17" fillId="0" borderId="1" xfId="0" applyFont="1" applyBorder="1" applyAlignment="1">
      <alignment horizontal="center" vertical="center" wrapText="1"/>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4" fillId="0" borderId="1" xfId="0" applyFont="1" applyBorder="1" applyAlignment="1">
      <alignment horizontal="left" vertical="center" wrapText="1"/>
    </xf>
    <xf numFmtId="0" fontId="9" fillId="0" borderId="1" xfId="0" applyFont="1" applyBorder="1" applyAlignment="1">
      <alignment horizontal="center" vertical="center"/>
    </xf>
    <xf numFmtId="0" fontId="12" fillId="0" borderId="0" xfId="0" applyFont="1" applyBorder="1" applyAlignment="1" applyProtection="1">
      <alignment horizontal="left" vertical="center"/>
      <protection locked="0"/>
    </xf>
    <xf numFmtId="0" fontId="10" fillId="12" borderId="25" xfId="0" applyFont="1" applyFill="1" applyBorder="1" applyAlignment="1">
      <alignment horizontal="center" vertical="center"/>
    </xf>
    <xf numFmtId="0" fontId="10" fillId="12" borderId="26" xfId="0" applyFont="1" applyFill="1" applyBorder="1" applyAlignment="1">
      <alignment horizontal="center" vertical="center"/>
    </xf>
    <xf numFmtId="0" fontId="10" fillId="12" borderId="27" xfId="0" applyFont="1" applyFill="1" applyBorder="1" applyAlignment="1">
      <alignment horizontal="center" vertical="center"/>
    </xf>
    <xf numFmtId="0" fontId="6" fillId="4"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6" fillId="6" borderId="1" xfId="0" applyFont="1" applyFill="1" applyBorder="1" applyAlignment="1" applyProtection="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6" fillId="4" borderId="7" xfId="0" applyFont="1" applyFill="1" applyBorder="1" applyAlignment="1" applyProtection="1">
      <alignment horizontal="center" vertical="center" wrapText="1"/>
    </xf>
    <xf numFmtId="0" fontId="5" fillId="5" borderId="7" xfId="0" applyFont="1" applyFill="1" applyBorder="1" applyAlignment="1">
      <alignment horizontal="center" vertical="center" wrapText="1"/>
    </xf>
    <xf numFmtId="0" fontId="6" fillId="6" borderId="7" xfId="0" applyFont="1" applyFill="1" applyBorder="1" applyAlignment="1" applyProtection="1">
      <alignment horizontal="center" vertical="center" wrapText="1"/>
    </xf>
    <xf numFmtId="0" fontId="25" fillId="2" borderId="10" xfId="0" applyFont="1" applyFill="1" applyBorder="1" applyAlignment="1">
      <alignment horizontal="center" vertical="center"/>
    </xf>
    <xf numFmtId="0" fontId="13" fillId="7" borderId="1" xfId="0" applyFont="1" applyFill="1" applyBorder="1" applyAlignment="1">
      <alignment horizontal="center" vertical="center" wrapText="1"/>
    </xf>
    <xf numFmtId="0" fontId="13" fillId="7" borderId="1" xfId="0" applyFont="1" applyFill="1" applyBorder="1" applyAlignment="1">
      <alignment horizontal="center" vertical="center"/>
    </xf>
    <xf numFmtId="0" fontId="4" fillId="0" borderId="1" xfId="0" applyFont="1" applyBorder="1" applyAlignment="1">
      <alignment horizontal="left" vertical="center" wrapText="1"/>
    </xf>
    <xf numFmtId="0" fontId="12" fillId="0" borderId="1" xfId="0" applyFont="1" applyBorder="1" applyAlignment="1" applyProtection="1">
      <alignment horizontal="left" vertical="center"/>
      <protection locked="0"/>
    </xf>
    <xf numFmtId="0" fontId="12" fillId="0" borderId="1" xfId="0" applyFont="1" applyBorder="1" applyAlignment="1" applyProtection="1">
      <alignment horizontal="center" vertical="center"/>
      <protection locked="0"/>
    </xf>
    <xf numFmtId="0" fontId="9" fillId="0" borderId="1" xfId="0" applyFont="1" applyBorder="1" applyAlignment="1">
      <alignment horizontal="center" vertical="center"/>
    </xf>
    <xf numFmtId="0" fontId="31" fillId="0" borderId="20" xfId="2" applyFont="1" applyFill="1" applyBorder="1" applyAlignment="1" applyProtection="1">
      <alignment horizontal="right" vertical="center" wrapText="1"/>
    </xf>
    <xf numFmtId="0" fontId="32" fillId="0" borderId="1" xfId="2" applyFont="1" applyFill="1" applyBorder="1" applyAlignment="1" applyProtection="1">
      <alignment horizontal="right" vertical="center" wrapText="1"/>
    </xf>
    <xf numFmtId="0" fontId="27" fillId="9" borderId="23" xfId="2"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protection locked="0"/>
    </xf>
    <xf numFmtId="0" fontId="5" fillId="5" borderId="6" xfId="0" applyFont="1" applyFill="1" applyBorder="1" applyAlignment="1">
      <alignment horizontal="center" vertical="center" wrapText="1"/>
    </xf>
    <xf numFmtId="0" fontId="6" fillId="6" borderId="6"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24"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8" fillId="7" borderId="7" xfId="0" applyFont="1" applyFill="1" applyBorder="1" applyAlignment="1" applyProtection="1">
      <alignment horizontal="center" vertical="center" wrapText="1"/>
    </xf>
    <xf numFmtId="0" fontId="8" fillId="7" borderId="6" xfId="0" applyFont="1" applyFill="1" applyBorder="1" applyAlignment="1" applyProtection="1">
      <alignment horizontal="center" vertical="center" wrapText="1"/>
    </xf>
    <xf numFmtId="0" fontId="3" fillId="0" borderId="2"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9" fillId="7" borderId="1" xfId="0" applyFont="1" applyFill="1" applyBorder="1" applyAlignment="1" applyProtection="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9" fillId="8" borderId="12" xfId="0" applyFont="1" applyFill="1" applyBorder="1" applyAlignment="1">
      <alignment horizontal="left" vertical="center" wrapText="1" readingOrder="1"/>
    </xf>
    <xf numFmtId="0" fontId="9" fillId="8" borderId="0" xfId="0" applyFont="1" applyFill="1" applyBorder="1" applyAlignment="1">
      <alignment horizontal="left" vertical="center" wrapText="1" readingOrder="1"/>
    </xf>
    <xf numFmtId="0" fontId="9" fillId="8" borderId="4" xfId="0" applyFont="1" applyFill="1" applyBorder="1" applyAlignment="1">
      <alignment horizontal="left" vertical="center" wrapText="1" readingOrder="1"/>
    </xf>
    <xf numFmtId="0" fontId="9" fillId="8" borderId="13" xfId="0" applyFont="1" applyFill="1" applyBorder="1" applyAlignment="1">
      <alignment horizontal="left" vertical="center" wrapText="1" readingOrder="1"/>
    </xf>
    <xf numFmtId="0" fontId="9" fillId="8" borderId="14" xfId="0" applyFont="1" applyFill="1" applyBorder="1" applyAlignment="1">
      <alignment horizontal="left" vertical="center" wrapText="1" readingOrder="1"/>
    </xf>
    <xf numFmtId="0" fontId="9" fillId="8" borderId="15" xfId="0" applyFont="1" applyFill="1" applyBorder="1" applyAlignment="1">
      <alignment horizontal="left" vertical="center" wrapText="1" readingOrder="1"/>
    </xf>
    <xf numFmtId="0" fontId="22" fillId="7" borderId="16" xfId="0" applyFont="1" applyFill="1" applyBorder="1" applyAlignment="1" applyProtection="1">
      <alignment horizontal="center" vertical="center" wrapText="1"/>
    </xf>
    <xf numFmtId="0" fontId="22" fillId="7" borderId="3" xfId="0" applyFont="1" applyFill="1" applyBorder="1" applyAlignment="1" applyProtection="1">
      <alignment horizontal="center" vertical="center" wrapText="1"/>
    </xf>
    <xf numFmtId="0" fontId="22" fillId="7" borderId="17" xfId="0" applyFont="1" applyFill="1" applyBorder="1" applyAlignment="1" applyProtection="1">
      <alignment horizontal="center" vertical="center" wrapText="1"/>
    </xf>
    <xf numFmtId="0" fontId="22" fillId="7" borderId="13" xfId="0" applyFont="1" applyFill="1" applyBorder="1" applyAlignment="1" applyProtection="1">
      <alignment horizontal="center" vertical="center" wrapText="1"/>
    </xf>
    <xf numFmtId="0" fontId="22" fillId="7" borderId="14" xfId="0" applyFont="1" applyFill="1" applyBorder="1" applyAlignment="1" applyProtection="1">
      <alignment horizontal="center" vertical="center" wrapText="1"/>
    </xf>
    <xf numFmtId="0" fontId="22" fillId="7" borderId="15" xfId="0" applyFont="1" applyFill="1" applyBorder="1" applyAlignment="1" applyProtection="1">
      <alignment horizontal="center" vertical="center" wrapText="1"/>
    </xf>
    <xf numFmtId="0" fontId="4" fillId="0" borderId="1" xfId="0" applyFont="1" applyBorder="1" applyAlignment="1">
      <alignment horizontal="center" vertical="center"/>
    </xf>
    <xf numFmtId="0" fontId="9" fillId="8" borderId="16" xfId="0" applyFont="1" applyFill="1" applyBorder="1" applyAlignment="1">
      <alignment horizontal="left" vertical="center" wrapText="1" readingOrder="1"/>
    </xf>
    <xf numFmtId="0" fontId="9" fillId="8" borderId="3" xfId="0" applyFont="1" applyFill="1" applyBorder="1" applyAlignment="1">
      <alignment horizontal="left" vertical="center" wrapText="1" readingOrder="1"/>
    </xf>
    <xf numFmtId="0" fontId="9" fillId="8" borderId="17" xfId="0" applyFont="1" applyFill="1" applyBorder="1" applyAlignment="1">
      <alignment horizontal="left" vertical="center" wrapText="1" readingOrder="1"/>
    </xf>
    <xf numFmtId="0" fontId="18" fillId="2" borderId="1" xfId="0" applyFont="1" applyFill="1" applyBorder="1" applyAlignment="1">
      <alignment horizontal="center" vertical="center"/>
    </xf>
  </cellXfs>
  <cellStyles count="7">
    <cellStyle name="Excel_BuiltIn_Percent" xfId="1"/>
    <cellStyle name="Heading" xfId="3"/>
    <cellStyle name="Heading1" xfId="4"/>
    <cellStyle name="Normal" xfId="0" builtinId="0"/>
    <cellStyle name="Normal 2" xfId="2"/>
    <cellStyle name="Result" xfId="5"/>
    <cellStyle name="Result2" xfId="6"/>
  </cellStyles>
  <dxfs count="0"/>
  <tableStyles count="0" defaultTableStyle="TableStyleMedium2" defaultPivotStyle="PivotStyleLight16"/>
  <colors>
    <mruColors>
      <color rgb="FFE0CC5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4810" y="1238251"/>
          <a:ext cx="118913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2429" y="1238251"/>
          <a:ext cx="1189139" cy="6810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4511040" y="1638300"/>
    <xdr:ext cx="1677240" cy="522000"/>
    <xdr:sp macro="" textlink="">
      <xdr:nvSpPr>
        <xdr:cNvPr id="2" name="Rectangle 19"/>
        <xdr:cNvSpPr/>
      </xdr:nvSpPr>
      <xdr:spPr>
        <a:xfrm>
          <a:off x="4511040" y="163830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Fréquence de nettoyage prévue à l'annexe du CCTP </a:t>
          </a:r>
        </a:p>
      </xdr:txBody>
    </xdr:sp>
    <xdr:clientData/>
  </xdr:absoluteAnchor>
  <xdr:absoluteAnchor>
    <xdr:pos x="5608320" y="2164080"/>
    <xdr:ext cx="137160" cy="434340"/>
    <xdr:sp macro="" textlink="">
      <xdr:nvSpPr>
        <xdr:cNvPr id="3" name="Line 20"/>
        <xdr:cNvSpPr/>
      </xdr:nvSpPr>
      <xdr:spPr>
        <a:xfrm>
          <a:off x="5608320" y="2164080"/>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743700" y="2263140"/>
    <xdr:ext cx="182880" cy="388620"/>
    <xdr:sp macro="" textlink="">
      <xdr:nvSpPr>
        <xdr:cNvPr id="5" name="Line 20"/>
        <xdr:cNvSpPr/>
      </xdr:nvSpPr>
      <xdr:spPr>
        <a:xfrm flipH="1">
          <a:off x="6743700" y="2263140"/>
          <a:ext cx="182880" cy="3886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204960" y="3314700"/>
    <xdr:ext cx="1385280" cy="869040"/>
    <xdr:sp macro="" textlink="">
      <xdr:nvSpPr>
        <xdr:cNvPr id="6" name="Oval 11"/>
        <xdr:cNvSpPr/>
      </xdr:nvSpPr>
      <xdr:spPr>
        <a:xfrm>
          <a:off x="9204960" y="33147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8161020" y="3093720"/>
    <xdr:ext cx="1066800" cy="541020"/>
    <xdr:sp macro="" textlink="">
      <xdr:nvSpPr>
        <xdr:cNvPr id="7" name="Line 20"/>
        <xdr:cNvSpPr/>
      </xdr:nvSpPr>
      <xdr:spPr>
        <a:xfrm flipH="1" flipV="1">
          <a:off x="8161020" y="3093720"/>
          <a:ext cx="1066800" cy="5410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724900" y="2164080"/>
    <xdr:ext cx="701040" cy="662940"/>
    <xdr:sp macro="" textlink="">
      <xdr:nvSpPr>
        <xdr:cNvPr id="9" name="Line 20"/>
        <xdr:cNvSpPr/>
      </xdr:nvSpPr>
      <xdr:spPr>
        <a:xfrm flipH="1">
          <a:off x="8724900" y="2164080"/>
          <a:ext cx="701040" cy="6629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Century Gothic" panose="020B0502020202020204" pitchFamily="34" charset="0"/>
              <a:cs typeface="Arial" pitchFamily="32"/>
            </a:rPr>
            <a:t>Commentaires divers apportant des renseignements utiles pour l'analyse des contrôles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10919460" y="2933700"/>
    <xdr:ext cx="1318260" cy="121920"/>
    <xdr:sp macro="" textlink="">
      <xdr:nvSpPr>
        <xdr:cNvPr id="11" name="Line 20"/>
        <xdr:cNvSpPr/>
      </xdr:nvSpPr>
      <xdr:spPr>
        <a:xfrm flipH="1">
          <a:off x="10919460" y="2933700"/>
          <a:ext cx="1318260" cy="1219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691640" y="891541"/>
    <xdr:ext cx="2362680" cy="541020"/>
    <xdr:sp macro="" textlink="">
      <xdr:nvSpPr>
        <xdr:cNvPr id="12" name="Rectangle 2"/>
        <xdr:cNvSpPr/>
      </xdr:nvSpPr>
      <xdr:spPr>
        <a:xfrm>
          <a:off x="1691640" y="8915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Critère de prestation à contrôler.</a:t>
          </a:r>
        </a:p>
        <a:p>
          <a:pPr lvl="0" algn="ctr" rtl="0" hangingPunct="0">
            <a:buNone/>
            <a:tabLst/>
          </a:pPr>
          <a:r>
            <a:rPr lang="fr-FR" sz="900" b="0" i="0" u="none" strike="noStrike" kern="1200" baseline="0">
              <a:ln>
                <a:noFill/>
              </a:ln>
              <a:latin typeface="Century Gothic" panose="020B0502020202020204" pitchFamily="34" charset="0"/>
              <a:cs typeface="Arial" pitchFamily="32"/>
            </a:rPr>
            <a:t>(Les prestations non quotidiennes seront contrôlées après leur réalisation)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1432560"/>
    <xdr:ext cx="289560" cy="1935480"/>
    <xdr:sp macro="" textlink="">
      <xdr:nvSpPr>
        <xdr:cNvPr id="13" name="Line 20"/>
        <xdr:cNvSpPr/>
      </xdr:nvSpPr>
      <xdr:spPr>
        <a:xfrm flipH="1">
          <a:off x="2118360" y="1432560"/>
          <a:ext cx="289560" cy="193548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674429" y="6672944"/>
    <xdr:ext cx="1023257" cy="674914"/>
    <xdr:sp macro="" textlink="">
      <xdr:nvSpPr>
        <xdr:cNvPr id="15" name="Line 20"/>
        <xdr:cNvSpPr/>
      </xdr:nvSpPr>
      <xdr:spPr>
        <a:xfrm flipH="1">
          <a:off x="7674429" y="6672944"/>
          <a:ext cx="1023257" cy="6749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260770" y="5864679"/>
    <xdr:ext cx="2046515" cy="1232807"/>
    <xdr:sp macro="" textlink="">
      <xdr:nvSpPr>
        <xdr:cNvPr id="16" name="Line 20"/>
        <xdr:cNvSpPr/>
      </xdr:nvSpPr>
      <xdr:spPr>
        <a:xfrm flipH="1">
          <a:off x="7260770" y="5864679"/>
          <a:ext cx="2046515" cy="1232807"/>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8763000" y="4953000"/>
    <xdr:ext cx="1385280" cy="869040"/>
    <xdr:sp macro="" textlink="">
      <xdr:nvSpPr>
        <xdr:cNvPr id="18" name="Oval 11"/>
        <xdr:cNvSpPr/>
      </xdr:nvSpPr>
      <xdr:spPr>
        <a:xfrm>
          <a:off x="8763000" y="49530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egal à la meilleure note (4) multiplié par le coefficient</a:t>
          </a:r>
        </a:p>
      </xdr:txBody>
    </xdr:sp>
    <xdr:clientData/>
  </xdr:absoluteAnchor>
  <xdr:absoluteAnchor>
    <xdr:pos x="8708571" y="6164036"/>
    <xdr:ext cx="1385280" cy="869040"/>
    <xdr:sp macro="" textlink="">
      <xdr:nvSpPr>
        <xdr:cNvPr id="19" name="Oval 11"/>
        <xdr:cNvSpPr/>
      </xdr:nvSpPr>
      <xdr:spPr>
        <a:xfrm>
          <a:off x="8708571" y="6164036"/>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pré-défini suivant l'importance de la prestation</a:t>
          </a: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95"/>
  <sheetViews>
    <sheetView showGridLines="0" tabSelected="1" view="pageBreakPreview" topLeftCell="A64" zoomScale="80" zoomScaleNormal="80" zoomScaleSheetLayoutView="80" workbookViewId="0">
      <selection activeCell="A73" sqref="A73"/>
    </sheetView>
  </sheetViews>
  <sheetFormatPr baseColWidth="10" defaultColWidth="11.5703125" defaultRowHeight="16.5"/>
  <cols>
    <col min="1" max="1" width="84.28515625" style="35" customWidth="1"/>
    <col min="2" max="2" width="12.5703125" style="35" customWidth="1"/>
    <col min="3" max="3" width="18.5703125" style="35" customWidth="1"/>
    <col min="4" max="4" width="13.85546875" style="35" customWidth="1"/>
    <col min="5" max="5" width="15.5703125" style="35" customWidth="1"/>
    <col min="6" max="6" width="8.7109375" style="35" customWidth="1"/>
    <col min="7" max="7" width="10.28515625" style="35" customWidth="1"/>
    <col min="8" max="8" width="55.42578125" style="35" customWidth="1"/>
    <col min="9" max="16384" width="11.5703125" style="35"/>
  </cols>
  <sheetData>
    <row r="1" spans="1:8" ht="33" customHeight="1">
      <c r="A1" s="87" t="s">
        <v>127</v>
      </c>
      <c r="B1" s="88"/>
      <c r="C1" s="88"/>
      <c r="D1" s="88"/>
      <c r="E1" s="88"/>
      <c r="F1" s="88"/>
      <c r="G1" s="88"/>
      <c r="H1" s="88"/>
    </row>
    <row r="2" spans="1:8" ht="33" customHeight="1">
      <c r="A2" s="88"/>
      <c r="B2" s="88"/>
      <c r="C2" s="88"/>
      <c r="D2" s="88"/>
      <c r="E2" s="88"/>
      <c r="F2" s="88"/>
      <c r="G2" s="88"/>
      <c r="H2" s="88"/>
    </row>
    <row r="5" spans="1:8" ht="21" customHeight="1">
      <c r="A5" s="11" t="s">
        <v>29</v>
      </c>
      <c r="B5" s="39"/>
      <c r="C5" s="89" t="s">
        <v>30</v>
      </c>
      <c r="D5" s="89"/>
      <c r="E5" s="91" t="s">
        <v>33</v>
      </c>
      <c r="F5" s="91"/>
      <c r="G5" s="39"/>
    </row>
    <row r="6" spans="1:8" ht="20.45" customHeight="1">
      <c r="A6" s="6" t="s">
        <v>27</v>
      </c>
      <c r="C6" s="90" t="s">
        <v>31</v>
      </c>
      <c r="D6" s="90"/>
      <c r="E6" s="92"/>
      <c r="F6" s="92"/>
    </row>
    <row r="7" spans="1:8" ht="20.45" customHeight="1" thickBot="1">
      <c r="A7" s="6" t="s">
        <v>28</v>
      </c>
      <c r="C7" s="90" t="s">
        <v>34</v>
      </c>
      <c r="D7" s="90"/>
      <c r="E7" s="92"/>
      <c r="F7" s="92"/>
    </row>
    <row r="8" spans="1:8" ht="20.45" customHeight="1" thickBot="1">
      <c r="C8" s="90" t="s">
        <v>32</v>
      </c>
      <c r="D8" s="90"/>
      <c r="E8" s="92"/>
      <c r="F8" s="92"/>
      <c r="H8" s="66" t="s">
        <v>116</v>
      </c>
    </row>
    <row r="9" spans="1:8" ht="18" customHeight="1" thickBot="1">
      <c r="C9" s="72"/>
      <c r="D9" s="72"/>
      <c r="E9" s="36"/>
      <c r="F9" s="36"/>
      <c r="H9" s="39"/>
    </row>
    <row r="10" spans="1:8" ht="27.75" customHeight="1" thickBot="1">
      <c r="A10" s="73" t="s">
        <v>128</v>
      </c>
      <c r="B10" s="74"/>
      <c r="C10" s="74"/>
      <c r="D10" s="74"/>
      <c r="E10" s="74"/>
      <c r="F10" s="74"/>
      <c r="G10" s="74"/>
      <c r="H10" s="75"/>
    </row>
    <row r="12" spans="1:8">
      <c r="A12" s="40" t="s">
        <v>106</v>
      </c>
    </row>
    <row r="13" spans="1:8" ht="21" customHeight="1">
      <c r="A13" s="78" t="s">
        <v>58</v>
      </c>
      <c r="B13" s="76" t="s">
        <v>108</v>
      </c>
      <c r="C13" s="79" t="s">
        <v>17</v>
      </c>
      <c r="D13" s="32" t="s">
        <v>18</v>
      </c>
      <c r="E13" s="80" t="s">
        <v>19</v>
      </c>
      <c r="F13" s="76" t="s">
        <v>22</v>
      </c>
      <c r="G13" s="76" t="s">
        <v>20</v>
      </c>
      <c r="H13" s="77" t="s">
        <v>23</v>
      </c>
    </row>
    <row r="14" spans="1:8" ht="54">
      <c r="A14" s="78"/>
      <c r="B14" s="76"/>
      <c r="C14" s="79"/>
      <c r="D14" s="32" t="s">
        <v>21</v>
      </c>
      <c r="E14" s="80"/>
      <c r="F14" s="76"/>
      <c r="G14" s="76"/>
      <c r="H14" s="77"/>
    </row>
    <row r="15" spans="1:8">
      <c r="A15" s="26" t="s">
        <v>59</v>
      </c>
      <c r="B15" s="41"/>
      <c r="C15" s="24" t="s">
        <v>78</v>
      </c>
      <c r="D15" s="9"/>
      <c r="E15" s="34" t="str">
        <f>IF(B15="","",F15*4)</f>
        <v/>
      </c>
      <c r="F15" s="34">
        <v>2</v>
      </c>
      <c r="G15" s="9" t="str">
        <f>IF(B15="","",D15*F15)</f>
        <v/>
      </c>
      <c r="H15" s="9"/>
    </row>
    <row r="16" spans="1:8" ht="28.5" customHeight="1">
      <c r="A16" s="28" t="s">
        <v>60</v>
      </c>
      <c r="B16" s="16"/>
      <c r="C16" s="24" t="s">
        <v>78</v>
      </c>
      <c r="D16" s="9"/>
      <c r="E16" s="34" t="str">
        <f t="shared" ref="E16:E23" si="0">IF(B16="","",F16*4)</f>
        <v/>
      </c>
      <c r="F16" s="34">
        <v>2</v>
      </c>
      <c r="G16" s="9" t="str">
        <f t="shared" ref="G16:G23" si="1">IF(B16="","",D16*F16)</f>
        <v/>
      </c>
      <c r="H16" s="9"/>
    </row>
    <row r="17" spans="1:8" ht="27">
      <c r="A17" s="28" t="s">
        <v>61</v>
      </c>
      <c r="B17" s="16"/>
      <c r="C17" s="24" t="s">
        <v>78</v>
      </c>
      <c r="D17" s="9"/>
      <c r="E17" s="34" t="str">
        <f t="shared" si="0"/>
        <v/>
      </c>
      <c r="F17" s="34">
        <v>2</v>
      </c>
      <c r="G17" s="9" t="str">
        <f t="shared" si="1"/>
        <v/>
      </c>
      <c r="H17" s="9"/>
    </row>
    <row r="18" spans="1:8">
      <c r="A18" s="28" t="s">
        <v>4</v>
      </c>
      <c r="B18" s="16"/>
      <c r="C18" s="24" t="s">
        <v>78</v>
      </c>
      <c r="D18" s="9"/>
      <c r="E18" s="34" t="str">
        <f t="shared" si="0"/>
        <v/>
      </c>
      <c r="F18" s="34">
        <v>3</v>
      </c>
      <c r="G18" s="9" t="str">
        <f t="shared" si="1"/>
        <v/>
      </c>
      <c r="H18" s="9"/>
    </row>
    <row r="19" spans="1:8">
      <c r="A19" s="28" t="s">
        <v>117</v>
      </c>
      <c r="B19" s="16"/>
      <c r="C19" s="24" t="s">
        <v>78</v>
      </c>
      <c r="D19" s="9"/>
      <c r="E19" s="34" t="str">
        <f t="shared" si="0"/>
        <v/>
      </c>
      <c r="F19" s="34">
        <v>3</v>
      </c>
      <c r="G19" s="9" t="str">
        <f t="shared" si="1"/>
        <v/>
      </c>
      <c r="H19" s="9"/>
    </row>
    <row r="20" spans="1:8" ht="27">
      <c r="A20" s="28" t="s">
        <v>62</v>
      </c>
      <c r="B20" s="16"/>
      <c r="C20" s="24" t="s">
        <v>63</v>
      </c>
      <c r="D20" s="9"/>
      <c r="E20" s="34" t="str">
        <f t="shared" si="0"/>
        <v/>
      </c>
      <c r="F20" s="34">
        <v>1</v>
      </c>
      <c r="G20" s="9" t="str">
        <f t="shared" si="1"/>
        <v/>
      </c>
      <c r="H20" s="9"/>
    </row>
    <row r="21" spans="1:8">
      <c r="A21" s="28" t="s">
        <v>64</v>
      </c>
      <c r="B21" s="16"/>
      <c r="C21" s="25" t="s">
        <v>55</v>
      </c>
      <c r="D21" s="9"/>
      <c r="E21" s="34" t="str">
        <f t="shared" si="0"/>
        <v/>
      </c>
      <c r="F21" s="34">
        <v>2</v>
      </c>
      <c r="G21" s="9" t="str">
        <f t="shared" si="1"/>
        <v/>
      </c>
      <c r="H21" s="9"/>
    </row>
    <row r="22" spans="1:8">
      <c r="A22" s="28" t="s">
        <v>65</v>
      </c>
      <c r="B22" s="16"/>
      <c r="C22" s="25" t="s">
        <v>55</v>
      </c>
      <c r="D22" s="9"/>
      <c r="E22" s="34" t="str">
        <f t="shared" si="0"/>
        <v/>
      </c>
      <c r="F22" s="34">
        <v>1</v>
      </c>
      <c r="G22" s="9" t="str">
        <f t="shared" si="1"/>
        <v/>
      </c>
      <c r="H22" s="9"/>
    </row>
    <row r="23" spans="1:8">
      <c r="A23" s="28" t="s">
        <v>66</v>
      </c>
      <c r="B23" s="16"/>
      <c r="C23" s="25" t="s">
        <v>72</v>
      </c>
      <c r="D23" s="9"/>
      <c r="E23" s="34" t="str">
        <f t="shared" si="0"/>
        <v/>
      </c>
      <c r="F23" s="34">
        <v>1</v>
      </c>
      <c r="G23" s="9" t="str">
        <f t="shared" si="1"/>
        <v/>
      </c>
      <c r="H23" s="9"/>
    </row>
    <row r="24" spans="1:8">
      <c r="A24" s="23"/>
      <c r="B24" s="23"/>
      <c r="C24" s="36"/>
      <c r="D24" s="36"/>
      <c r="E24" s="36"/>
      <c r="F24" s="36"/>
      <c r="G24" s="36"/>
      <c r="H24" s="36"/>
    </row>
    <row r="25" spans="1:8">
      <c r="A25" s="23"/>
      <c r="B25" s="23"/>
      <c r="C25" s="36"/>
      <c r="D25" s="36"/>
      <c r="E25" s="36"/>
      <c r="F25" s="36"/>
      <c r="G25" s="36"/>
      <c r="H25" s="36"/>
    </row>
    <row r="26" spans="1:8" ht="20.45" customHeight="1">
      <c r="A26" s="81" t="s">
        <v>67</v>
      </c>
      <c r="B26" s="76" t="s">
        <v>26</v>
      </c>
      <c r="C26" s="79" t="s">
        <v>17</v>
      </c>
      <c r="D26" s="32" t="s">
        <v>18</v>
      </c>
      <c r="E26" s="80" t="s">
        <v>19</v>
      </c>
      <c r="F26" s="76" t="s">
        <v>22</v>
      </c>
      <c r="G26" s="76" t="s">
        <v>20</v>
      </c>
      <c r="H26" s="77" t="s">
        <v>23</v>
      </c>
    </row>
    <row r="27" spans="1:8" ht="54">
      <c r="A27" s="82"/>
      <c r="B27" s="76"/>
      <c r="C27" s="79"/>
      <c r="D27" s="32" t="s">
        <v>21</v>
      </c>
      <c r="E27" s="80"/>
      <c r="F27" s="76"/>
      <c r="G27" s="76"/>
      <c r="H27" s="77"/>
    </row>
    <row r="28" spans="1:8" ht="14.45" customHeight="1">
      <c r="A28" s="26" t="s">
        <v>59</v>
      </c>
      <c r="B28" s="42"/>
      <c r="C28" s="25" t="s">
        <v>78</v>
      </c>
      <c r="D28" s="9"/>
      <c r="E28" s="34" t="str">
        <f t="shared" ref="E28:E35" si="2">IF(B28="","",F28*4)</f>
        <v/>
      </c>
      <c r="F28" s="34">
        <v>2</v>
      </c>
      <c r="G28" s="9" t="str">
        <f t="shared" ref="G28:G35" si="3">IF(B28="","",D28*F28)</f>
        <v/>
      </c>
      <c r="H28" s="9"/>
    </row>
    <row r="29" spans="1:8" ht="27.75" customHeight="1">
      <c r="A29" s="27" t="s">
        <v>69</v>
      </c>
      <c r="B29" s="42"/>
      <c r="C29" s="25" t="s">
        <v>55</v>
      </c>
      <c r="D29" s="9"/>
      <c r="E29" s="34" t="str">
        <f t="shared" si="2"/>
        <v/>
      </c>
      <c r="F29" s="34">
        <v>2</v>
      </c>
      <c r="G29" s="9" t="str">
        <f t="shared" si="3"/>
        <v/>
      </c>
      <c r="H29" s="9"/>
    </row>
    <row r="30" spans="1:8" ht="14.45" customHeight="1">
      <c r="A30" s="27" t="s">
        <v>70</v>
      </c>
      <c r="B30" s="42"/>
      <c r="C30" s="25" t="s">
        <v>78</v>
      </c>
      <c r="D30" s="9"/>
      <c r="E30" s="34" t="str">
        <f t="shared" si="2"/>
        <v/>
      </c>
      <c r="F30" s="34">
        <v>3</v>
      </c>
      <c r="G30" s="9" t="str">
        <f t="shared" si="3"/>
        <v/>
      </c>
      <c r="H30" s="9"/>
    </row>
    <row r="31" spans="1:8" ht="27.75" customHeight="1">
      <c r="A31" s="27" t="s">
        <v>71</v>
      </c>
      <c r="B31" s="42"/>
      <c r="C31" s="25" t="s">
        <v>53</v>
      </c>
      <c r="D31" s="9"/>
      <c r="E31" s="34" t="str">
        <f t="shared" si="2"/>
        <v/>
      </c>
      <c r="F31" s="34">
        <v>1</v>
      </c>
      <c r="G31" s="9" t="str">
        <f t="shared" si="3"/>
        <v/>
      </c>
      <c r="H31" s="9"/>
    </row>
    <row r="32" spans="1:8" ht="14.45" customHeight="1">
      <c r="A32" s="28" t="s">
        <v>64</v>
      </c>
      <c r="B32" s="42"/>
      <c r="C32" s="25" t="s">
        <v>55</v>
      </c>
      <c r="D32" s="9"/>
      <c r="E32" s="34" t="str">
        <f t="shared" si="2"/>
        <v/>
      </c>
      <c r="F32" s="34">
        <v>2</v>
      </c>
      <c r="G32" s="9" t="str">
        <f t="shared" si="3"/>
        <v/>
      </c>
      <c r="H32" s="9"/>
    </row>
    <row r="33" spans="1:8" ht="14.45" customHeight="1">
      <c r="A33" s="28" t="s">
        <v>132</v>
      </c>
      <c r="B33" s="42"/>
      <c r="C33" s="25" t="s">
        <v>53</v>
      </c>
      <c r="D33" s="9"/>
      <c r="E33" s="34" t="str">
        <f t="shared" si="2"/>
        <v/>
      </c>
      <c r="F33" s="34">
        <v>1</v>
      </c>
      <c r="G33" s="9" t="str">
        <f t="shared" si="3"/>
        <v/>
      </c>
      <c r="H33" s="9"/>
    </row>
    <row r="34" spans="1:8" ht="14.45" customHeight="1">
      <c r="A34" s="28" t="s">
        <v>66</v>
      </c>
      <c r="B34" s="42"/>
      <c r="C34" s="25" t="s">
        <v>56</v>
      </c>
      <c r="D34" s="9"/>
      <c r="E34" s="34" t="str">
        <f t="shared" si="2"/>
        <v/>
      </c>
      <c r="F34" s="34">
        <v>1</v>
      </c>
      <c r="G34" s="9" t="str">
        <f t="shared" si="3"/>
        <v/>
      </c>
      <c r="H34" s="9"/>
    </row>
    <row r="35" spans="1:8" ht="14.45" customHeight="1">
      <c r="A35" s="28" t="s">
        <v>73</v>
      </c>
      <c r="B35" s="42"/>
      <c r="C35" s="25" t="s">
        <v>57</v>
      </c>
      <c r="D35" s="9"/>
      <c r="E35" s="34" t="str">
        <f t="shared" si="2"/>
        <v/>
      </c>
      <c r="F35" s="34">
        <v>1</v>
      </c>
      <c r="G35" s="9" t="str">
        <f t="shared" si="3"/>
        <v/>
      </c>
      <c r="H35" s="9"/>
    </row>
    <row r="36" spans="1:8">
      <c r="A36" s="43"/>
      <c r="B36" s="43"/>
      <c r="C36" s="36"/>
      <c r="D36" s="36"/>
      <c r="E36" s="36"/>
      <c r="F36" s="36"/>
      <c r="G36" s="36"/>
      <c r="H36" s="36"/>
    </row>
    <row r="37" spans="1:8">
      <c r="A37" s="43"/>
      <c r="B37" s="43"/>
    </row>
    <row r="38" spans="1:8" ht="20.45" customHeight="1">
      <c r="A38" s="81" t="s">
        <v>74</v>
      </c>
      <c r="B38" s="76" t="s">
        <v>26</v>
      </c>
      <c r="C38" s="79" t="s">
        <v>17</v>
      </c>
      <c r="D38" s="32" t="s">
        <v>18</v>
      </c>
      <c r="E38" s="80" t="s">
        <v>19</v>
      </c>
      <c r="F38" s="76" t="s">
        <v>22</v>
      </c>
      <c r="G38" s="76" t="s">
        <v>20</v>
      </c>
      <c r="H38" s="77" t="s">
        <v>23</v>
      </c>
    </row>
    <row r="39" spans="1:8" ht="54">
      <c r="A39" s="81"/>
      <c r="B39" s="83"/>
      <c r="C39" s="84"/>
      <c r="D39" s="33" t="s">
        <v>21</v>
      </c>
      <c r="E39" s="85"/>
      <c r="F39" s="76"/>
      <c r="G39" s="76"/>
      <c r="H39" s="77"/>
    </row>
    <row r="40" spans="1:8">
      <c r="A40" s="27" t="s">
        <v>75</v>
      </c>
      <c r="B40" s="42"/>
      <c r="C40" s="25" t="s">
        <v>78</v>
      </c>
      <c r="D40" s="9"/>
      <c r="E40" s="34" t="str">
        <f t="shared" ref="E40:E50" si="4">IF(B40="","",F40*4)</f>
        <v/>
      </c>
      <c r="F40" s="34">
        <v>3</v>
      </c>
      <c r="G40" s="9" t="str">
        <f t="shared" ref="G40:G50" si="5">IF(B40="","",D40*F40)</f>
        <v/>
      </c>
      <c r="H40" s="9"/>
    </row>
    <row r="41" spans="1:8" ht="40.5">
      <c r="A41" s="27" t="s">
        <v>76</v>
      </c>
      <c r="B41" s="42"/>
      <c r="C41" s="25" t="s">
        <v>78</v>
      </c>
      <c r="D41" s="9"/>
      <c r="E41" s="34" t="str">
        <f t="shared" si="4"/>
        <v/>
      </c>
      <c r="F41" s="34">
        <v>3</v>
      </c>
      <c r="G41" s="9" t="str">
        <f t="shared" si="5"/>
        <v/>
      </c>
      <c r="H41" s="9"/>
    </row>
    <row r="42" spans="1:8">
      <c r="A42" s="27" t="s">
        <v>77</v>
      </c>
      <c r="B42" s="42"/>
      <c r="C42" s="25" t="s">
        <v>78</v>
      </c>
      <c r="D42" s="9"/>
      <c r="E42" s="34" t="str">
        <f t="shared" si="4"/>
        <v/>
      </c>
      <c r="F42" s="34">
        <v>2</v>
      </c>
      <c r="G42" s="9" t="str">
        <f t="shared" si="5"/>
        <v/>
      </c>
      <c r="H42" s="9"/>
    </row>
    <row r="43" spans="1:8">
      <c r="A43" s="27" t="s">
        <v>119</v>
      </c>
      <c r="B43" s="42"/>
      <c r="C43" s="25" t="s">
        <v>78</v>
      </c>
      <c r="D43" s="9"/>
      <c r="E43" s="34" t="str">
        <f t="shared" si="4"/>
        <v/>
      </c>
      <c r="F43" s="34">
        <v>2</v>
      </c>
      <c r="G43" s="9" t="str">
        <f t="shared" si="5"/>
        <v/>
      </c>
      <c r="H43" s="9"/>
    </row>
    <row r="44" spans="1:8" ht="27">
      <c r="A44" s="27" t="s">
        <v>79</v>
      </c>
      <c r="B44" s="42"/>
      <c r="C44" s="25" t="s">
        <v>78</v>
      </c>
      <c r="D44" s="9"/>
      <c r="E44" s="34" t="str">
        <f t="shared" si="4"/>
        <v/>
      </c>
      <c r="F44" s="34">
        <v>3</v>
      </c>
      <c r="G44" s="9" t="str">
        <f t="shared" si="5"/>
        <v/>
      </c>
      <c r="H44" s="9"/>
    </row>
    <row r="45" spans="1:8" ht="27">
      <c r="A45" s="27" t="s">
        <v>80</v>
      </c>
      <c r="B45" s="42"/>
      <c r="C45" s="25" t="s">
        <v>53</v>
      </c>
      <c r="D45" s="9"/>
      <c r="E45" s="34" t="str">
        <f t="shared" si="4"/>
        <v/>
      </c>
      <c r="F45" s="34">
        <v>2</v>
      </c>
      <c r="G45" s="9" t="str">
        <f t="shared" si="5"/>
        <v/>
      </c>
      <c r="H45" s="9"/>
    </row>
    <row r="46" spans="1:8">
      <c r="A46" s="27" t="s">
        <v>81</v>
      </c>
      <c r="B46" s="42"/>
      <c r="C46" s="25" t="s">
        <v>53</v>
      </c>
      <c r="D46" s="9"/>
      <c r="E46" s="34" t="str">
        <f t="shared" si="4"/>
        <v/>
      </c>
      <c r="F46" s="34">
        <v>2</v>
      </c>
      <c r="G46" s="9" t="str">
        <f t="shared" si="5"/>
        <v/>
      </c>
      <c r="H46" s="9"/>
    </row>
    <row r="47" spans="1:8">
      <c r="A47" s="27" t="s">
        <v>82</v>
      </c>
      <c r="B47" s="42"/>
      <c r="C47" s="25" t="s">
        <v>53</v>
      </c>
      <c r="D47" s="9"/>
      <c r="E47" s="34" t="str">
        <f t="shared" si="4"/>
        <v/>
      </c>
      <c r="F47" s="34">
        <v>1</v>
      </c>
      <c r="G47" s="9" t="str">
        <f t="shared" si="5"/>
        <v/>
      </c>
      <c r="H47" s="9"/>
    </row>
    <row r="48" spans="1:8">
      <c r="A48" s="27" t="s">
        <v>83</v>
      </c>
      <c r="B48" s="42"/>
      <c r="C48" s="25" t="s">
        <v>56</v>
      </c>
      <c r="D48" s="9"/>
      <c r="E48" s="34" t="str">
        <f t="shared" si="4"/>
        <v/>
      </c>
      <c r="F48" s="34">
        <v>2</v>
      </c>
      <c r="G48" s="9" t="str">
        <f t="shared" si="5"/>
        <v/>
      </c>
      <c r="H48" s="9"/>
    </row>
    <row r="49" spans="1:8">
      <c r="A49" s="27" t="s">
        <v>84</v>
      </c>
      <c r="B49" s="42"/>
      <c r="C49" s="25" t="s">
        <v>56</v>
      </c>
      <c r="D49" s="9"/>
      <c r="E49" s="34" t="str">
        <f t="shared" si="4"/>
        <v/>
      </c>
      <c r="F49" s="34">
        <v>2</v>
      </c>
      <c r="G49" s="9" t="str">
        <f t="shared" si="5"/>
        <v/>
      </c>
      <c r="H49" s="9"/>
    </row>
    <row r="50" spans="1:8">
      <c r="A50" s="27" t="s">
        <v>85</v>
      </c>
      <c r="B50" s="42"/>
      <c r="C50" s="25" t="s">
        <v>56</v>
      </c>
      <c r="D50" s="9"/>
      <c r="E50" s="34" t="str">
        <f t="shared" si="4"/>
        <v/>
      </c>
      <c r="F50" s="34">
        <v>1</v>
      </c>
      <c r="G50" s="9" t="str">
        <f t="shared" si="5"/>
        <v/>
      </c>
      <c r="H50" s="9"/>
    </row>
    <row r="51" spans="1:8">
      <c r="A51" s="43"/>
      <c r="B51" s="43"/>
    </row>
    <row r="52" spans="1:8">
      <c r="A52" s="43"/>
      <c r="B52" s="43"/>
    </row>
    <row r="53" spans="1:8" ht="20.45" customHeight="1">
      <c r="A53" s="81" t="s">
        <v>86</v>
      </c>
      <c r="B53" s="76" t="s">
        <v>26</v>
      </c>
      <c r="C53" s="79" t="s">
        <v>17</v>
      </c>
      <c r="D53" s="32" t="s">
        <v>18</v>
      </c>
      <c r="E53" s="80" t="s">
        <v>19</v>
      </c>
      <c r="F53" s="76" t="s">
        <v>22</v>
      </c>
      <c r="G53" s="76" t="s">
        <v>20</v>
      </c>
      <c r="H53" s="77" t="s">
        <v>23</v>
      </c>
    </row>
    <row r="54" spans="1:8" ht="54">
      <c r="A54" s="81"/>
      <c r="B54" s="83"/>
      <c r="C54" s="84"/>
      <c r="D54" s="33" t="s">
        <v>21</v>
      </c>
      <c r="E54" s="85"/>
      <c r="F54" s="83"/>
      <c r="G54" s="76"/>
      <c r="H54" s="77"/>
    </row>
    <row r="55" spans="1:8">
      <c r="A55" s="27" t="s">
        <v>68</v>
      </c>
      <c r="B55" s="42"/>
      <c r="C55" s="25" t="s">
        <v>78</v>
      </c>
      <c r="D55" s="9"/>
      <c r="E55" s="34" t="str">
        <f t="shared" ref="E55:E62" si="6">IF(B55="","",F55*4)</f>
        <v/>
      </c>
      <c r="F55" s="34">
        <v>2</v>
      </c>
      <c r="G55" s="9" t="str">
        <f t="shared" ref="G55:G62" si="7">IF(B55="","",D55*F55)</f>
        <v/>
      </c>
      <c r="H55" s="9"/>
    </row>
    <row r="56" spans="1:8">
      <c r="A56" s="27" t="s">
        <v>120</v>
      </c>
      <c r="B56" s="42"/>
      <c r="C56" s="25" t="s">
        <v>78</v>
      </c>
      <c r="D56" s="9"/>
      <c r="E56" s="34" t="str">
        <f t="shared" si="6"/>
        <v/>
      </c>
      <c r="F56" s="34">
        <v>3</v>
      </c>
      <c r="G56" s="9" t="str">
        <f t="shared" si="7"/>
        <v/>
      </c>
      <c r="H56" s="9"/>
    </row>
    <row r="57" spans="1:8" ht="27">
      <c r="A57" s="27" t="s">
        <v>87</v>
      </c>
      <c r="B57" s="42"/>
      <c r="C57" s="25" t="s">
        <v>78</v>
      </c>
      <c r="D57" s="9"/>
      <c r="E57" s="34" t="str">
        <f t="shared" si="6"/>
        <v/>
      </c>
      <c r="F57" s="34">
        <v>2</v>
      </c>
      <c r="G57" s="9" t="str">
        <f t="shared" si="7"/>
        <v/>
      </c>
      <c r="H57" s="9"/>
    </row>
    <row r="58" spans="1:8">
      <c r="A58" s="27" t="s">
        <v>119</v>
      </c>
      <c r="B58" s="42"/>
      <c r="C58" s="25" t="s">
        <v>78</v>
      </c>
      <c r="D58" s="9"/>
      <c r="E58" s="34" t="str">
        <f t="shared" si="6"/>
        <v/>
      </c>
      <c r="F58" s="34">
        <v>3</v>
      </c>
      <c r="G58" s="9" t="str">
        <f t="shared" si="7"/>
        <v/>
      </c>
      <c r="H58" s="9"/>
    </row>
    <row r="59" spans="1:8">
      <c r="A59" s="27" t="s">
        <v>88</v>
      </c>
      <c r="B59" s="42"/>
      <c r="C59" s="25" t="s">
        <v>78</v>
      </c>
      <c r="D59" s="9"/>
      <c r="E59" s="34" t="str">
        <f t="shared" si="6"/>
        <v/>
      </c>
      <c r="F59" s="34">
        <v>2</v>
      </c>
      <c r="G59" s="9" t="str">
        <f t="shared" si="7"/>
        <v/>
      </c>
      <c r="H59" s="9"/>
    </row>
    <row r="60" spans="1:8" ht="27">
      <c r="A60" s="27" t="s">
        <v>89</v>
      </c>
      <c r="B60" s="42"/>
      <c r="C60" s="25" t="s">
        <v>55</v>
      </c>
      <c r="D60" s="9"/>
      <c r="E60" s="34" t="str">
        <f t="shared" si="6"/>
        <v/>
      </c>
      <c r="F60" s="34">
        <v>1</v>
      </c>
      <c r="G60" s="9" t="str">
        <f t="shared" si="7"/>
        <v/>
      </c>
      <c r="H60" s="9"/>
    </row>
    <row r="61" spans="1:8">
      <c r="A61" s="27" t="s">
        <v>121</v>
      </c>
      <c r="B61" s="42"/>
      <c r="C61" s="25" t="s">
        <v>53</v>
      </c>
      <c r="D61" s="9"/>
      <c r="E61" s="34" t="str">
        <f t="shared" si="6"/>
        <v/>
      </c>
      <c r="F61" s="34">
        <v>2</v>
      </c>
      <c r="G61" s="9" t="str">
        <f t="shared" si="7"/>
        <v/>
      </c>
      <c r="H61" s="9"/>
    </row>
    <row r="62" spans="1:8">
      <c r="A62" s="27" t="s">
        <v>90</v>
      </c>
      <c r="B62" s="42"/>
      <c r="C62" s="25" t="s">
        <v>56</v>
      </c>
      <c r="D62" s="9"/>
      <c r="E62" s="34" t="str">
        <f t="shared" si="6"/>
        <v/>
      </c>
      <c r="F62" s="34">
        <v>1</v>
      </c>
      <c r="G62" s="9" t="str">
        <f t="shared" si="7"/>
        <v/>
      </c>
      <c r="H62" s="9"/>
    </row>
    <row r="63" spans="1:8">
      <c r="A63" s="23"/>
      <c r="B63" s="23"/>
      <c r="C63" s="23"/>
      <c r="D63" s="23"/>
      <c r="E63" s="23"/>
      <c r="F63" s="23"/>
      <c r="G63" s="23"/>
      <c r="H63" s="23"/>
    </row>
    <row r="64" spans="1:8">
      <c r="A64" s="100" t="s">
        <v>91</v>
      </c>
      <c r="B64" s="76" t="s">
        <v>26</v>
      </c>
      <c r="C64" s="79" t="s">
        <v>17</v>
      </c>
      <c r="D64" s="32" t="s">
        <v>18</v>
      </c>
      <c r="E64" s="80" t="s">
        <v>19</v>
      </c>
      <c r="F64" s="76" t="s">
        <v>22</v>
      </c>
      <c r="G64" s="76" t="s">
        <v>20</v>
      </c>
      <c r="H64" s="77" t="s">
        <v>23</v>
      </c>
    </row>
    <row r="65" spans="1:8" ht="54">
      <c r="A65" s="100"/>
      <c r="B65" s="83"/>
      <c r="C65" s="84"/>
      <c r="D65" s="33" t="s">
        <v>21</v>
      </c>
      <c r="E65" s="85"/>
      <c r="F65" s="83"/>
      <c r="G65" s="76"/>
      <c r="H65" s="77"/>
    </row>
    <row r="66" spans="1:8" ht="27">
      <c r="A66" s="29" t="s">
        <v>123</v>
      </c>
      <c r="B66" s="42"/>
      <c r="C66" s="25" t="s">
        <v>78</v>
      </c>
      <c r="D66" s="9"/>
      <c r="E66" s="34" t="str">
        <f t="shared" ref="E66:E69" si="8">IF(B66="","",F66*4)</f>
        <v/>
      </c>
      <c r="F66" s="34">
        <v>3</v>
      </c>
      <c r="G66" s="9" t="str">
        <f t="shared" ref="G66:G69" si="9">IF(B66="","",D66*F66)</f>
        <v/>
      </c>
      <c r="H66" s="9"/>
    </row>
    <row r="67" spans="1:8">
      <c r="A67" s="29" t="s">
        <v>122</v>
      </c>
      <c r="B67" s="42"/>
      <c r="C67" s="25" t="s">
        <v>78</v>
      </c>
      <c r="D67" s="9"/>
      <c r="E67" s="34" t="str">
        <f t="shared" si="8"/>
        <v/>
      </c>
      <c r="F67" s="34">
        <v>3</v>
      </c>
      <c r="G67" s="9" t="str">
        <f t="shared" si="9"/>
        <v/>
      </c>
      <c r="H67" s="9"/>
    </row>
    <row r="68" spans="1:8">
      <c r="A68" s="29" t="s">
        <v>117</v>
      </c>
      <c r="B68" s="42"/>
      <c r="C68" s="25" t="s">
        <v>78</v>
      </c>
      <c r="D68" s="9"/>
      <c r="E68" s="34" t="str">
        <f t="shared" si="8"/>
        <v/>
      </c>
      <c r="F68" s="34">
        <v>3</v>
      </c>
      <c r="G68" s="9" t="str">
        <f t="shared" si="9"/>
        <v/>
      </c>
      <c r="H68" s="9"/>
    </row>
    <row r="69" spans="1:8" ht="27">
      <c r="A69" s="29" t="s">
        <v>94</v>
      </c>
      <c r="B69" s="42"/>
      <c r="C69" s="25" t="s">
        <v>53</v>
      </c>
      <c r="D69" s="9"/>
      <c r="E69" s="34" t="str">
        <f t="shared" si="8"/>
        <v/>
      </c>
      <c r="F69" s="34">
        <v>2</v>
      </c>
      <c r="G69" s="9" t="str">
        <f t="shared" si="9"/>
        <v/>
      </c>
      <c r="H69" s="9"/>
    </row>
    <row r="70" spans="1:8">
      <c r="A70" s="44"/>
      <c r="B70" s="43"/>
      <c r="C70" s="30"/>
      <c r="D70" s="36"/>
      <c r="E70" s="36"/>
      <c r="F70" s="36"/>
      <c r="G70" s="36"/>
      <c r="H70" s="36"/>
    </row>
    <row r="71" spans="1:8">
      <c r="A71" s="86" t="s">
        <v>133</v>
      </c>
      <c r="B71" s="76" t="s">
        <v>26</v>
      </c>
      <c r="C71" s="79" t="s">
        <v>17</v>
      </c>
      <c r="D71" s="32" t="s">
        <v>18</v>
      </c>
      <c r="E71" s="80" t="s">
        <v>19</v>
      </c>
      <c r="F71" s="76" t="s">
        <v>22</v>
      </c>
      <c r="G71" s="76" t="s">
        <v>20</v>
      </c>
      <c r="H71" s="77" t="s">
        <v>23</v>
      </c>
    </row>
    <row r="72" spans="1:8" ht="54">
      <c r="A72" s="86"/>
      <c r="B72" s="83"/>
      <c r="C72" s="84"/>
      <c r="D72" s="33" t="s">
        <v>21</v>
      </c>
      <c r="E72" s="85"/>
      <c r="F72" s="83"/>
      <c r="G72" s="76"/>
      <c r="H72" s="77"/>
    </row>
    <row r="73" spans="1:8" ht="27">
      <c r="A73" s="29" t="s">
        <v>100</v>
      </c>
      <c r="B73" s="42"/>
      <c r="C73" s="25" t="s">
        <v>53</v>
      </c>
      <c r="D73" s="9"/>
      <c r="E73" s="34" t="str">
        <f t="shared" ref="E73:E75" si="10">IF(B73="","",F73*4)</f>
        <v/>
      </c>
      <c r="F73" s="34">
        <v>1</v>
      </c>
      <c r="G73" s="9" t="str">
        <f t="shared" ref="G73:G75" si="11">IF(B73="","",D73*F73)</f>
        <v/>
      </c>
      <c r="H73" s="9"/>
    </row>
    <row r="74" spans="1:8" ht="27.75" customHeight="1">
      <c r="A74" s="29" t="s">
        <v>124</v>
      </c>
      <c r="B74" s="42"/>
      <c r="C74" s="25" t="s">
        <v>55</v>
      </c>
      <c r="D74" s="9"/>
      <c r="E74" s="34" t="str">
        <f t="shared" si="10"/>
        <v/>
      </c>
      <c r="F74" s="34">
        <v>1</v>
      </c>
      <c r="G74" s="9" t="str">
        <f t="shared" si="11"/>
        <v/>
      </c>
      <c r="H74" s="45"/>
    </row>
    <row r="75" spans="1:8" ht="27">
      <c r="A75" s="29" t="s">
        <v>103</v>
      </c>
      <c r="B75" s="42"/>
      <c r="C75" s="67" t="s">
        <v>125</v>
      </c>
      <c r="D75" s="9"/>
      <c r="E75" s="34" t="str">
        <f t="shared" si="10"/>
        <v/>
      </c>
      <c r="F75" s="34">
        <v>3</v>
      </c>
      <c r="G75" s="9" t="str">
        <f t="shared" si="11"/>
        <v/>
      </c>
      <c r="H75" s="9"/>
    </row>
    <row r="76" spans="1:8">
      <c r="A76" s="23"/>
      <c r="B76" s="23"/>
      <c r="C76" s="23"/>
      <c r="D76" s="23"/>
      <c r="E76" s="23"/>
      <c r="F76" s="23"/>
      <c r="G76" s="23"/>
      <c r="H76" s="23"/>
    </row>
    <row r="77" spans="1:8" ht="16.5" customHeight="1">
      <c r="A77" s="81" t="s">
        <v>96</v>
      </c>
      <c r="B77" s="83" t="s">
        <v>26</v>
      </c>
      <c r="C77" s="84" t="s">
        <v>17</v>
      </c>
      <c r="D77" s="32" t="s">
        <v>18</v>
      </c>
      <c r="E77" s="85" t="s">
        <v>19</v>
      </c>
      <c r="F77" s="83" t="s">
        <v>22</v>
      </c>
      <c r="G77" s="83" t="s">
        <v>20</v>
      </c>
      <c r="H77" s="102" t="s">
        <v>23</v>
      </c>
    </row>
    <row r="78" spans="1:8" ht="54">
      <c r="A78" s="101"/>
      <c r="B78" s="99"/>
      <c r="C78" s="97"/>
      <c r="D78" s="33" t="s">
        <v>21</v>
      </c>
      <c r="E78" s="98"/>
      <c r="F78" s="99"/>
      <c r="G78" s="99"/>
      <c r="H78" s="103"/>
    </row>
    <row r="79" spans="1:8" ht="27">
      <c r="A79" s="29" t="s">
        <v>126</v>
      </c>
      <c r="B79" s="42"/>
      <c r="C79" s="25" t="s">
        <v>72</v>
      </c>
      <c r="D79" s="9"/>
      <c r="E79" s="34" t="str">
        <f t="shared" ref="E79:E81" si="12">IF(B79="","",F79*4)</f>
        <v/>
      </c>
      <c r="F79" s="34">
        <v>3</v>
      </c>
      <c r="G79" s="9" t="str">
        <f t="shared" ref="G79:G81" si="13">IF(B79="","",D79*F79)</f>
        <v/>
      </c>
      <c r="H79" s="9"/>
    </row>
    <row r="80" spans="1:8">
      <c r="A80" s="29" t="s">
        <v>107</v>
      </c>
      <c r="B80" s="42"/>
      <c r="C80" s="25" t="s">
        <v>72</v>
      </c>
      <c r="D80" s="9"/>
      <c r="E80" s="34" t="str">
        <f t="shared" si="12"/>
        <v/>
      </c>
      <c r="F80" s="34">
        <v>2</v>
      </c>
      <c r="G80" s="9" t="str">
        <f t="shared" si="13"/>
        <v/>
      </c>
      <c r="H80" s="9"/>
    </row>
    <row r="81" spans="1:8">
      <c r="A81" s="29" t="s">
        <v>129</v>
      </c>
      <c r="B81" s="42"/>
      <c r="C81" s="25" t="s">
        <v>72</v>
      </c>
      <c r="D81" s="9"/>
      <c r="E81" s="34" t="str">
        <f t="shared" si="12"/>
        <v/>
      </c>
      <c r="F81" s="34">
        <v>2</v>
      </c>
      <c r="G81" s="9" t="str">
        <f t="shared" si="13"/>
        <v/>
      </c>
      <c r="H81" s="9"/>
    </row>
    <row r="82" spans="1:8">
      <c r="A82" s="44"/>
      <c r="B82" s="46"/>
      <c r="C82" s="47"/>
      <c r="D82" s="48"/>
      <c r="E82" s="49"/>
      <c r="F82" s="49"/>
      <c r="G82" s="48"/>
      <c r="H82" s="50"/>
    </row>
    <row r="83" spans="1:8" ht="105" customHeight="1">
      <c r="A83" s="104" t="s">
        <v>109</v>
      </c>
      <c r="B83" s="105"/>
      <c r="C83" s="105"/>
      <c r="D83" s="105"/>
      <c r="E83" s="105"/>
      <c r="F83" s="105"/>
      <c r="G83" s="105"/>
      <c r="H83" s="106"/>
    </row>
    <row r="84" spans="1:8">
      <c r="A84" s="51"/>
      <c r="B84" s="51"/>
      <c r="C84" s="51"/>
      <c r="D84" s="51"/>
      <c r="E84" s="51"/>
      <c r="F84" s="51"/>
      <c r="G84" s="51"/>
      <c r="H84" s="51"/>
    </row>
    <row r="85" spans="1:8">
      <c r="A85" s="62" t="s">
        <v>110</v>
      </c>
      <c r="B85" s="62">
        <f>COUNTIF(B15:B81,"Oui")</f>
        <v>0</v>
      </c>
      <c r="C85" s="62"/>
      <c r="D85" s="62"/>
      <c r="E85" s="63">
        <f>SUBTOTAL(9,E15:E81)</f>
        <v>0</v>
      </c>
      <c r="F85" s="62"/>
      <c r="G85" s="63">
        <f>SUBTOTAL(9,G15:G81)</f>
        <v>0</v>
      </c>
      <c r="H85" s="51"/>
    </row>
    <row r="86" spans="1:8">
      <c r="A86" s="93" t="s">
        <v>111</v>
      </c>
      <c r="B86" s="93"/>
      <c r="C86" s="93"/>
      <c r="D86" s="93"/>
      <c r="E86" s="53"/>
      <c r="F86" s="64">
        <f>SUBTOTAL(9,F15:F81)</f>
        <v>92</v>
      </c>
      <c r="G86" s="54" t="str">
        <f>IF(SUM(G15:G81)=0,"",SUM(G15:G81))</f>
        <v/>
      </c>
      <c r="H86" s="51"/>
    </row>
    <row r="87" spans="1:8">
      <c r="A87" s="55" t="s">
        <v>112</v>
      </c>
      <c r="B87" s="56"/>
      <c r="C87" s="57"/>
      <c r="D87" s="58"/>
      <c r="E87" s="56"/>
      <c r="F87" s="59"/>
      <c r="G87" s="60" t="str">
        <f>IF(G86="","",G86/E85)</f>
        <v/>
      </c>
      <c r="H87" s="65" t="s">
        <v>114</v>
      </c>
    </row>
    <row r="88" spans="1:8" ht="17.25" thickBot="1">
      <c r="A88" s="61"/>
      <c r="B88" s="61"/>
      <c r="C88" s="52"/>
      <c r="D88" s="52"/>
      <c r="E88" s="52"/>
      <c r="F88" s="52"/>
      <c r="G88" s="52"/>
      <c r="H88" s="51"/>
    </row>
    <row r="89" spans="1:8" ht="18" thickTop="1" thickBot="1">
      <c r="A89" s="52"/>
      <c r="B89" s="94" t="s">
        <v>113</v>
      </c>
      <c r="C89" s="94"/>
      <c r="D89" s="94"/>
      <c r="E89" s="52"/>
      <c r="F89" s="95" t="str">
        <f>IF(G87="","",IF(G87&gt;=80%,"Oui","Non"))</f>
        <v/>
      </c>
      <c r="G89" s="95"/>
      <c r="H89" s="51"/>
    </row>
    <row r="90" spans="1:8" ht="17.25" thickTop="1">
      <c r="A90" s="51"/>
      <c r="B90" s="51"/>
      <c r="C90" s="51"/>
      <c r="D90" s="51"/>
      <c r="E90" s="51"/>
      <c r="F90" s="51"/>
      <c r="G90" s="51"/>
      <c r="H90" s="51"/>
    </row>
    <row r="91" spans="1:8" ht="18" customHeight="1">
      <c r="A91" s="37" t="s">
        <v>37</v>
      </c>
      <c r="B91" s="38"/>
      <c r="C91" s="22"/>
      <c r="D91" s="96" t="s">
        <v>38</v>
      </c>
      <c r="E91" s="96"/>
      <c r="F91" s="96"/>
      <c r="G91" s="96"/>
      <c r="H91" s="96"/>
    </row>
    <row r="92" spans="1:8">
      <c r="A92" s="92"/>
      <c r="D92" s="92"/>
      <c r="E92" s="92"/>
      <c r="F92" s="92"/>
      <c r="G92" s="92"/>
      <c r="H92" s="92"/>
    </row>
    <row r="93" spans="1:8">
      <c r="A93" s="92"/>
      <c r="D93" s="92"/>
      <c r="E93" s="92"/>
      <c r="F93" s="92"/>
      <c r="G93" s="92"/>
      <c r="H93" s="92"/>
    </row>
    <row r="94" spans="1:8">
      <c r="A94" s="92"/>
      <c r="D94" s="92"/>
      <c r="E94" s="92"/>
      <c r="F94" s="92"/>
      <c r="G94" s="92"/>
      <c r="H94" s="92"/>
    </row>
    <row r="95" spans="1:8">
      <c r="A95" s="92"/>
      <c r="D95" s="92"/>
      <c r="E95" s="92"/>
      <c r="F95" s="92"/>
      <c r="G95" s="92"/>
      <c r="H95" s="92"/>
    </row>
  </sheetData>
  <mergeCells count="66">
    <mergeCell ref="A92:A95"/>
    <mergeCell ref="D92:H95"/>
    <mergeCell ref="A64:A65"/>
    <mergeCell ref="B64:B65"/>
    <mergeCell ref="C64:C65"/>
    <mergeCell ref="E64:E65"/>
    <mergeCell ref="F64:F65"/>
    <mergeCell ref="G64:G65"/>
    <mergeCell ref="H64:H65"/>
    <mergeCell ref="A77:A78"/>
    <mergeCell ref="B77:B78"/>
    <mergeCell ref="H77:H78"/>
    <mergeCell ref="H71:H72"/>
    <mergeCell ref="A83:H83"/>
    <mergeCell ref="E71:E72"/>
    <mergeCell ref="F71:F72"/>
    <mergeCell ref="G71:G72"/>
    <mergeCell ref="A86:D86"/>
    <mergeCell ref="B89:D89"/>
    <mergeCell ref="F89:G89"/>
    <mergeCell ref="D91:H91"/>
    <mergeCell ref="C77:C78"/>
    <mergeCell ref="E77:E78"/>
    <mergeCell ref="F77:F78"/>
    <mergeCell ref="G77:G78"/>
    <mergeCell ref="A1:H2"/>
    <mergeCell ref="C5:D5"/>
    <mergeCell ref="C6:D6"/>
    <mergeCell ref="C7:D7"/>
    <mergeCell ref="C8:D8"/>
    <mergeCell ref="E5:F5"/>
    <mergeCell ref="E6:F6"/>
    <mergeCell ref="E7:F7"/>
    <mergeCell ref="E8:F8"/>
    <mergeCell ref="A53:A54"/>
    <mergeCell ref="A38:A39"/>
    <mergeCell ref="A71:A72"/>
    <mergeCell ref="B71:B72"/>
    <mergeCell ref="C71:C72"/>
    <mergeCell ref="H53:H54"/>
    <mergeCell ref="B38:B39"/>
    <mergeCell ref="C38:C39"/>
    <mergeCell ref="E38:E39"/>
    <mergeCell ref="F38:F39"/>
    <mergeCell ref="G38:G39"/>
    <mergeCell ref="H38:H39"/>
    <mergeCell ref="B53:B54"/>
    <mergeCell ref="C53:C54"/>
    <mergeCell ref="E53:E54"/>
    <mergeCell ref="F53:F54"/>
    <mergeCell ref="G53:G54"/>
    <mergeCell ref="A10:H10"/>
    <mergeCell ref="G26:G27"/>
    <mergeCell ref="H26:H27"/>
    <mergeCell ref="A13:A14"/>
    <mergeCell ref="C13:C14"/>
    <mergeCell ref="H13:H14"/>
    <mergeCell ref="B13:B14"/>
    <mergeCell ref="E13:E14"/>
    <mergeCell ref="F13:F14"/>
    <mergeCell ref="G13:G14"/>
    <mergeCell ref="A26:A27"/>
    <mergeCell ref="B26:B27"/>
    <mergeCell ref="C26:C27"/>
    <mergeCell ref="E26:E27"/>
    <mergeCell ref="F26:F27"/>
  </mergeCells>
  <dataValidations count="1">
    <dataValidation type="list" allowBlank="1" showInputMessage="1" showErrorMessage="1" sqref="B15:B23 B40:B50 B55:B62 B28:B35 B66:B69 B73:B75 B79:B82">
      <formula1>"Oui,     "</formula1>
    </dataValidation>
  </dataValidations>
  <printOptions horizontalCentered="1" verticalCentered="1"/>
  <pageMargins left="0.70866141732283472" right="0.70866141732283472" top="0.15748031496062992" bottom="0.15748031496062992" header="0.31496062992125984" footer="0.31496062992125984"/>
  <pageSetup paperSize="9" scale="59" fitToHeight="0" orientation="landscape" r:id="rId1"/>
  <rowBreaks count="1" manualBreakCount="1">
    <brk id="37"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102"/>
  <sheetViews>
    <sheetView topLeftCell="A76" zoomScale="80" zoomScaleNormal="80" workbookViewId="0">
      <selection activeCell="C81" sqref="C81"/>
    </sheetView>
  </sheetViews>
  <sheetFormatPr baseColWidth="10" defaultColWidth="11.5703125" defaultRowHeight="16.5"/>
  <cols>
    <col min="1" max="1" width="84.28515625" style="35" customWidth="1"/>
    <col min="2" max="2" width="9.7109375" style="35" customWidth="1"/>
    <col min="3" max="3" width="18.5703125" style="35" customWidth="1"/>
    <col min="4" max="4" width="13.85546875" style="35" customWidth="1"/>
    <col min="5" max="5" width="15.5703125" style="35" customWidth="1"/>
    <col min="6" max="7" width="8.7109375" style="35" customWidth="1"/>
    <col min="8" max="8" width="55.42578125" style="35" customWidth="1"/>
    <col min="9" max="16384" width="11.5703125" style="35"/>
  </cols>
  <sheetData>
    <row r="1" spans="1:8" ht="33" customHeight="1">
      <c r="A1" s="87" t="s">
        <v>127</v>
      </c>
      <c r="B1" s="88"/>
      <c r="C1" s="88"/>
      <c r="D1" s="88"/>
      <c r="E1" s="88"/>
      <c r="F1" s="88"/>
      <c r="G1" s="88"/>
      <c r="H1" s="88"/>
    </row>
    <row r="2" spans="1:8" ht="33" customHeight="1">
      <c r="A2" s="88"/>
      <c r="B2" s="88"/>
      <c r="C2" s="88"/>
      <c r="D2" s="88"/>
      <c r="E2" s="88"/>
      <c r="F2" s="88"/>
      <c r="G2" s="88"/>
      <c r="H2" s="88"/>
    </row>
    <row r="5" spans="1:8" ht="21" customHeight="1">
      <c r="A5" s="70" t="s">
        <v>29</v>
      </c>
      <c r="B5" s="39"/>
      <c r="C5" s="89" t="s">
        <v>30</v>
      </c>
      <c r="D5" s="89"/>
      <c r="E5" s="91" t="s">
        <v>33</v>
      </c>
      <c r="F5" s="91"/>
      <c r="G5" s="39"/>
    </row>
    <row r="6" spans="1:8" ht="20.45" customHeight="1">
      <c r="A6" s="6" t="s">
        <v>27</v>
      </c>
      <c r="C6" s="90" t="s">
        <v>31</v>
      </c>
      <c r="D6" s="90"/>
      <c r="E6" s="92"/>
      <c r="F6" s="92"/>
    </row>
    <row r="7" spans="1:8" ht="20.45" customHeight="1" thickBot="1">
      <c r="A7" s="6" t="s">
        <v>28</v>
      </c>
      <c r="C7" s="90" t="s">
        <v>34</v>
      </c>
      <c r="D7" s="90"/>
      <c r="E7" s="92"/>
      <c r="F7" s="92"/>
    </row>
    <row r="8" spans="1:8" ht="20.45" customHeight="1" thickBot="1">
      <c r="C8" s="90" t="s">
        <v>32</v>
      </c>
      <c r="D8" s="90"/>
      <c r="E8" s="92"/>
      <c r="F8" s="92"/>
      <c r="H8" s="66" t="s">
        <v>116</v>
      </c>
    </row>
    <row r="9" spans="1:8" ht="20.45" customHeight="1" thickBot="1">
      <c r="C9" s="72"/>
      <c r="D9" s="72"/>
      <c r="E9" s="36"/>
      <c r="F9" s="36"/>
      <c r="H9" s="39"/>
    </row>
    <row r="10" spans="1:8" ht="20.45" customHeight="1" thickBot="1">
      <c r="A10" s="73" t="s">
        <v>130</v>
      </c>
      <c r="B10" s="74"/>
      <c r="C10" s="74"/>
      <c r="D10" s="74"/>
      <c r="E10" s="74"/>
      <c r="F10" s="74"/>
      <c r="G10" s="74"/>
      <c r="H10" s="75"/>
    </row>
    <row r="12" spans="1:8">
      <c r="A12" s="40" t="s">
        <v>106</v>
      </c>
    </row>
    <row r="13" spans="1:8" ht="21" customHeight="1">
      <c r="A13" s="78" t="s">
        <v>58</v>
      </c>
      <c r="B13" s="76" t="s">
        <v>108</v>
      </c>
      <c r="C13" s="79" t="s">
        <v>17</v>
      </c>
      <c r="D13" s="68" t="s">
        <v>18</v>
      </c>
      <c r="E13" s="80" t="s">
        <v>19</v>
      </c>
      <c r="F13" s="76" t="s">
        <v>22</v>
      </c>
      <c r="G13" s="76" t="s">
        <v>20</v>
      </c>
      <c r="H13" s="77" t="s">
        <v>23</v>
      </c>
    </row>
    <row r="14" spans="1:8" ht="87.6" customHeight="1">
      <c r="A14" s="78"/>
      <c r="B14" s="76"/>
      <c r="C14" s="79"/>
      <c r="D14" s="68" t="s">
        <v>21</v>
      </c>
      <c r="E14" s="80"/>
      <c r="F14" s="76"/>
      <c r="G14" s="76"/>
      <c r="H14" s="77"/>
    </row>
    <row r="15" spans="1:8">
      <c r="A15" s="26" t="s">
        <v>59</v>
      </c>
      <c r="B15" s="41"/>
      <c r="C15" s="24" t="s">
        <v>131</v>
      </c>
      <c r="D15" s="71"/>
      <c r="E15" s="34" t="str">
        <f>IF(B15="","",F15*4)</f>
        <v/>
      </c>
      <c r="F15" s="34">
        <v>2</v>
      </c>
      <c r="G15" s="71" t="str">
        <f>IF(B15="","",D15*F15)</f>
        <v/>
      </c>
      <c r="H15" s="71"/>
    </row>
    <row r="16" spans="1:8" ht="28.5" customHeight="1">
      <c r="A16" s="28" t="s">
        <v>60</v>
      </c>
      <c r="B16" s="16"/>
      <c r="C16" s="24" t="s">
        <v>131</v>
      </c>
      <c r="D16" s="71"/>
      <c r="E16" s="34" t="str">
        <f t="shared" ref="E16:E23" si="0">IF(B16="","",F16*4)</f>
        <v/>
      </c>
      <c r="F16" s="34">
        <v>2</v>
      </c>
      <c r="G16" s="71" t="str">
        <f t="shared" ref="G16:G23" si="1">IF(B16="","",D16*F16)</f>
        <v/>
      </c>
      <c r="H16" s="71"/>
    </row>
    <row r="17" spans="1:8" ht="27">
      <c r="A17" s="28" t="s">
        <v>61</v>
      </c>
      <c r="B17" s="16"/>
      <c r="C17" s="24" t="s">
        <v>131</v>
      </c>
      <c r="D17" s="71"/>
      <c r="E17" s="34" t="str">
        <f t="shared" si="0"/>
        <v/>
      </c>
      <c r="F17" s="34">
        <v>2</v>
      </c>
      <c r="G17" s="71" t="str">
        <f t="shared" si="1"/>
        <v/>
      </c>
      <c r="H17" s="71"/>
    </row>
    <row r="18" spans="1:8">
      <c r="A18" s="28" t="s">
        <v>4</v>
      </c>
      <c r="B18" s="16"/>
      <c r="C18" s="24" t="s">
        <v>131</v>
      </c>
      <c r="D18" s="71"/>
      <c r="E18" s="34" t="str">
        <f t="shared" si="0"/>
        <v/>
      </c>
      <c r="F18" s="34">
        <v>3</v>
      </c>
      <c r="G18" s="71" t="str">
        <f t="shared" si="1"/>
        <v/>
      </c>
      <c r="H18" s="71"/>
    </row>
    <row r="19" spans="1:8">
      <c r="A19" s="28" t="s">
        <v>117</v>
      </c>
      <c r="B19" s="16"/>
      <c r="C19" s="24" t="s">
        <v>131</v>
      </c>
      <c r="D19" s="71"/>
      <c r="E19" s="34" t="str">
        <f t="shared" si="0"/>
        <v/>
      </c>
      <c r="F19" s="34">
        <v>3</v>
      </c>
      <c r="G19" s="71" t="str">
        <f t="shared" si="1"/>
        <v/>
      </c>
      <c r="H19" s="71"/>
    </row>
    <row r="20" spans="1:8" ht="27">
      <c r="A20" s="28" t="s">
        <v>62</v>
      </c>
      <c r="B20" s="16"/>
      <c r="C20" s="24" t="s">
        <v>63</v>
      </c>
      <c r="D20" s="71"/>
      <c r="E20" s="34" t="str">
        <f t="shared" si="0"/>
        <v/>
      </c>
      <c r="F20" s="34">
        <v>1</v>
      </c>
      <c r="G20" s="71" t="str">
        <f t="shared" si="1"/>
        <v/>
      </c>
      <c r="H20" s="71"/>
    </row>
    <row r="21" spans="1:8">
      <c r="A21" s="28" t="s">
        <v>64</v>
      </c>
      <c r="B21" s="16"/>
      <c r="C21" s="25" t="s">
        <v>55</v>
      </c>
      <c r="D21" s="71"/>
      <c r="E21" s="34" t="str">
        <f t="shared" si="0"/>
        <v/>
      </c>
      <c r="F21" s="34">
        <v>2</v>
      </c>
      <c r="G21" s="71" t="str">
        <f t="shared" si="1"/>
        <v/>
      </c>
      <c r="H21" s="71"/>
    </row>
    <row r="22" spans="1:8">
      <c r="A22" s="28" t="s">
        <v>65</v>
      </c>
      <c r="B22" s="16"/>
      <c r="C22" s="25" t="s">
        <v>55</v>
      </c>
      <c r="D22" s="71"/>
      <c r="E22" s="34" t="str">
        <f t="shared" si="0"/>
        <v/>
      </c>
      <c r="F22" s="34">
        <v>1</v>
      </c>
      <c r="G22" s="71" t="str">
        <f t="shared" si="1"/>
        <v/>
      </c>
      <c r="H22" s="71"/>
    </row>
    <row r="23" spans="1:8">
      <c r="A23" s="28" t="s">
        <v>66</v>
      </c>
      <c r="B23" s="16"/>
      <c r="C23" s="25" t="s">
        <v>72</v>
      </c>
      <c r="D23" s="71"/>
      <c r="E23" s="34" t="str">
        <f t="shared" si="0"/>
        <v/>
      </c>
      <c r="F23" s="34">
        <v>1</v>
      </c>
      <c r="G23" s="71" t="str">
        <f t="shared" si="1"/>
        <v/>
      </c>
      <c r="H23" s="71"/>
    </row>
    <row r="24" spans="1:8">
      <c r="A24" s="23"/>
      <c r="B24" s="23"/>
      <c r="C24" s="36"/>
      <c r="D24" s="36"/>
      <c r="E24" s="36"/>
      <c r="F24" s="36"/>
      <c r="G24" s="36"/>
      <c r="H24" s="36"/>
    </row>
    <row r="25" spans="1:8">
      <c r="A25" s="23"/>
      <c r="B25" s="23"/>
      <c r="C25" s="36"/>
      <c r="D25" s="36"/>
      <c r="E25" s="36"/>
      <c r="F25" s="36"/>
      <c r="G25" s="36"/>
      <c r="H25" s="36"/>
    </row>
    <row r="26" spans="1:8" ht="20.45" customHeight="1">
      <c r="A26" s="81" t="s">
        <v>67</v>
      </c>
      <c r="B26" s="76" t="s">
        <v>26</v>
      </c>
      <c r="C26" s="79" t="s">
        <v>17</v>
      </c>
      <c r="D26" s="68" t="s">
        <v>18</v>
      </c>
      <c r="E26" s="80" t="s">
        <v>19</v>
      </c>
      <c r="F26" s="76" t="s">
        <v>22</v>
      </c>
      <c r="G26" s="76" t="s">
        <v>20</v>
      </c>
      <c r="H26" s="77" t="s">
        <v>23</v>
      </c>
    </row>
    <row r="27" spans="1:8" ht="54">
      <c r="A27" s="82"/>
      <c r="B27" s="76"/>
      <c r="C27" s="79"/>
      <c r="D27" s="68" t="s">
        <v>21</v>
      </c>
      <c r="E27" s="80"/>
      <c r="F27" s="76"/>
      <c r="G27" s="76"/>
      <c r="H27" s="77"/>
    </row>
    <row r="28" spans="1:8" ht="14.45" customHeight="1">
      <c r="A28" s="26" t="s">
        <v>59</v>
      </c>
      <c r="B28" s="42"/>
      <c r="C28" s="25" t="s">
        <v>78</v>
      </c>
      <c r="D28" s="71"/>
      <c r="E28" s="34" t="str">
        <f t="shared" ref="E28:E35" si="2">IF(B28="","",F28*4)</f>
        <v/>
      </c>
      <c r="F28" s="34">
        <v>2</v>
      </c>
      <c r="G28" s="71" t="str">
        <f t="shared" ref="G28:G35" si="3">IF(B28="","",D28*F28)</f>
        <v/>
      </c>
      <c r="H28" s="71"/>
    </row>
    <row r="29" spans="1:8" ht="27.75" customHeight="1">
      <c r="A29" s="27" t="s">
        <v>69</v>
      </c>
      <c r="B29" s="42"/>
      <c r="C29" s="25" t="s">
        <v>55</v>
      </c>
      <c r="D29" s="71"/>
      <c r="E29" s="34" t="str">
        <f t="shared" si="2"/>
        <v/>
      </c>
      <c r="F29" s="34">
        <v>2</v>
      </c>
      <c r="G29" s="71" t="str">
        <f t="shared" si="3"/>
        <v/>
      </c>
      <c r="H29" s="71"/>
    </row>
    <row r="30" spans="1:8" ht="14.45" customHeight="1">
      <c r="A30" s="27" t="s">
        <v>70</v>
      </c>
      <c r="B30" s="42"/>
      <c r="C30" s="25" t="s">
        <v>55</v>
      </c>
      <c r="D30" s="71"/>
      <c r="E30" s="34" t="str">
        <f t="shared" si="2"/>
        <v/>
      </c>
      <c r="F30" s="34">
        <v>3</v>
      </c>
      <c r="G30" s="71" t="str">
        <f t="shared" si="3"/>
        <v/>
      </c>
      <c r="H30" s="71"/>
    </row>
    <row r="31" spans="1:8" ht="27.75" customHeight="1">
      <c r="A31" s="27" t="s">
        <v>71</v>
      </c>
      <c r="B31" s="42"/>
      <c r="C31" s="25" t="s">
        <v>55</v>
      </c>
      <c r="D31" s="71"/>
      <c r="E31" s="34" t="str">
        <f t="shared" si="2"/>
        <v/>
      </c>
      <c r="F31" s="34">
        <v>1</v>
      </c>
      <c r="G31" s="71" t="str">
        <f t="shared" si="3"/>
        <v/>
      </c>
      <c r="H31" s="71"/>
    </row>
    <row r="32" spans="1:8" ht="14.45" customHeight="1">
      <c r="A32" s="28" t="s">
        <v>64</v>
      </c>
      <c r="B32" s="42"/>
      <c r="C32" s="25" t="s">
        <v>55</v>
      </c>
      <c r="D32" s="71"/>
      <c r="E32" s="34" t="str">
        <f t="shared" si="2"/>
        <v/>
      </c>
      <c r="F32" s="34">
        <v>2</v>
      </c>
      <c r="G32" s="71" t="str">
        <f t="shared" si="3"/>
        <v/>
      </c>
      <c r="H32" s="71"/>
    </row>
    <row r="33" spans="1:8" ht="14.45" customHeight="1">
      <c r="A33" s="28" t="s">
        <v>118</v>
      </c>
      <c r="B33" s="42"/>
      <c r="C33" s="25" t="s">
        <v>55</v>
      </c>
      <c r="D33" s="71"/>
      <c r="E33" s="34" t="str">
        <f t="shared" si="2"/>
        <v/>
      </c>
      <c r="F33" s="34">
        <v>1</v>
      </c>
      <c r="G33" s="71" t="str">
        <f t="shared" si="3"/>
        <v/>
      </c>
      <c r="H33" s="71"/>
    </row>
    <row r="34" spans="1:8" ht="14.45" customHeight="1">
      <c r="A34" s="28" t="s">
        <v>66</v>
      </c>
      <c r="B34" s="42"/>
      <c r="C34" s="25" t="s">
        <v>56</v>
      </c>
      <c r="D34" s="71"/>
      <c r="E34" s="34" t="str">
        <f t="shared" si="2"/>
        <v/>
      </c>
      <c r="F34" s="34">
        <v>1</v>
      </c>
      <c r="G34" s="71" t="str">
        <f t="shared" si="3"/>
        <v/>
      </c>
      <c r="H34" s="71"/>
    </row>
    <row r="35" spans="1:8" ht="14.45" customHeight="1">
      <c r="A35" s="28" t="s">
        <v>73</v>
      </c>
      <c r="B35" s="42"/>
      <c r="C35" s="25" t="s">
        <v>57</v>
      </c>
      <c r="D35" s="71"/>
      <c r="E35" s="34" t="str">
        <f t="shared" si="2"/>
        <v/>
      </c>
      <c r="F35" s="34">
        <v>1</v>
      </c>
      <c r="G35" s="71" t="str">
        <f t="shared" si="3"/>
        <v/>
      </c>
      <c r="H35" s="71"/>
    </row>
    <row r="36" spans="1:8">
      <c r="A36" s="43"/>
      <c r="B36" s="43"/>
      <c r="C36" s="36"/>
      <c r="D36" s="36"/>
      <c r="E36" s="36"/>
      <c r="F36" s="36"/>
      <c r="G36" s="36"/>
      <c r="H36" s="36"/>
    </row>
    <row r="37" spans="1:8">
      <c r="A37" s="43"/>
      <c r="B37" s="43"/>
    </row>
    <row r="38" spans="1:8" ht="20.45" customHeight="1">
      <c r="A38" s="81" t="s">
        <v>74</v>
      </c>
      <c r="B38" s="76" t="s">
        <v>26</v>
      </c>
      <c r="C38" s="79" t="s">
        <v>17</v>
      </c>
      <c r="D38" s="68" t="s">
        <v>18</v>
      </c>
      <c r="E38" s="80" t="s">
        <v>19</v>
      </c>
      <c r="F38" s="76" t="s">
        <v>22</v>
      </c>
      <c r="G38" s="76" t="s">
        <v>20</v>
      </c>
      <c r="H38" s="77" t="s">
        <v>23</v>
      </c>
    </row>
    <row r="39" spans="1:8" ht="54">
      <c r="A39" s="81"/>
      <c r="B39" s="83"/>
      <c r="C39" s="84"/>
      <c r="D39" s="69" t="s">
        <v>21</v>
      </c>
      <c r="E39" s="85"/>
      <c r="F39" s="76"/>
      <c r="G39" s="76"/>
      <c r="H39" s="77"/>
    </row>
    <row r="40" spans="1:8">
      <c r="A40" s="27" t="s">
        <v>75</v>
      </c>
      <c r="B40" s="42"/>
      <c r="C40" s="25" t="s">
        <v>78</v>
      </c>
      <c r="D40" s="71"/>
      <c r="E40" s="34" t="str">
        <f t="shared" ref="E40:E50" si="4">IF(B40="","",F40*4)</f>
        <v/>
      </c>
      <c r="F40" s="34">
        <v>3</v>
      </c>
      <c r="G40" s="71" t="str">
        <f t="shared" ref="G40:G50" si="5">IF(B40="","",D40*F40)</f>
        <v/>
      </c>
      <c r="H40" s="71"/>
    </row>
    <row r="41" spans="1:8" ht="40.5">
      <c r="A41" s="27" t="s">
        <v>76</v>
      </c>
      <c r="B41" s="42"/>
      <c r="C41" s="25" t="s">
        <v>78</v>
      </c>
      <c r="D41" s="71"/>
      <c r="E41" s="34" t="str">
        <f t="shared" si="4"/>
        <v/>
      </c>
      <c r="F41" s="34">
        <v>3</v>
      </c>
      <c r="G41" s="71" t="str">
        <f t="shared" si="5"/>
        <v/>
      </c>
      <c r="H41" s="71"/>
    </row>
    <row r="42" spans="1:8">
      <c r="A42" s="27" t="s">
        <v>77</v>
      </c>
      <c r="B42" s="42"/>
      <c r="C42" s="25" t="s">
        <v>78</v>
      </c>
      <c r="D42" s="71"/>
      <c r="E42" s="34" t="str">
        <f t="shared" si="4"/>
        <v/>
      </c>
      <c r="F42" s="34">
        <v>2</v>
      </c>
      <c r="G42" s="71" t="str">
        <f t="shared" si="5"/>
        <v/>
      </c>
      <c r="H42" s="71"/>
    </row>
    <row r="43" spans="1:8">
      <c r="A43" s="27" t="s">
        <v>119</v>
      </c>
      <c r="B43" s="42"/>
      <c r="C43" s="25" t="s">
        <v>78</v>
      </c>
      <c r="D43" s="71"/>
      <c r="E43" s="34" t="str">
        <f t="shared" si="4"/>
        <v/>
      </c>
      <c r="F43" s="34">
        <v>2</v>
      </c>
      <c r="G43" s="71" t="str">
        <f t="shared" si="5"/>
        <v/>
      </c>
      <c r="H43" s="71"/>
    </row>
    <row r="44" spans="1:8" ht="27">
      <c r="A44" s="27" t="s">
        <v>79</v>
      </c>
      <c r="B44" s="42"/>
      <c r="C44" s="25" t="s">
        <v>78</v>
      </c>
      <c r="D44" s="71"/>
      <c r="E44" s="34" t="str">
        <f t="shared" si="4"/>
        <v/>
      </c>
      <c r="F44" s="34">
        <v>3</v>
      </c>
      <c r="G44" s="71" t="str">
        <f t="shared" si="5"/>
        <v/>
      </c>
      <c r="H44" s="71"/>
    </row>
    <row r="45" spans="1:8" ht="27">
      <c r="A45" s="27" t="s">
        <v>80</v>
      </c>
      <c r="B45" s="42"/>
      <c r="C45" s="25" t="s">
        <v>53</v>
      </c>
      <c r="D45" s="71"/>
      <c r="E45" s="34" t="str">
        <f t="shared" si="4"/>
        <v/>
      </c>
      <c r="F45" s="34">
        <v>2</v>
      </c>
      <c r="G45" s="71" t="str">
        <f t="shared" si="5"/>
        <v/>
      </c>
      <c r="H45" s="71"/>
    </row>
    <row r="46" spans="1:8">
      <c r="A46" s="27" t="s">
        <v>81</v>
      </c>
      <c r="B46" s="42"/>
      <c r="C46" s="25" t="s">
        <v>53</v>
      </c>
      <c r="D46" s="71"/>
      <c r="E46" s="34" t="str">
        <f t="shared" si="4"/>
        <v/>
      </c>
      <c r="F46" s="34">
        <v>2</v>
      </c>
      <c r="G46" s="71" t="str">
        <f t="shared" si="5"/>
        <v/>
      </c>
      <c r="H46" s="71"/>
    </row>
    <row r="47" spans="1:8">
      <c r="A47" s="27" t="s">
        <v>82</v>
      </c>
      <c r="B47" s="42"/>
      <c r="C47" s="25" t="s">
        <v>53</v>
      </c>
      <c r="D47" s="71"/>
      <c r="E47" s="34" t="str">
        <f t="shared" si="4"/>
        <v/>
      </c>
      <c r="F47" s="34">
        <v>1</v>
      </c>
      <c r="G47" s="71" t="str">
        <f t="shared" si="5"/>
        <v/>
      </c>
      <c r="H47" s="71"/>
    </row>
    <row r="48" spans="1:8">
      <c r="A48" s="27" t="s">
        <v>83</v>
      </c>
      <c r="B48" s="42"/>
      <c r="C48" s="25" t="s">
        <v>56</v>
      </c>
      <c r="D48" s="71"/>
      <c r="E48" s="34" t="str">
        <f t="shared" si="4"/>
        <v/>
      </c>
      <c r="F48" s="34">
        <v>2</v>
      </c>
      <c r="G48" s="71" t="str">
        <f t="shared" si="5"/>
        <v/>
      </c>
      <c r="H48" s="71"/>
    </row>
    <row r="49" spans="1:8">
      <c r="A49" s="27" t="s">
        <v>84</v>
      </c>
      <c r="B49" s="42"/>
      <c r="C49" s="25" t="s">
        <v>56</v>
      </c>
      <c r="D49" s="71"/>
      <c r="E49" s="34" t="str">
        <f t="shared" si="4"/>
        <v/>
      </c>
      <c r="F49" s="34">
        <v>2</v>
      </c>
      <c r="G49" s="71" t="str">
        <f t="shared" si="5"/>
        <v/>
      </c>
      <c r="H49" s="71"/>
    </row>
    <row r="50" spans="1:8">
      <c r="A50" s="27" t="s">
        <v>85</v>
      </c>
      <c r="B50" s="42"/>
      <c r="C50" s="25" t="s">
        <v>56</v>
      </c>
      <c r="D50" s="71"/>
      <c r="E50" s="34" t="str">
        <f t="shared" si="4"/>
        <v/>
      </c>
      <c r="F50" s="34">
        <v>1</v>
      </c>
      <c r="G50" s="71" t="str">
        <f t="shared" si="5"/>
        <v/>
      </c>
      <c r="H50" s="71"/>
    </row>
    <row r="51" spans="1:8">
      <c r="A51" s="43"/>
      <c r="B51" s="43"/>
    </row>
    <row r="52" spans="1:8">
      <c r="A52" s="43"/>
      <c r="B52" s="43"/>
    </row>
    <row r="53" spans="1:8" ht="20.45" customHeight="1">
      <c r="A53" s="81" t="s">
        <v>86</v>
      </c>
      <c r="B53" s="76" t="s">
        <v>26</v>
      </c>
      <c r="C53" s="79" t="s">
        <v>17</v>
      </c>
      <c r="D53" s="68" t="s">
        <v>18</v>
      </c>
      <c r="E53" s="80" t="s">
        <v>19</v>
      </c>
      <c r="F53" s="76" t="s">
        <v>22</v>
      </c>
      <c r="G53" s="76" t="s">
        <v>20</v>
      </c>
      <c r="H53" s="77" t="s">
        <v>23</v>
      </c>
    </row>
    <row r="54" spans="1:8" ht="54">
      <c r="A54" s="81"/>
      <c r="B54" s="83"/>
      <c r="C54" s="84"/>
      <c r="D54" s="69" t="s">
        <v>21</v>
      </c>
      <c r="E54" s="85"/>
      <c r="F54" s="83"/>
      <c r="G54" s="76"/>
      <c r="H54" s="77"/>
    </row>
    <row r="55" spans="1:8">
      <c r="A55" s="27" t="s">
        <v>68</v>
      </c>
      <c r="B55" s="42"/>
      <c r="C55" s="25" t="s">
        <v>131</v>
      </c>
      <c r="D55" s="71"/>
      <c r="E55" s="34" t="str">
        <f t="shared" ref="E55:E62" si="6">IF(B55="","",F55*4)</f>
        <v/>
      </c>
      <c r="F55" s="34">
        <v>2</v>
      </c>
      <c r="G55" s="71" t="str">
        <f t="shared" ref="G55:G62" si="7">IF(B55="","",D55*F55)</f>
        <v/>
      </c>
      <c r="H55" s="71"/>
    </row>
    <row r="56" spans="1:8">
      <c r="A56" s="27" t="s">
        <v>120</v>
      </c>
      <c r="B56" s="42"/>
      <c r="C56" s="25" t="s">
        <v>131</v>
      </c>
      <c r="D56" s="71"/>
      <c r="E56" s="34" t="str">
        <f t="shared" si="6"/>
        <v/>
      </c>
      <c r="F56" s="34">
        <v>3</v>
      </c>
      <c r="G56" s="71" t="str">
        <f t="shared" si="7"/>
        <v/>
      </c>
      <c r="H56" s="71"/>
    </row>
    <row r="57" spans="1:8" ht="27">
      <c r="A57" s="27" t="s">
        <v>87</v>
      </c>
      <c r="B57" s="42"/>
      <c r="C57" s="25" t="s">
        <v>131</v>
      </c>
      <c r="D57" s="71"/>
      <c r="E57" s="34" t="str">
        <f t="shared" si="6"/>
        <v/>
      </c>
      <c r="F57" s="34">
        <v>2</v>
      </c>
      <c r="G57" s="71" t="str">
        <f t="shared" si="7"/>
        <v/>
      </c>
      <c r="H57" s="71"/>
    </row>
    <row r="58" spans="1:8">
      <c r="A58" s="27" t="s">
        <v>119</v>
      </c>
      <c r="B58" s="42"/>
      <c r="C58" s="25" t="s">
        <v>131</v>
      </c>
      <c r="D58" s="71"/>
      <c r="E58" s="34" t="str">
        <f t="shared" si="6"/>
        <v/>
      </c>
      <c r="F58" s="34">
        <v>3</v>
      </c>
      <c r="G58" s="71" t="str">
        <f t="shared" si="7"/>
        <v/>
      </c>
      <c r="H58" s="71"/>
    </row>
    <row r="59" spans="1:8">
      <c r="A59" s="27" t="s">
        <v>88</v>
      </c>
      <c r="B59" s="42"/>
      <c r="C59" s="25" t="s">
        <v>131</v>
      </c>
      <c r="D59" s="71"/>
      <c r="E59" s="34" t="str">
        <f t="shared" si="6"/>
        <v/>
      </c>
      <c r="F59" s="34">
        <v>2</v>
      </c>
      <c r="G59" s="71" t="str">
        <f t="shared" si="7"/>
        <v/>
      </c>
      <c r="H59" s="71"/>
    </row>
    <row r="60" spans="1:8" ht="27">
      <c r="A60" s="27" t="s">
        <v>89</v>
      </c>
      <c r="B60" s="42"/>
      <c r="C60" s="25" t="s">
        <v>55</v>
      </c>
      <c r="D60" s="71"/>
      <c r="E60" s="34" t="str">
        <f t="shared" si="6"/>
        <v/>
      </c>
      <c r="F60" s="34">
        <v>1</v>
      </c>
      <c r="G60" s="71" t="str">
        <f t="shared" si="7"/>
        <v/>
      </c>
      <c r="H60" s="71"/>
    </row>
    <row r="61" spans="1:8">
      <c r="A61" s="27" t="s">
        <v>121</v>
      </c>
      <c r="B61" s="42"/>
      <c r="C61" s="25" t="s">
        <v>53</v>
      </c>
      <c r="D61" s="71"/>
      <c r="E61" s="34" t="str">
        <f t="shared" si="6"/>
        <v/>
      </c>
      <c r="F61" s="34">
        <v>2</v>
      </c>
      <c r="G61" s="71" t="str">
        <f t="shared" si="7"/>
        <v/>
      </c>
      <c r="H61" s="71"/>
    </row>
    <row r="62" spans="1:8">
      <c r="A62" s="27" t="s">
        <v>90</v>
      </c>
      <c r="B62" s="42"/>
      <c r="C62" s="25" t="s">
        <v>56</v>
      </c>
      <c r="D62" s="71"/>
      <c r="E62" s="34" t="str">
        <f t="shared" si="6"/>
        <v/>
      </c>
      <c r="F62" s="34">
        <v>1</v>
      </c>
      <c r="G62" s="71" t="str">
        <f t="shared" si="7"/>
        <v/>
      </c>
      <c r="H62" s="71"/>
    </row>
    <row r="63" spans="1:8">
      <c r="A63" s="43"/>
      <c r="B63" s="43"/>
    </row>
    <row r="64" spans="1:8">
      <c r="A64" s="100" t="s">
        <v>91</v>
      </c>
      <c r="B64" s="76" t="s">
        <v>26</v>
      </c>
      <c r="C64" s="79" t="s">
        <v>17</v>
      </c>
      <c r="D64" s="68" t="s">
        <v>18</v>
      </c>
      <c r="E64" s="80" t="s">
        <v>19</v>
      </c>
      <c r="F64" s="76" t="s">
        <v>22</v>
      </c>
      <c r="G64" s="76" t="s">
        <v>20</v>
      </c>
      <c r="H64" s="77" t="s">
        <v>23</v>
      </c>
    </row>
    <row r="65" spans="1:8" ht="54">
      <c r="A65" s="100"/>
      <c r="B65" s="83"/>
      <c r="C65" s="84"/>
      <c r="D65" s="69" t="s">
        <v>21</v>
      </c>
      <c r="E65" s="85"/>
      <c r="F65" s="83"/>
      <c r="G65" s="76"/>
      <c r="H65" s="77"/>
    </row>
    <row r="66" spans="1:8" ht="27">
      <c r="A66" s="29" t="s">
        <v>123</v>
      </c>
      <c r="B66" s="42"/>
      <c r="C66" s="25" t="s">
        <v>131</v>
      </c>
      <c r="D66" s="71"/>
      <c r="E66" s="34" t="str">
        <f t="shared" ref="E66:E71" si="8">IF(B66="","",F66*4)</f>
        <v/>
      </c>
      <c r="F66" s="34">
        <v>3</v>
      </c>
      <c r="G66" s="71" t="str">
        <f t="shared" ref="G66:G71" si="9">IF(B66="","",D66*F66)</f>
        <v/>
      </c>
      <c r="H66" s="71"/>
    </row>
    <row r="67" spans="1:8">
      <c r="A67" s="29" t="s">
        <v>122</v>
      </c>
      <c r="B67" s="42"/>
      <c r="C67" s="25" t="s">
        <v>131</v>
      </c>
      <c r="D67" s="71"/>
      <c r="E67" s="34" t="str">
        <f t="shared" si="8"/>
        <v/>
      </c>
      <c r="F67" s="34">
        <v>3</v>
      </c>
      <c r="G67" s="71" t="str">
        <f t="shared" si="9"/>
        <v/>
      </c>
      <c r="H67" s="71"/>
    </row>
    <row r="68" spans="1:8">
      <c r="A68" s="29" t="s">
        <v>117</v>
      </c>
      <c r="B68" s="42"/>
      <c r="C68" s="25" t="s">
        <v>131</v>
      </c>
      <c r="D68" s="71"/>
      <c r="E68" s="34" t="str">
        <f t="shared" si="8"/>
        <v/>
      </c>
      <c r="F68" s="34">
        <v>3</v>
      </c>
      <c r="G68" s="71" t="str">
        <f t="shared" si="9"/>
        <v/>
      </c>
      <c r="H68" s="71"/>
    </row>
    <row r="69" spans="1:8" ht="27">
      <c r="A69" s="29" t="s">
        <v>92</v>
      </c>
      <c r="B69" s="42"/>
      <c r="C69" s="25" t="s">
        <v>131</v>
      </c>
      <c r="D69" s="71"/>
      <c r="E69" s="34" t="str">
        <f t="shared" si="8"/>
        <v/>
      </c>
      <c r="F69" s="34">
        <v>2</v>
      </c>
      <c r="G69" s="71" t="str">
        <f t="shared" si="9"/>
        <v/>
      </c>
      <c r="H69" s="71"/>
    </row>
    <row r="70" spans="1:8">
      <c r="A70" s="29" t="s">
        <v>93</v>
      </c>
      <c r="B70" s="42"/>
      <c r="C70" s="25" t="s">
        <v>53</v>
      </c>
      <c r="D70" s="71"/>
      <c r="E70" s="34" t="str">
        <f t="shared" si="8"/>
        <v/>
      </c>
      <c r="F70" s="34">
        <v>2</v>
      </c>
      <c r="G70" s="71" t="str">
        <f t="shared" si="9"/>
        <v/>
      </c>
      <c r="H70" s="71"/>
    </row>
    <row r="71" spans="1:8" ht="27">
      <c r="A71" s="29" t="s">
        <v>94</v>
      </c>
      <c r="B71" s="42"/>
      <c r="C71" s="25" t="s">
        <v>53</v>
      </c>
      <c r="D71" s="71"/>
      <c r="E71" s="34" t="str">
        <f t="shared" si="8"/>
        <v/>
      </c>
      <c r="F71" s="34">
        <v>2</v>
      </c>
      <c r="G71" s="71" t="str">
        <f t="shared" si="9"/>
        <v/>
      </c>
      <c r="H71" s="71"/>
    </row>
    <row r="72" spans="1:8">
      <c r="A72" s="44"/>
      <c r="B72" s="43"/>
      <c r="C72" s="30"/>
      <c r="D72" s="36"/>
      <c r="E72" s="36"/>
      <c r="F72" s="36"/>
      <c r="G72" s="36"/>
      <c r="H72" s="36"/>
    </row>
    <row r="73" spans="1:8">
      <c r="A73" s="86" t="s">
        <v>95</v>
      </c>
      <c r="B73" s="76" t="s">
        <v>26</v>
      </c>
      <c r="C73" s="79" t="s">
        <v>17</v>
      </c>
      <c r="D73" s="68" t="s">
        <v>18</v>
      </c>
      <c r="E73" s="80" t="s">
        <v>19</v>
      </c>
      <c r="F73" s="76" t="s">
        <v>22</v>
      </c>
      <c r="G73" s="76" t="s">
        <v>20</v>
      </c>
      <c r="H73" s="77" t="s">
        <v>23</v>
      </c>
    </row>
    <row r="74" spans="1:8" ht="54">
      <c r="A74" s="86"/>
      <c r="B74" s="83"/>
      <c r="C74" s="84"/>
      <c r="D74" s="69" t="s">
        <v>21</v>
      </c>
      <c r="E74" s="85"/>
      <c r="F74" s="83"/>
      <c r="G74" s="76"/>
      <c r="H74" s="77"/>
    </row>
    <row r="75" spans="1:8">
      <c r="A75" s="29" t="s">
        <v>97</v>
      </c>
      <c r="B75" s="42"/>
      <c r="C75" s="25" t="s">
        <v>53</v>
      </c>
      <c r="D75" s="71"/>
      <c r="E75" s="34" t="str">
        <f t="shared" ref="E75:E82" si="10">IF(B75="","",F75*4)</f>
        <v/>
      </c>
      <c r="F75" s="34">
        <v>1</v>
      </c>
      <c r="G75" s="71" t="str">
        <f t="shared" ref="G75:G82" si="11">IF(B75="","",D75*F75)</f>
        <v/>
      </c>
      <c r="H75" s="71"/>
    </row>
    <row r="76" spans="1:8">
      <c r="A76" s="29" t="s">
        <v>98</v>
      </c>
      <c r="B76" s="42"/>
      <c r="C76" s="25" t="s">
        <v>131</v>
      </c>
      <c r="D76" s="71"/>
      <c r="E76" s="34" t="str">
        <f t="shared" si="10"/>
        <v/>
      </c>
      <c r="F76" s="34">
        <v>2</v>
      </c>
      <c r="G76" s="71" t="str">
        <f t="shared" si="11"/>
        <v/>
      </c>
      <c r="H76" s="71"/>
    </row>
    <row r="77" spans="1:8" ht="27">
      <c r="A77" s="29" t="s">
        <v>99</v>
      </c>
      <c r="B77" s="42"/>
      <c r="C77" s="25" t="s">
        <v>53</v>
      </c>
      <c r="D77" s="71"/>
      <c r="E77" s="34" t="str">
        <f t="shared" si="10"/>
        <v/>
      </c>
      <c r="F77" s="34">
        <v>2</v>
      </c>
      <c r="G77" s="71" t="str">
        <f t="shared" si="11"/>
        <v/>
      </c>
      <c r="H77" s="71"/>
    </row>
    <row r="78" spans="1:8" ht="27">
      <c r="A78" s="29" t="s">
        <v>100</v>
      </c>
      <c r="B78" s="42"/>
      <c r="C78" s="25" t="s">
        <v>55</v>
      </c>
      <c r="D78" s="71"/>
      <c r="E78" s="34" t="str">
        <f t="shared" si="10"/>
        <v/>
      </c>
      <c r="F78" s="34">
        <v>1</v>
      </c>
      <c r="G78" s="71" t="str">
        <f t="shared" si="11"/>
        <v/>
      </c>
      <c r="H78" s="71"/>
    </row>
    <row r="79" spans="1:8" ht="27.75" customHeight="1">
      <c r="A79" s="29" t="s">
        <v>124</v>
      </c>
      <c r="B79" s="42"/>
      <c r="C79" s="25" t="s">
        <v>55</v>
      </c>
      <c r="D79" s="71"/>
      <c r="E79" s="34" t="str">
        <f t="shared" si="10"/>
        <v/>
      </c>
      <c r="F79" s="34">
        <v>1</v>
      </c>
      <c r="G79" s="71" t="str">
        <f t="shared" si="11"/>
        <v/>
      </c>
      <c r="H79" s="45"/>
    </row>
    <row r="80" spans="1:8" ht="27.75" customHeight="1">
      <c r="A80" s="29" t="s">
        <v>101</v>
      </c>
      <c r="B80" s="42"/>
      <c r="C80" s="25" t="s">
        <v>55</v>
      </c>
      <c r="D80" s="71"/>
      <c r="E80" s="34" t="str">
        <f t="shared" si="10"/>
        <v/>
      </c>
      <c r="F80" s="34">
        <v>2</v>
      </c>
      <c r="G80" s="71" t="str">
        <f t="shared" si="11"/>
        <v/>
      </c>
      <c r="H80" s="45"/>
    </row>
    <row r="81" spans="1:8" ht="27">
      <c r="A81" s="29" t="s">
        <v>102</v>
      </c>
      <c r="B81" s="42"/>
      <c r="C81" s="25" t="s">
        <v>54</v>
      </c>
      <c r="D81" s="71"/>
      <c r="E81" s="34" t="str">
        <f t="shared" si="10"/>
        <v/>
      </c>
      <c r="F81" s="34">
        <v>1</v>
      </c>
      <c r="G81" s="71" t="str">
        <f t="shared" si="11"/>
        <v/>
      </c>
      <c r="H81" s="71"/>
    </row>
    <row r="82" spans="1:8" ht="27">
      <c r="A82" s="29" t="s">
        <v>103</v>
      </c>
      <c r="B82" s="42"/>
      <c r="C82" s="67" t="s">
        <v>125</v>
      </c>
      <c r="D82" s="71"/>
      <c r="E82" s="34" t="str">
        <f t="shared" si="10"/>
        <v/>
      </c>
      <c r="F82" s="34">
        <v>3</v>
      </c>
      <c r="G82" s="71" t="str">
        <f t="shared" si="11"/>
        <v/>
      </c>
      <c r="H82" s="71"/>
    </row>
    <row r="83" spans="1:8">
      <c r="A83" s="23"/>
      <c r="B83" s="23"/>
      <c r="C83" s="23"/>
      <c r="D83" s="23"/>
      <c r="E83" s="23"/>
      <c r="F83" s="23"/>
      <c r="G83" s="23"/>
      <c r="H83" s="23"/>
    </row>
    <row r="84" spans="1:8" ht="16.5" customHeight="1">
      <c r="A84" s="81" t="s">
        <v>96</v>
      </c>
      <c r="B84" s="83" t="s">
        <v>26</v>
      </c>
      <c r="C84" s="84" t="s">
        <v>17</v>
      </c>
      <c r="D84" s="68" t="s">
        <v>18</v>
      </c>
      <c r="E84" s="85" t="s">
        <v>19</v>
      </c>
      <c r="F84" s="83" t="s">
        <v>22</v>
      </c>
      <c r="G84" s="83" t="s">
        <v>20</v>
      </c>
      <c r="H84" s="102" t="s">
        <v>23</v>
      </c>
    </row>
    <row r="85" spans="1:8" ht="54">
      <c r="A85" s="101"/>
      <c r="B85" s="99"/>
      <c r="C85" s="97"/>
      <c r="D85" s="69" t="s">
        <v>21</v>
      </c>
      <c r="E85" s="98"/>
      <c r="F85" s="99"/>
      <c r="G85" s="99"/>
      <c r="H85" s="103"/>
    </row>
    <row r="86" spans="1:8" ht="27">
      <c r="A86" s="29" t="s">
        <v>126</v>
      </c>
      <c r="B86" s="42"/>
      <c r="C86" s="25" t="s">
        <v>72</v>
      </c>
      <c r="D86" s="71"/>
      <c r="E86" s="34" t="str">
        <f t="shared" ref="E86:E88" si="12">IF(B86="","",F86*4)</f>
        <v/>
      </c>
      <c r="F86" s="34">
        <v>3</v>
      </c>
      <c r="G86" s="71" t="str">
        <f t="shared" ref="G86:G88" si="13">IF(B86="","",D86*F86)</f>
        <v/>
      </c>
      <c r="H86" s="71"/>
    </row>
    <row r="87" spans="1:8">
      <c r="A87" s="29" t="s">
        <v>107</v>
      </c>
      <c r="B87" s="42"/>
      <c r="C87" s="25" t="s">
        <v>72</v>
      </c>
      <c r="D87" s="71"/>
      <c r="E87" s="34" t="str">
        <f t="shared" si="12"/>
        <v/>
      </c>
      <c r="F87" s="34">
        <v>2</v>
      </c>
      <c r="G87" s="71" t="str">
        <f t="shared" si="13"/>
        <v/>
      </c>
      <c r="H87" s="71"/>
    </row>
    <row r="88" spans="1:8">
      <c r="A88" s="29" t="s">
        <v>129</v>
      </c>
      <c r="B88" s="42"/>
      <c r="C88" s="25" t="s">
        <v>72</v>
      </c>
      <c r="D88" s="71"/>
      <c r="E88" s="34" t="str">
        <f t="shared" si="12"/>
        <v/>
      </c>
      <c r="F88" s="34">
        <v>2</v>
      </c>
      <c r="G88" s="71" t="str">
        <f t="shared" si="13"/>
        <v/>
      </c>
      <c r="H88" s="71"/>
    </row>
    <row r="89" spans="1:8">
      <c r="A89" s="44"/>
      <c r="B89" s="46"/>
      <c r="C89" s="47"/>
      <c r="D89" s="48"/>
      <c r="E89" s="49"/>
      <c r="F89" s="49"/>
      <c r="G89" s="48"/>
      <c r="H89" s="50"/>
    </row>
    <row r="90" spans="1:8" ht="105" customHeight="1">
      <c r="A90" s="104" t="s">
        <v>109</v>
      </c>
      <c r="B90" s="105"/>
      <c r="C90" s="105"/>
      <c r="D90" s="105"/>
      <c r="E90" s="105"/>
      <c r="F90" s="105"/>
      <c r="G90" s="105"/>
      <c r="H90" s="106"/>
    </row>
    <row r="91" spans="1:8">
      <c r="A91" s="51"/>
      <c r="B91" s="51"/>
      <c r="C91" s="51"/>
      <c r="D91" s="51"/>
      <c r="E91" s="51"/>
      <c r="F91" s="51"/>
      <c r="G91" s="51"/>
      <c r="H91" s="51"/>
    </row>
    <row r="92" spans="1:8">
      <c r="A92" s="62" t="s">
        <v>110</v>
      </c>
      <c r="B92" s="62">
        <f>COUNTIF(B15:B88,"Oui")</f>
        <v>0</v>
      </c>
      <c r="C92" s="62"/>
      <c r="D92" s="62"/>
      <c r="E92" s="63">
        <f>SUBTOTAL(9,E15:E88)</f>
        <v>0</v>
      </c>
      <c r="F92" s="62"/>
      <c r="G92" s="63">
        <f>SUBTOTAL(9,G15:G88)</f>
        <v>0</v>
      </c>
      <c r="H92" s="51"/>
    </row>
    <row r="93" spans="1:8">
      <c r="A93" s="93" t="s">
        <v>111</v>
      </c>
      <c r="B93" s="93"/>
      <c r="C93" s="93"/>
      <c r="D93" s="93"/>
      <c r="E93" s="53"/>
      <c r="F93" s="64">
        <f>SUBTOTAL(9,F15:F88)</f>
        <v>104</v>
      </c>
      <c r="G93" s="54" t="str">
        <f>IF(SUM(G15:G88)=0,"",SUM(G15:G88))</f>
        <v/>
      </c>
      <c r="H93" s="51"/>
    </row>
    <row r="94" spans="1:8">
      <c r="A94" s="55" t="s">
        <v>112</v>
      </c>
      <c r="B94" s="56"/>
      <c r="C94" s="57"/>
      <c r="D94" s="58"/>
      <c r="E94" s="56"/>
      <c r="F94" s="59"/>
      <c r="G94" s="60" t="str">
        <f>IF(G93="","",G93/E92)</f>
        <v/>
      </c>
      <c r="H94" s="65" t="s">
        <v>114</v>
      </c>
    </row>
    <row r="95" spans="1:8" ht="17.25" thickBot="1">
      <c r="A95" s="61"/>
      <c r="B95" s="61"/>
      <c r="C95" s="52"/>
      <c r="D95" s="52"/>
      <c r="E95" s="52"/>
      <c r="F95" s="52"/>
      <c r="G95" s="52"/>
      <c r="H95" s="51"/>
    </row>
    <row r="96" spans="1:8" ht="18" thickTop="1" thickBot="1">
      <c r="A96" s="52"/>
      <c r="B96" s="94" t="s">
        <v>113</v>
      </c>
      <c r="C96" s="94"/>
      <c r="D96" s="94"/>
      <c r="E96" s="52"/>
      <c r="F96" s="95" t="str">
        <f>IF(G94="","",IF(G94&gt;=80%,"Oui","Non"))</f>
        <v/>
      </c>
      <c r="G96" s="95"/>
      <c r="H96" s="51"/>
    </row>
    <row r="97" spans="1:8" ht="17.25" thickTop="1">
      <c r="A97" s="51"/>
      <c r="B97" s="51"/>
      <c r="C97" s="51"/>
      <c r="D97" s="51"/>
      <c r="E97" s="51"/>
      <c r="F97" s="51"/>
      <c r="G97" s="51"/>
      <c r="H97" s="51"/>
    </row>
    <row r="98" spans="1:8" ht="18" customHeight="1">
      <c r="A98" s="37" t="s">
        <v>37</v>
      </c>
      <c r="B98" s="38"/>
      <c r="C98" s="22"/>
      <c r="D98" s="96" t="s">
        <v>38</v>
      </c>
      <c r="E98" s="96"/>
      <c r="F98" s="96"/>
      <c r="G98" s="96"/>
      <c r="H98" s="96"/>
    </row>
    <row r="99" spans="1:8">
      <c r="A99" s="92"/>
      <c r="D99" s="92"/>
      <c r="E99" s="92"/>
      <c r="F99" s="92"/>
      <c r="G99" s="92"/>
      <c r="H99" s="92"/>
    </row>
    <row r="100" spans="1:8">
      <c r="A100" s="92"/>
      <c r="D100" s="92"/>
      <c r="E100" s="92"/>
      <c r="F100" s="92"/>
      <c r="G100" s="92"/>
      <c r="H100" s="92"/>
    </row>
    <row r="101" spans="1:8">
      <c r="A101" s="92"/>
      <c r="D101" s="92"/>
      <c r="E101" s="92"/>
      <c r="F101" s="92"/>
      <c r="G101" s="92"/>
      <c r="H101" s="92"/>
    </row>
    <row r="102" spans="1:8">
      <c r="A102" s="92"/>
      <c r="D102" s="92"/>
      <c r="E102" s="92"/>
      <c r="F102" s="92"/>
      <c r="G102" s="92"/>
      <c r="H102" s="92"/>
    </row>
  </sheetData>
  <mergeCells count="66">
    <mergeCell ref="C7:D7"/>
    <mergeCell ref="E7:F7"/>
    <mergeCell ref="A1:H2"/>
    <mergeCell ref="C5:D5"/>
    <mergeCell ref="E5:F5"/>
    <mergeCell ref="C6:D6"/>
    <mergeCell ref="E6:F6"/>
    <mergeCell ref="C8:D8"/>
    <mergeCell ref="E8:F8"/>
    <mergeCell ref="A13:A14"/>
    <mergeCell ref="B13:B14"/>
    <mergeCell ref="C13:C14"/>
    <mergeCell ref="E13:E14"/>
    <mergeCell ref="F13:F14"/>
    <mergeCell ref="A10:H10"/>
    <mergeCell ref="G13:G14"/>
    <mergeCell ref="H13:H14"/>
    <mergeCell ref="A26:A27"/>
    <mergeCell ref="B26:B27"/>
    <mergeCell ref="C26:C27"/>
    <mergeCell ref="E26:E27"/>
    <mergeCell ref="F26:F27"/>
    <mergeCell ref="G26:G27"/>
    <mergeCell ref="H26:H27"/>
    <mergeCell ref="G64:G65"/>
    <mergeCell ref="H64:H65"/>
    <mergeCell ref="H38:H39"/>
    <mergeCell ref="G53:G54"/>
    <mergeCell ref="H53:H54"/>
    <mergeCell ref="G38:G39"/>
    <mergeCell ref="A53:A54"/>
    <mergeCell ref="B53:B54"/>
    <mergeCell ref="C53:C54"/>
    <mergeCell ref="E53:E54"/>
    <mergeCell ref="F53:F54"/>
    <mergeCell ref="A38:A39"/>
    <mergeCell ref="B38:B39"/>
    <mergeCell ref="C38:C39"/>
    <mergeCell ref="E38:E39"/>
    <mergeCell ref="F38:F39"/>
    <mergeCell ref="A64:A65"/>
    <mergeCell ref="B64:B65"/>
    <mergeCell ref="C64:C65"/>
    <mergeCell ref="E64:E65"/>
    <mergeCell ref="F64:F65"/>
    <mergeCell ref="A99:A102"/>
    <mergeCell ref="D99:H102"/>
    <mergeCell ref="H73:H74"/>
    <mergeCell ref="A84:A85"/>
    <mergeCell ref="B84:B85"/>
    <mergeCell ref="C84:C85"/>
    <mergeCell ref="E84:E85"/>
    <mergeCell ref="F84:F85"/>
    <mergeCell ref="G84:G85"/>
    <mergeCell ref="H84:H85"/>
    <mergeCell ref="A73:A74"/>
    <mergeCell ref="B73:B74"/>
    <mergeCell ref="C73:C74"/>
    <mergeCell ref="E73:E74"/>
    <mergeCell ref="F73:F74"/>
    <mergeCell ref="G73:G74"/>
    <mergeCell ref="A90:H90"/>
    <mergeCell ref="A93:D93"/>
    <mergeCell ref="B96:D96"/>
    <mergeCell ref="F96:G96"/>
    <mergeCell ref="D98:H98"/>
  </mergeCells>
  <dataValidations count="1">
    <dataValidation type="list" allowBlank="1" showInputMessage="1" showErrorMessage="1" sqref="B15:B23 B40:B50 B55:B62 B75:B82 B28:B35 B66:B71 B86:B89">
      <formula1>"Oui,     "</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70" zoomScaleNormal="70" workbookViewId="0">
      <selection activeCell="N17" sqref="N17"/>
    </sheetView>
  </sheetViews>
  <sheetFormatPr baseColWidth="10" defaultColWidth="11.5703125" defaultRowHeight="16.5"/>
  <cols>
    <col min="1" max="1" width="67.28515625" style="5" customWidth="1"/>
    <col min="2" max="2" width="10.42578125" style="5" customWidth="1"/>
    <col min="3" max="3" width="15.28515625" style="5" customWidth="1"/>
    <col min="4" max="4" width="9.140625" style="5" customWidth="1"/>
    <col min="5" max="5" width="10.7109375" style="5" customWidth="1"/>
    <col min="6" max="7" width="9.140625" style="5" customWidth="1"/>
    <col min="8" max="8" width="41.7109375" style="14" customWidth="1"/>
    <col min="9" max="9" width="9.140625" style="5" customWidth="1"/>
    <col min="10" max="10" width="29.28515625" style="5" customWidth="1"/>
    <col min="11" max="1022" width="9.140625" style="5" customWidth="1"/>
    <col min="1023" max="16384" width="11.5703125" style="5"/>
  </cols>
  <sheetData>
    <row r="1" spans="1:10" ht="18.600000000000001" customHeight="1">
      <c r="A1" s="117" t="s">
        <v>52</v>
      </c>
      <c r="B1" s="118"/>
      <c r="C1" s="118"/>
      <c r="D1" s="118"/>
      <c r="E1" s="118"/>
      <c r="F1" s="118"/>
      <c r="G1" s="118"/>
      <c r="H1" s="118"/>
      <c r="I1" s="118"/>
      <c r="J1" s="119"/>
    </row>
    <row r="2" spans="1:10" ht="24.6" customHeight="1" thickBot="1">
      <c r="A2" s="120"/>
      <c r="B2" s="121"/>
      <c r="C2" s="121"/>
      <c r="D2" s="121"/>
      <c r="E2" s="121"/>
      <c r="F2" s="121"/>
      <c r="G2" s="121"/>
      <c r="H2" s="121"/>
      <c r="I2" s="121"/>
      <c r="J2" s="122"/>
    </row>
    <row r="3" spans="1:10" ht="24.6" customHeight="1">
      <c r="A3" s="18"/>
      <c r="B3" s="18"/>
      <c r="C3" s="18"/>
      <c r="D3" s="18"/>
      <c r="E3" s="18"/>
      <c r="F3" s="18"/>
      <c r="G3" s="18"/>
      <c r="H3" s="18"/>
    </row>
    <row r="4" spans="1:10" ht="24.6" customHeight="1">
      <c r="A4" s="18"/>
      <c r="B4" s="18"/>
      <c r="C4" s="18"/>
      <c r="D4" s="18"/>
      <c r="E4" s="18"/>
      <c r="F4" s="18"/>
      <c r="G4" s="18"/>
      <c r="H4" s="18"/>
    </row>
    <row r="5" spans="1:10" ht="24.6" customHeight="1">
      <c r="A5" s="18"/>
      <c r="B5" s="18"/>
      <c r="C5" s="18"/>
      <c r="D5" s="18"/>
      <c r="E5" s="18"/>
      <c r="F5" s="18"/>
      <c r="G5" s="18"/>
      <c r="H5" s="18"/>
    </row>
    <row r="6" spans="1:10" ht="18.75">
      <c r="C6" s="13"/>
    </row>
    <row r="8" spans="1:10" ht="17.45" customHeight="1">
      <c r="A8" s="17"/>
      <c r="B8" s="17"/>
      <c r="C8" s="17"/>
      <c r="D8" s="17"/>
      <c r="E8" s="17"/>
      <c r="F8" s="17"/>
      <c r="G8" s="17"/>
      <c r="H8" s="17"/>
    </row>
    <row r="9" spans="1:10" ht="18">
      <c r="C9" s="15"/>
      <c r="D9" s="15"/>
      <c r="E9" s="15"/>
      <c r="F9" s="15"/>
      <c r="G9" s="15"/>
      <c r="H9" s="15"/>
    </row>
    <row r="10" spans="1:10">
      <c r="A10" s="127" t="s">
        <v>40</v>
      </c>
      <c r="B10" s="76" t="s">
        <v>26</v>
      </c>
      <c r="C10" s="79" t="s">
        <v>42</v>
      </c>
      <c r="D10" s="3" t="s">
        <v>18</v>
      </c>
      <c r="E10" s="80" t="s">
        <v>19</v>
      </c>
      <c r="F10" s="76" t="s">
        <v>22</v>
      </c>
      <c r="G10" s="76" t="s">
        <v>20</v>
      </c>
      <c r="H10" s="107" t="s">
        <v>23</v>
      </c>
    </row>
    <row r="11" spans="1:10" ht="94.5">
      <c r="A11" s="127"/>
      <c r="B11" s="76"/>
      <c r="C11" s="79"/>
      <c r="D11" s="3" t="s">
        <v>21</v>
      </c>
      <c r="E11" s="80"/>
      <c r="F11" s="76"/>
      <c r="G11" s="76"/>
      <c r="H11" s="107"/>
    </row>
    <row r="12" spans="1:10">
      <c r="A12" s="2" t="s">
        <v>0</v>
      </c>
      <c r="B12" s="16" t="s">
        <v>44</v>
      </c>
      <c r="C12" s="7"/>
      <c r="D12" s="9">
        <v>3</v>
      </c>
      <c r="E12" s="9">
        <v>12</v>
      </c>
      <c r="F12" s="9">
        <v>3</v>
      </c>
      <c r="G12" s="9">
        <f>D12*F12</f>
        <v>9</v>
      </c>
      <c r="H12" s="8"/>
    </row>
    <row r="13" spans="1:10">
      <c r="A13" s="1" t="s">
        <v>1</v>
      </c>
      <c r="B13" s="16" t="s">
        <v>44</v>
      </c>
      <c r="C13" s="9"/>
      <c r="D13" s="9">
        <v>3</v>
      </c>
      <c r="E13" s="9">
        <v>8</v>
      </c>
      <c r="F13" s="9">
        <v>2</v>
      </c>
      <c r="G13" s="9">
        <f t="shared" ref="G13:G29" si="0">D13*F13</f>
        <v>6</v>
      </c>
      <c r="H13" s="8"/>
    </row>
    <row r="14" spans="1:10">
      <c r="A14" s="1" t="s">
        <v>2</v>
      </c>
      <c r="B14" s="16" t="s">
        <v>44</v>
      </c>
      <c r="C14" s="9"/>
      <c r="D14" s="9">
        <v>3</v>
      </c>
      <c r="E14" s="9">
        <v>8</v>
      </c>
      <c r="F14" s="9">
        <v>2</v>
      </c>
      <c r="G14" s="9">
        <f t="shared" si="0"/>
        <v>6</v>
      </c>
      <c r="H14" s="8"/>
      <c r="I14" s="12"/>
      <c r="J14" s="12"/>
    </row>
    <row r="15" spans="1:10">
      <c r="A15" s="1" t="s">
        <v>3</v>
      </c>
      <c r="B15" s="16" t="s">
        <v>44</v>
      </c>
      <c r="C15" s="8"/>
      <c r="D15" s="9">
        <v>3</v>
      </c>
      <c r="E15" s="9">
        <v>12</v>
      </c>
      <c r="F15" s="9">
        <v>3</v>
      </c>
      <c r="G15" s="9">
        <f t="shared" si="0"/>
        <v>9</v>
      </c>
      <c r="H15" s="8"/>
      <c r="I15" s="12"/>
      <c r="J15" s="12"/>
    </row>
    <row r="16" spans="1:10">
      <c r="A16" s="1" t="s">
        <v>4</v>
      </c>
      <c r="B16" s="16" t="s">
        <v>44</v>
      </c>
      <c r="C16" s="8"/>
      <c r="D16" s="9">
        <v>3</v>
      </c>
      <c r="E16" s="9">
        <v>12</v>
      </c>
      <c r="F16" s="9">
        <v>3</v>
      </c>
      <c r="G16" s="9">
        <f t="shared" si="0"/>
        <v>9</v>
      </c>
      <c r="H16" s="8"/>
    </row>
    <row r="17" spans="1:8">
      <c r="A17" s="1" t="s">
        <v>5</v>
      </c>
      <c r="B17" s="16" t="s">
        <v>44</v>
      </c>
      <c r="C17" s="8"/>
      <c r="D17" s="9">
        <v>3</v>
      </c>
      <c r="E17" s="9">
        <v>12</v>
      </c>
      <c r="F17" s="9">
        <v>3</v>
      </c>
      <c r="G17" s="9">
        <f t="shared" si="0"/>
        <v>9</v>
      </c>
      <c r="H17" s="8"/>
    </row>
    <row r="18" spans="1:8">
      <c r="A18" s="1" t="s">
        <v>6</v>
      </c>
      <c r="B18" s="16" t="s">
        <v>43</v>
      </c>
      <c r="C18" s="8"/>
      <c r="D18" s="9"/>
      <c r="E18" s="9">
        <v>8</v>
      </c>
      <c r="F18" s="9">
        <v>2</v>
      </c>
      <c r="G18" s="9">
        <f t="shared" si="0"/>
        <v>0</v>
      </c>
      <c r="H18" s="8"/>
    </row>
    <row r="19" spans="1:8">
      <c r="A19" s="1" t="s">
        <v>7</v>
      </c>
      <c r="B19" s="16" t="s">
        <v>43</v>
      </c>
      <c r="C19" s="8"/>
      <c r="D19" s="9"/>
      <c r="E19" s="9">
        <v>8</v>
      </c>
      <c r="F19" s="9">
        <v>2</v>
      </c>
      <c r="G19" s="9">
        <f t="shared" si="0"/>
        <v>0</v>
      </c>
      <c r="H19" s="8"/>
    </row>
    <row r="20" spans="1:8">
      <c r="A20" s="1" t="s">
        <v>25</v>
      </c>
      <c r="B20" s="16" t="s">
        <v>44</v>
      </c>
      <c r="C20" s="8"/>
      <c r="D20" s="9">
        <v>3</v>
      </c>
      <c r="E20" s="9">
        <v>8</v>
      </c>
      <c r="F20" s="9">
        <v>2</v>
      </c>
      <c r="G20" s="9">
        <f t="shared" si="0"/>
        <v>6</v>
      </c>
      <c r="H20" s="8"/>
    </row>
    <row r="21" spans="1:8">
      <c r="A21" s="1" t="s">
        <v>8</v>
      </c>
      <c r="B21" s="16" t="s">
        <v>44</v>
      </c>
      <c r="C21" s="8"/>
      <c r="D21" s="9">
        <v>2</v>
      </c>
      <c r="E21" s="9">
        <v>4</v>
      </c>
      <c r="F21" s="9">
        <v>1</v>
      </c>
      <c r="G21" s="9">
        <f t="shared" si="0"/>
        <v>2</v>
      </c>
      <c r="H21" s="8"/>
    </row>
    <row r="22" spans="1:8">
      <c r="A22" s="1" t="s">
        <v>9</v>
      </c>
      <c r="B22" s="16" t="s">
        <v>44</v>
      </c>
      <c r="C22" s="8"/>
      <c r="D22" s="9">
        <v>4</v>
      </c>
      <c r="E22" s="9">
        <v>4</v>
      </c>
      <c r="F22" s="9">
        <v>1</v>
      </c>
      <c r="G22" s="9">
        <f t="shared" si="0"/>
        <v>4</v>
      </c>
      <c r="H22" s="8"/>
    </row>
    <row r="23" spans="1:8">
      <c r="A23" s="1" t="s">
        <v>10</v>
      </c>
      <c r="B23" s="16" t="s">
        <v>44</v>
      </c>
      <c r="C23" s="8"/>
      <c r="D23" s="9">
        <v>4</v>
      </c>
      <c r="E23" s="9">
        <v>8</v>
      </c>
      <c r="F23" s="9">
        <v>2</v>
      </c>
      <c r="G23" s="9">
        <f t="shared" si="0"/>
        <v>8</v>
      </c>
      <c r="H23" s="8"/>
    </row>
    <row r="24" spans="1:8">
      <c r="A24" s="1" t="s">
        <v>11</v>
      </c>
      <c r="B24" s="16" t="s">
        <v>43</v>
      </c>
      <c r="C24" s="8"/>
      <c r="D24" s="9"/>
      <c r="E24" s="9">
        <v>4</v>
      </c>
      <c r="F24" s="9">
        <v>1</v>
      </c>
      <c r="G24" s="9">
        <f t="shared" si="0"/>
        <v>0</v>
      </c>
      <c r="H24" s="8"/>
    </row>
    <row r="25" spans="1:8">
      <c r="A25" s="1" t="s">
        <v>12</v>
      </c>
      <c r="B25" s="16" t="s">
        <v>43</v>
      </c>
      <c r="C25" s="8"/>
      <c r="D25" s="9"/>
      <c r="E25" s="9">
        <v>12</v>
      </c>
      <c r="F25" s="9">
        <v>3</v>
      </c>
      <c r="G25" s="9">
        <f t="shared" si="0"/>
        <v>0</v>
      </c>
      <c r="H25" s="8"/>
    </row>
    <row r="26" spans="1:8" ht="27">
      <c r="A26" s="1" t="s">
        <v>13</v>
      </c>
      <c r="B26" s="16" t="s">
        <v>44</v>
      </c>
      <c r="C26" s="8"/>
      <c r="D26" s="9">
        <v>4</v>
      </c>
      <c r="E26" s="9">
        <v>12</v>
      </c>
      <c r="F26" s="9">
        <v>3</v>
      </c>
      <c r="G26" s="9">
        <f t="shared" si="0"/>
        <v>12</v>
      </c>
      <c r="H26" s="8"/>
    </row>
    <row r="27" spans="1:8" ht="25.5">
      <c r="A27" s="1" t="s">
        <v>14</v>
      </c>
      <c r="B27" s="16" t="s">
        <v>44</v>
      </c>
      <c r="C27" s="8"/>
      <c r="D27" s="9">
        <v>2</v>
      </c>
      <c r="E27" s="9">
        <v>12</v>
      </c>
      <c r="F27" s="9">
        <v>3</v>
      </c>
      <c r="G27" s="9">
        <f t="shared" si="0"/>
        <v>6</v>
      </c>
      <c r="H27" s="19" t="s">
        <v>39</v>
      </c>
    </row>
    <row r="28" spans="1:8">
      <c r="A28" s="1" t="s">
        <v>15</v>
      </c>
      <c r="B28" s="16" t="s">
        <v>44</v>
      </c>
      <c r="C28" s="8"/>
      <c r="D28" s="9">
        <v>3</v>
      </c>
      <c r="E28" s="9">
        <v>8</v>
      </c>
      <c r="F28" s="9">
        <v>2</v>
      </c>
      <c r="G28" s="9">
        <f t="shared" si="0"/>
        <v>6</v>
      </c>
      <c r="H28" s="8"/>
    </row>
    <row r="29" spans="1:8">
      <c r="A29" s="4" t="s">
        <v>16</v>
      </c>
      <c r="B29" s="16" t="s">
        <v>44</v>
      </c>
      <c r="C29" s="8"/>
      <c r="D29" s="9">
        <v>3</v>
      </c>
      <c r="E29" s="9">
        <v>4</v>
      </c>
      <c r="F29" s="9">
        <v>1</v>
      </c>
      <c r="G29" s="9">
        <f t="shared" si="0"/>
        <v>3</v>
      </c>
      <c r="H29" s="8"/>
    </row>
    <row r="30" spans="1:8">
      <c r="A30" s="4" t="s">
        <v>24</v>
      </c>
      <c r="B30" s="108" t="s">
        <v>41</v>
      </c>
      <c r="C30" s="109"/>
      <c r="D30" s="109"/>
      <c r="E30" s="109"/>
      <c r="F30" s="109"/>
      <c r="G30" s="109"/>
      <c r="H30" s="110"/>
    </row>
    <row r="32" spans="1:8">
      <c r="B32" s="123" t="s">
        <v>35</v>
      </c>
      <c r="C32" s="123"/>
      <c r="D32" s="123"/>
      <c r="E32" s="20">
        <f>SUM(E12:E17,E20:E23,E26:E29)</f>
        <v>124</v>
      </c>
    </row>
    <row r="33" spans="1:8">
      <c r="B33" s="123" t="s">
        <v>36</v>
      </c>
      <c r="C33" s="123"/>
      <c r="D33" s="123"/>
      <c r="E33" s="20">
        <f>SUM(G12:G17,G20:G23,G26:G29)</f>
        <v>95</v>
      </c>
    </row>
    <row r="34" spans="1:8">
      <c r="B34" s="123" t="s">
        <v>105</v>
      </c>
      <c r="C34" s="123"/>
      <c r="D34" s="123"/>
      <c r="E34" s="20">
        <f>(E33*100)/E32</f>
        <v>76.612903225806448</v>
      </c>
    </row>
    <row r="35" spans="1:8">
      <c r="B35" s="123" t="s">
        <v>45</v>
      </c>
      <c r="C35" s="123"/>
      <c r="D35" s="123"/>
      <c r="E35" s="31" t="s">
        <v>43</v>
      </c>
    </row>
    <row r="38" spans="1:8" ht="17.25" thickBot="1"/>
    <row r="39" spans="1:8" s="10" customFormat="1" ht="42.6" customHeight="1">
      <c r="A39" s="124" t="s">
        <v>48</v>
      </c>
      <c r="B39" s="125"/>
      <c r="C39" s="125"/>
      <c r="D39" s="125"/>
      <c r="E39" s="125"/>
      <c r="F39" s="126"/>
      <c r="H39" s="21"/>
    </row>
    <row r="40" spans="1:8" s="10" customFormat="1" ht="42.6" customHeight="1">
      <c r="A40" s="111" t="s">
        <v>115</v>
      </c>
      <c r="B40" s="112"/>
      <c r="C40" s="112"/>
      <c r="D40" s="112"/>
      <c r="E40" s="112"/>
      <c r="F40" s="113"/>
      <c r="H40" s="21"/>
    </row>
    <row r="41" spans="1:8" s="10" customFormat="1" ht="42.6" customHeight="1">
      <c r="A41" s="111" t="s">
        <v>47</v>
      </c>
      <c r="B41" s="112"/>
      <c r="C41" s="112"/>
      <c r="D41" s="112"/>
      <c r="E41" s="112"/>
      <c r="F41" s="113"/>
      <c r="H41" s="21"/>
    </row>
    <row r="42" spans="1:8" s="10" customFormat="1" ht="42.6" customHeight="1">
      <c r="A42" s="111" t="s">
        <v>46</v>
      </c>
      <c r="B42" s="112"/>
      <c r="C42" s="112"/>
      <c r="D42" s="112"/>
      <c r="E42" s="112"/>
      <c r="F42" s="113"/>
      <c r="H42" s="21"/>
    </row>
    <row r="43" spans="1:8" s="10" customFormat="1" ht="42.6" customHeight="1">
      <c r="A43" s="111" t="s">
        <v>49</v>
      </c>
      <c r="B43" s="112"/>
      <c r="C43" s="112"/>
      <c r="D43" s="112"/>
      <c r="E43" s="112"/>
      <c r="F43" s="113"/>
      <c r="H43" s="21"/>
    </row>
    <row r="44" spans="1:8" s="10" customFormat="1" ht="42.6" customHeight="1">
      <c r="A44" s="111" t="s">
        <v>50</v>
      </c>
      <c r="B44" s="112"/>
      <c r="C44" s="112"/>
      <c r="D44" s="112"/>
      <c r="E44" s="112"/>
      <c r="F44" s="113"/>
      <c r="H44" s="21"/>
    </row>
    <row r="45" spans="1:8" s="10" customFormat="1" ht="42.6" customHeight="1">
      <c r="A45" s="111" t="s">
        <v>51</v>
      </c>
      <c r="B45" s="112"/>
      <c r="C45" s="112"/>
      <c r="D45" s="112"/>
      <c r="E45" s="112"/>
      <c r="F45" s="113"/>
      <c r="H45" s="21"/>
    </row>
    <row r="46" spans="1:8" s="10" customFormat="1" ht="42.6" customHeight="1" thickBot="1">
      <c r="A46" s="114" t="s">
        <v>104</v>
      </c>
      <c r="B46" s="115"/>
      <c r="C46" s="115"/>
      <c r="D46" s="115"/>
      <c r="E46" s="115"/>
      <c r="F46" s="116"/>
      <c r="H46" s="21"/>
    </row>
  </sheetData>
  <mergeCells count="21">
    <mergeCell ref="A44:F44"/>
    <mergeCell ref="A45:F45"/>
    <mergeCell ref="A46:F46"/>
    <mergeCell ref="A1:J2"/>
    <mergeCell ref="B35:D35"/>
    <mergeCell ref="A39:F39"/>
    <mergeCell ref="A40:F40"/>
    <mergeCell ref="A41:F41"/>
    <mergeCell ref="A42:F42"/>
    <mergeCell ref="A43:F43"/>
    <mergeCell ref="B32:D32"/>
    <mergeCell ref="B33:D33"/>
    <mergeCell ref="B34:D34"/>
    <mergeCell ref="A10:A11"/>
    <mergeCell ref="B10:B11"/>
    <mergeCell ref="C10:C11"/>
    <mergeCell ref="E10:E11"/>
    <mergeCell ref="F10:F11"/>
    <mergeCell ref="G10:G11"/>
    <mergeCell ref="H10:H11"/>
    <mergeCell ref="B30:H30"/>
  </mergeCells>
  <printOptions horizontalCentered="1" verticalCentered="1"/>
  <pageMargins left="0.70866141732283472" right="0.70866141732283472" top="0.74803149606299213" bottom="0.74803149606299213" header="0.31496062992125984" footer="0.31496062992125984"/>
  <pageSetup paperSize="8"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FICHE CONTROLE QUALITE V</vt:lpstr>
      <vt:lpstr>FICHE CONTROLE QUALITE R</vt:lpstr>
      <vt:lpstr>METHODE</vt:lpstr>
      <vt:lpstr>'FICHE CONTROLE QUALITE V'!Zone_d_impression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DURBISE JULIE (CPAM ISERE)</cp:lastModifiedBy>
  <cp:lastPrinted>2019-08-06T08:39:49Z</cp:lastPrinted>
  <dcterms:created xsi:type="dcterms:W3CDTF">2019-01-15T10:22:30Z</dcterms:created>
  <dcterms:modified xsi:type="dcterms:W3CDTF">2025-04-15T11:35:35Z</dcterms:modified>
</cp:coreProperties>
</file>