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G-Contrats-Marches\1) PROCEDURES EN COURS\2025_Nettoyage_AOO\0_Préparation\6_VALIDATION\DCE\CCTP\Annexes_CCTP\CCTP_AnnexesIV\"/>
    </mc:Choice>
  </mc:AlternateContent>
  <bookViews>
    <workbookView xWindow="570" yWindow="375" windowWidth="19335" windowHeight="9465"/>
  </bookViews>
  <sheets>
    <sheet name="FICHE CONTROLE QUALITE" sheetId="1" r:id="rId1"/>
    <sheet name="METHODE" sheetId="4" r:id="rId2"/>
  </sheets>
  <definedNames>
    <definedName name="_xlnm.Print_Area" localSheetId="0">'FICHE CONTROLE QUALITE'!$A$1:$H$121</definedName>
    <definedName name="_xlnm.Print_Area" localSheetId="1">METHODE!$A$1:$J$46</definedName>
  </definedNames>
  <calcPr calcId="162913"/>
</workbook>
</file>

<file path=xl/calcChain.xml><?xml version="1.0" encoding="utf-8"?>
<calcChain xmlns="http://schemas.openxmlformats.org/spreadsheetml/2006/main">
  <c r="F112" i="1" l="1"/>
  <c r="E52" i="1"/>
  <c r="G52" i="1"/>
  <c r="E85" i="1" l="1"/>
  <c r="G85" i="1"/>
  <c r="E33" i="1"/>
  <c r="G33" i="1"/>
  <c r="B111" i="1" l="1"/>
  <c r="G107" i="1"/>
  <c r="G106" i="1"/>
  <c r="G105" i="1"/>
  <c r="G104" i="1"/>
  <c r="G103" i="1"/>
  <c r="G99" i="1"/>
  <c r="G98" i="1"/>
  <c r="G97" i="1"/>
  <c r="G96" i="1"/>
  <c r="G95" i="1"/>
  <c r="G94" i="1"/>
  <c r="G93" i="1"/>
  <c r="G92" i="1"/>
  <c r="G88" i="1"/>
  <c r="G87" i="1"/>
  <c r="G86" i="1"/>
  <c r="G84" i="1"/>
  <c r="G83" i="1"/>
  <c r="G82" i="1"/>
  <c r="G81" i="1"/>
  <c r="G76" i="1"/>
  <c r="G75" i="1"/>
  <c r="G74" i="1"/>
  <c r="G73" i="1"/>
  <c r="G72" i="1"/>
  <c r="G71" i="1"/>
  <c r="G70" i="1"/>
  <c r="G69" i="1"/>
  <c r="G64" i="1"/>
  <c r="G63" i="1"/>
  <c r="G62" i="1"/>
  <c r="G61" i="1"/>
  <c r="G60" i="1"/>
  <c r="G59" i="1"/>
  <c r="G58" i="1"/>
  <c r="G57" i="1"/>
  <c r="G51" i="1"/>
  <c r="G50" i="1"/>
  <c r="G49" i="1"/>
  <c r="G48" i="1"/>
  <c r="G47" i="1"/>
  <c r="G46" i="1"/>
  <c r="G45" i="1"/>
  <c r="G44" i="1"/>
  <c r="G43" i="1"/>
  <c r="G42" i="1"/>
  <c r="G41" i="1"/>
  <c r="G36" i="1"/>
  <c r="G35" i="1"/>
  <c r="G34" i="1"/>
  <c r="G32" i="1"/>
  <c r="G31" i="1"/>
  <c r="G30" i="1"/>
  <c r="G29" i="1"/>
  <c r="G28" i="1"/>
  <c r="G27" i="1"/>
  <c r="G26" i="1"/>
  <c r="G21" i="1"/>
  <c r="G20" i="1"/>
  <c r="G19" i="1"/>
  <c r="G18" i="1"/>
  <c r="G17" i="1"/>
  <c r="G16" i="1"/>
  <c r="G15" i="1"/>
  <c r="G14" i="1"/>
  <c r="G13" i="1"/>
  <c r="E107" i="1"/>
  <c r="E106" i="1"/>
  <c r="E105" i="1"/>
  <c r="E104" i="1"/>
  <c r="E103" i="1"/>
  <c r="E99" i="1"/>
  <c r="E98" i="1"/>
  <c r="E97" i="1"/>
  <c r="E96" i="1"/>
  <c r="E95" i="1"/>
  <c r="E94" i="1"/>
  <c r="E93" i="1"/>
  <c r="E92" i="1"/>
  <c r="E88" i="1"/>
  <c r="E87" i="1"/>
  <c r="E86" i="1"/>
  <c r="E84" i="1"/>
  <c r="E83" i="1"/>
  <c r="E82" i="1"/>
  <c r="E81" i="1"/>
  <c r="E76" i="1"/>
  <c r="E75" i="1"/>
  <c r="E74" i="1"/>
  <c r="E73" i="1"/>
  <c r="E72" i="1"/>
  <c r="E71" i="1"/>
  <c r="E70" i="1"/>
  <c r="E69" i="1"/>
  <c r="E64" i="1"/>
  <c r="E63" i="1"/>
  <c r="E62" i="1"/>
  <c r="E61" i="1"/>
  <c r="E60" i="1"/>
  <c r="E59" i="1"/>
  <c r="E58" i="1"/>
  <c r="E57" i="1"/>
  <c r="E51" i="1"/>
  <c r="E50" i="1"/>
  <c r="E49" i="1"/>
  <c r="E48" i="1"/>
  <c r="E47" i="1"/>
  <c r="E46" i="1"/>
  <c r="E45" i="1"/>
  <c r="E44" i="1"/>
  <c r="E43" i="1"/>
  <c r="E42" i="1"/>
  <c r="E41" i="1"/>
  <c r="E36" i="1"/>
  <c r="E35" i="1"/>
  <c r="E34" i="1"/>
  <c r="E32" i="1"/>
  <c r="E31" i="1"/>
  <c r="E30" i="1"/>
  <c r="E29" i="1"/>
  <c r="E28" i="1"/>
  <c r="E27" i="1"/>
  <c r="E26" i="1"/>
  <c r="E14" i="1"/>
  <c r="E15" i="1"/>
  <c r="E16" i="1"/>
  <c r="E17" i="1"/>
  <c r="E18" i="1"/>
  <c r="E19" i="1"/>
  <c r="E20" i="1"/>
  <c r="E21" i="1"/>
  <c r="E13" i="1"/>
  <c r="E111" i="1" l="1"/>
  <c r="G112" i="1"/>
  <c r="G113" i="1" s="1"/>
  <c r="F115" i="1" s="1"/>
  <c r="G111" i="1"/>
  <c r="E32" i="4" l="1"/>
  <c r="G13" i="4"/>
  <c r="E33" i="4"/>
  <c r="E34" i="4" s="1"/>
  <c r="G14" i="4"/>
  <c r="G15" i="4"/>
  <c r="G16" i="4"/>
  <c r="G17" i="4"/>
  <c r="G18" i="4"/>
  <c r="G19" i="4"/>
  <c r="G20" i="4"/>
  <c r="G21" i="4"/>
  <c r="G22" i="4"/>
  <c r="G23" i="4"/>
  <c r="G24" i="4"/>
  <c r="G25" i="4"/>
  <c r="G26" i="4"/>
  <c r="G27" i="4"/>
  <c r="G28" i="4"/>
  <c r="G29" i="4"/>
  <c r="G12" i="4"/>
</calcChain>
</file>

<file path=xl/sharedStrings.xml><?xml version="1.0" encoding="utf-8"?>
<sst xmlns="http://schemas.openxmlformats.org/spreadsheetml/2006/main" count="291" uniqueCount="143">
  <si>
    <t>Suppression de toutes traces de doigts sur les portes et les cloisons vitrées</t>
  </si>
  <si>
    <t>Vidage des corbeilles à papier</t>
  </si>
  <si>
    <t>Dépoussierage des meubles et objets meublants</t>
  </si>
  <si>
    <t>Dépoussierage par aspiration des sols et tapis</t>
  </si>
  <si>
    <t>Balayage humide des sols</t>
  </si>
  <si>
    <t xml:space="preserve">Lavage des sols durs </t>
  </si>
  <si>
    <t>Lustrage des sols du hall</t>
  </si>
  <si>
    <t>Essuyage humide de la banque d'acceuil</t>
  </si>
  <si>
    <t>Dépoussierage des pietements de bureaux et des sieges</t>
  </si>
  <si>
    <t>Dépoussierage des dessus de meubles hauts</t>
  </si>
  <si>
    <t>Lavage des corbeilles à papier</t>
  </si>
  <si>
    <t>Dépoussierage des plinthes, interrupteurs,signaletiques,extincteurs,radiateurs</t>
  </si>
  <si>
    <t>Extinction des lumieres, fermeture des fenêtres et portes</t>
  </si>
  <si>
    <t>Nettoyage en profondeur des sols (décapage, lustrage, shampouinage des moquettes et traitement antiacariens, anti odeur et désinfectant)</t>
  </si>
  <si>
    <t>Nettoyage des portes principales, du SAS du hall</t>
  </si>
  <si>
    <t>Vidage des bacs récupérateurs d'eau des fontaines à eau</t>
  </si>
  <si>
    <t>Dépoussiérage des extincteurs par essuyage</t>
  </si>
  <si>
    <t>Fréquence de la prestation</t>
  </si>
  <si>
    <t>NOTE</t>
  </si>
  <si>
    <t>NOTE MAX</t>
  </si>
  <si>
    <t>B
Note X Coeff.</t>
  </si>
  <si>
    <t>4 = très bon
3= bon
2= moyen
0 = mauvais</t>
  </si>
  <si>
    <t>A
Coeff</t>
  </si>
  <si>
    <t>OBSERVATIONS</t>
  </si>
  <si>
    <t>Observations générales</t>
  </si>
  <si>
    <t>Désinfection des combinés téléphoniques</t>
  </si>
  <si>
    <t>"Oui" si contrôlé
Sinon "Non"</t>
  </si>
  <si>
    <t>DATE DU CONTRÔLE : ……………./……………………/………………….</t>
  </si>
  <si>
    <t>SITE CONTRÔLE : ……………………………………………………</t>
  </si>
  <si>
    <t>TYPE DE CONTRÔLE : INOPINE ……….CONTRADICTOIRE …………</t>
  </si>
  <si>
    <t>PRESENCE DE</t>
  </si>
  <si>
    <t>Produits d'entretien:</t>
  </si>
  <si>
    <t>Tenue de travail :</t>
  </si>
  <si>
    <t>Oui (1) / Non (0)</t>
  </si>
  <si>
    <t>Chariot, seaux (matériels)… :</t>
  </si>
  <si>
    <t>TOTAL NOTE MAXIMUM</t>
  </si>
  <si>
    <t>NOTE OBTENUE</t>
  </si>
  <si>
    <t>NOM ET SIGNATURE DU TITULAIRE</t>
  </si>
  <si>
    <t>NOM ET SIGNATURE DU REPRÉSENTANT DU POUVOIR ADJUDICATEUR</t>
  </si>
  <si>
    <t>Nettoyage ayant laissé des traces du chiffon employé. Revoir produits et protocole.</t>
  </si>
  <si>
    <r>
      <t>ZONE 1</t>
    </r>
    <r>
      <rPr>
        <b/>
        <sz val="14"/>
        <color theme="0" tint="-4.9989318521683403E-2"/>
        <rFont val="Century Gothic"/>
        <family val="2"/>
      </rPr>
      <t xml:space="preserve"> "HALLS D'ENTREE, RECEPTION, CIRCULATIONS"</t>
    </r>
  </si>
  <si>
    <t>Bureau d'accueil encombré au moment de la prestation.etc…….</t>
  </si>
  <si>
    <t>Fréquence de la prestation (Annexe tableau des fréquences)</t>
  </si>
  <si>
    <t>NON</t>
  </si>
  <si>
    <t>OUI</t>
  </si>
  <si>
    <t>RESULTAT DU CONTRÔLE</t>
  </si>
  <si>
    <t>chaque point de contrôle  activé par "Oui" donne lieu à une note : 4: très bon 3:bon 2:moyen ou 0:mauvais.</t>
  </si>
  <si>
    <t>le contrôle doit porter sur un échantillon de la zone et non sur la totalité de la superficie de la zone. L'échantillon doit être différent à chaque contrôle.</t>
  </si>
  <si>
    <t>Il s'agit d'un contrôle visuel</t>
  </si>
  <si>
    <t>à l'intérieur d'une zone, toutes les prestations ne font pas obligatoirement l'objet d'un contrôle. Dans ce cas, la ligne concernée est neutralisée (aucune note).</t>
  </si>
  <si>
    <r>
      <t xml:space="preserve">la notation du point de contrôle porte sur le </t>
    </r>
    <r>
      <rPr>
        <b/>
        <u/>
        <sz val="11"/>
        <color theme="1"/>
        <rFont val="Century Gothic"/>
        <family val="2"/>
      </rPr>
      <t>résultat</t>
    </r>
    <r>
      <rPr>
        <sz val="11"/>
        <color theme="1"/>
        <rFont val="Century Gothic"/>
        <family val="2"/>
      </rPr>
      <t xml:space="preserve"> de la prestation considérée (état de propreté des sols après nettoyage approfondi, absence de traces sur les miroirs, absence de poussière, etc...), et non pas sur un sentiment subjectif de propreté (propre ou sale).</t>
    </r>
  </si>
  <si>
    <t>le contrôle des prestations non quotidiennes est effectué après réalisation de la prestation.</t>
  </si>
  <si>
    <r>
      <t xml:space="preserve">DESCRIPTION DE L'OUTIL ET DE SON UTILISATION - </t>
    </r>
    <r>
      <rPr>
        <b/>
        <i/>
        <sz val="18"/>
        <color theme="0"/>
        <rFont val="Century Gothic"/>
        <family val="2"/>
      </rPr>
      <t>EXEMPLE</t>
    </r>
  </si>
  <si>
    <t>Hebdomadaire</t>
  </si>
  <si>
    <t>Annuel</t>
  </si>
  <si>
    <t>Mensuel</t>
  </si>
  <si>
    <t>Trimestriel</t>
  </si>
  <si>
    <t>Semestriel</t>
  </si>
  <si>
    <t>ZONE ACCUEIL</t>
  </si>
  <si>
    <t>Aération des locaux, fermeture des baies, extinction des lumières</t>
  </si>
  <si>
    <t>Dépoussièrage des mobiliers dont la partie supérieur se trouve à moins 1,8m du sol y compris caisson (sauf PC)</t>
  </si>
  <si>
    <t>Enlèvement des traces de doigts sur la vitrerie intérieure et essuyage humide des dessus de bureaux, banque d'accueil</t>
  </si>
  <si>
    <t>Nettoyage et désinfection des traces de doigt sur les interrupteurs et poignées de portes d'accés et de portes de placards/armoires</t>
  </si>
  <si>
    <t>hebdomadaire</t>
  </si>
  <si>
    <t>Entretien des sols thermoplastiques selon la méthode SPRAY</t>
  </si>
  <si>
    <t>Lavage des plaques signalétiques</t>
  </si>
  <si>
    <t>Essuyage humide des portes d'accés (2 faces) et portes extérieures de placards</t>
  </si>
  <si>
    <t>ZONE BUREAUX</t>
  </si>
  <si>
    <t>Aération des locaux, fermeture des baies extinction des lumières</t>
  </si>
  <si>
    <t>Enlèvement des traces de doigts sur la vitrerie intérieure et essuyage humide des dessus de bureaux, tables, banque d'accueil et armoires basses non encombrés</t>
  </si>
  <si>
    <t>Balayage humide des sols plastiques, thermostatiques, parquet stratifié</t>
  </si>
  <si>
    <t>Nettoyage et désinfection des traces de doigts sur les interrupteurs et poignées de portes d'accés et de portes de placards / armories</t>
  </si>
  <si>
    <t>Bimestriel</t>
  </si>
  <si>
    <t>Nettoyage des plaques signalétiques</t>
  </si>
  <si>
    <t>ZONE SANITAIRES</t>
  </si>
  <si>
    <t>Vidage des poubelles et des poubelles hygiène féminine</t>
  </si>
  <si>
    <t>Nettoyage et désinfection des éviers et lavabos (dessus, dessous et intérieur), douches (pommeau, robinetterie, bac, faience, porte), urinoirs (dessus, dessous et intérieur) et WC (levier/bouton de chasse, réservoir et socle, abattant et cuvette)</t>
  </si>
  <si>
    <t>Essuyage des robinetteries et nettoyage des miroirs</t>
  </si>
  <si>
    <t>Quotidien</t>
  </si>
  <si>
    <t>Mise en place dans les sanitaires des consommables pour les distributeurs de papier WC, de savon, essui-mains le cas échéant</t>
  </si>
  <si>
    <t>Nettoyage et désinfection des appareils (distributeurs de savon, de papier hygiènique, essui-mains, sèche-mains, etc,,,)</t>
  </si>
  <si>
    <t>Récurrage et désinfection des sols, récurrage des faiences et portes des sanitaires</t>
  </si>
  <si>
    <t>Remplissage des siphons d'évacuation des sanitaires le cas échéant</t>
  </si>
  <si>
    <t>Détartrage des appareils sanitaires (WC, urinoir, lavabo, douche)</t>
  </si>
  <si>
    <t>Nettoyage et désinfection des poubelles, brosses et supports</t>
  </si>
  <si>
    <t>Nettoyage des bouches VMC des sanitaires</t>
  </si>
  <si>
    <t>ZONE REFECTOIRE - SALLES DE CONVIVIALITE</t>
  </si>
  <si>
    <t>Essuyage humide des mobiliers et tout objet meublant dont la partie supérieure se trouve à moins d'1,8m du sol</t>
  </si>
  <si>
    <t>Récurage et désinfection des éviers</t>
  </si>
  <si>
    <t>Nettoyage et désinfection des traces de doigt sur les interrupteurs et poignées de portes d'accès et de portes de placards/armoires</t>
  </si>
  <si>
    <t>Nettoyage des bouches VMC des cuisines</t>
  </si>
  <si>
    <t>ZONE SALLES DE REUNION</t>
  </si>
  <si>
    <t>Essuyage humide des mobiliers et tout objet meublant dont la partie supérieure se trouve à moins d'1,8m du sol y compris caisson roulant (sauf écran et PC)</t>
  </si>
  <si>
    <t>Nettoyage et désinfection des traces de doigt sur les interrupteurs et poignées de portes d'accès et de portes de placards / armoires</t>
  </si>
  <si>
    <t>Essuyage humide des portes d'accès (2 faces) et portes extéireures de placards</t>
  </si>
  <si>
    <t>ZONE CIRCULATION - ESCALIERS - ASCENSEURS - COULOIRS</t>
  </si>
  <si>
    <t>Enlèvement des détritus (papiers, emballages, feuilles d'arbres, etc,,,) et déchets ménagers</t>
  </si>
  <si>
    <t>Nettoyage des escaliers et mains courantes</t>
  </si>
  <si>
    <t>Nettoyage et désinfection des traces de doigt sur les interrupteurs et poignées de portes d'accés et de portes de placards / armoires</t>
  </si>
  <si>
    <t>VITRERIE</t>
  </si>
  <si>
    <t>Balayage des locaux ouverts dans le sous-sol</t>
  </si>
  <si>
    <t>Vidage et essuyage des cendriers à l'extérieur des bâtiments</t>
  </si>
  <si>
    <t>Enlèvements des détritus et des déchets ménagers (papiers, emballages, feuilles d'arbres, etc,,,) dans les escaliers extérieurs, abords et accès du bâtiment</t>
  </si>
  <si>
    <t>Balayage des perrons, voies d'accès et rampes d'accès pour personne à mobilité réduite</t>
  </si>
  <si>
    <t>Balayage des abords des bâtiments, trottoirs, escaliers et rampes conduisant aux locaux en sous-sol</t>
  </si>
  <si>
    <t>Nettoyage complet des salles d'archives, aspiration des sols, enlèvements des toiles d'araignées, dépoussièrage des rayonnages</t>
  </si>
  <si>
    <t>Sortie des poubelles et containers selon la fréquence de ramassage propre à chaque site et précisé dans le CCTP</t>
  </si>
  <si>
    <t>Nettoyage de la face extérieure et du chassis aluminium de la verrière du site de Vienne</t>
  </si>
  <si>
    <t>Lavage des vélux du Service Médical de Grenoble</t>
  </si>
  <si>
    <t>un contrôle négatif (&lt;80%) doit être suivi de la programmation d'actions correctrices qui s'imposent et d'un nouveau contrôle jusqu'au constat d'une situation conforme.</t>
  </si>
  <si>
    <r>
      <t xml:space="preserve">(Seuil d'acceptabilité = </t>
    </r>
    <r>
      <rPr>
        <b/>
        <sz val="11"/>
        <color rgb="FFFF0000"/>
        <rFont val="Century Gothic"/>
        <family val="2"/>
      </rPr>
      <t>80%</t>
    </r>
    <r>
      <rPr>
        <b/>
        <sz val="11"/>
        <color theme="1"/>
        <rFont val="Century Gothic"/>
        <family val="2"/>
      </rPr>
      <t>)</t>
    </r>
  </si>
  <si>
    <t>MINIMUM 3 ZONES A CONTROLER</t>
  </si>
  <si>
    <t>Lavage des portes et cloisons vitrées (2 faces)</t>
  </si>
  <si>
    <t>lavage de la vitrerie extérieure 2 faces (pour le siège social, les parties fixes sont à nettoyer à la perche)</t>
  </si>
  <si>
    <t>"Oui" si contrôlé
Sinon rien</t>
  </si>
  <si>
    <t xml:space="preserve">
CONSTAT D'ANOMALIE / ACTIONS CORRECTRICES :………………………………</t>
  </si>
  <si>
    <t>Nombre de critères contrôlés</t>
  </si>
  <si>
    <t>NOTATION</t>
  </si>
  <si>
    <r>
      <t xml:space="preserve">                               </t>
    </r>
    <r>
      <rPr>
        <b/>
        <sz val="11"/>
        <color rgb="FFFF0000"/>
        <rFont val="Arial1"/>
      </rPr>
      <t xml:space="preserve">    </t>
    </r>
  </si>
  <si>
    <t>RÉSULTAT DU CONTRÔLE :</t>
  </si>
  <si>
    <t>(Seuil d'acceptabilité = 80%)</t>
  </si>
  <si>
    <t>le contrôle doit être effectué par zone avec un nombre minimum de 3 zones à contrôler, sans obligatoirement contrôler l'ensemble des zones</t>
  </si>
  <si>
    <t>Lot concerné : …………….</t>
  </si>
  <si>
    <t>Nettoyage complet en profondeur du monte-charge (LOT 1 uniquement)</t>
  </si>
  <si>
    <t>Lavage des sols et dépoussiérage par aspiration des tapis de sol</t>
  </si>
  <si>
    <t>Lavage des sols</t>
  </si>
  <si>
    <t>Aspiration de tous les sols</t>
  </si>
  <si>
    <t>Shampouinage des moquettes (lot 1)</t>
  </si>
  <si>
    <t>Balayage et lavage des sols</t>
  </si>
  <si>
    <t>Vidage des points d'apport volontaire de déchets en respectant le tri mis en place</t>
  </si>
  <si>
    <t>Nettoyage de l'intérieur des micros ondes avec produits adaptés</t>
  </si>
  <si>
    <t xml:space="preserve">Balayage humide des sols </t>
  </si>
  <si>
    <t xml:space="preserve">lavage des sols </t>
  </si>
  <si>
    <t>Vidage des points d'apport volontaire de déchets en respectant le tri et sacs destructeurs</t>
  </si>
  <si>
    <t>Nettoyage de l'intérieur des ascenseurs et monte charge (sol, portes, miroirs, panneau de commande, interrupteur et aspiration des rails)</t>
  </si>
  <si>
    <t>Balayage et lavage des locaux spéciaux, entrepôts, réserves, local poubelle et garage</t>
  </si>
  <si>
    <t>Selon le calendrier de la commune</t>
  </si>
  <si>
    <t>Lavage de la vitrerie extérieure (en façade) basse du Siège Social sur 2 faces, hall d'entrée du personnel et du public</t>
  </si>
  <si>
    <t xml:space="preserve">Nettoyage des lavabos dans les bureaux des médecins du service médical </t>
  </si>
  <si>
    <t xml:space="preserve">LOT 1
FICHE DE CONTRÔLE QUALITE </t>
  </si>
  <si>
    <t>Nettoyage approfondi des sanitaires</t>
  </si>
  <si>
    <t>Nettoyage des plaques signalétiques et rails de placards si existant</t>
  </si>
  <si>
    <t>ZONE LOCAUX TECHNIQUES - SOUS-SOL - ARCHIVES - ABORDS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</si>
</sst>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 &quot;[$€-40C];[Red]&quot;-&quot;#,##0.00&quot; &quot;[$€-40C]"/>
  </numFmts>
  <fonts count="35">
    <font>
      <sz val="11"/>
      <color theme="1"/>
      <name val="Calibri"/>
      <family val="2"/>
      <scheme val="minor"/>
    </font>
    <font>
      <b/>
      <u/>
      <sz val="16"/>
      <color theme="0"/>
      <name val="Century Gothic"/>
      <family val="2"/>
    </font>
    <font>
      <sz val="8"/>
      <color theme="1"/>
      <name val="Century Gothic"/>
      <family val="2"/>
    </font>
    <font>
      <b/>
      <sz val="12"/>
      <color theme="1"/>
      <name val="Century Gothic"/>
      <family val="2"/>
    </font>
    <font>
      <b/>
      <sz val="11"/>
      <color theme="1"/>
      <name val="Century Gothic"/>
      <family val="2"/>
    </font>
    <font>
      <b/>
      <sz val="10"/>
      <name val="Century Gothic"/>
      <family val="2"/>
    </font>
    <font>
      <b/>
      <sz val="9"/>
      <name val="Century Gothic"/>
      <family val="2"/>
    </font>
    <font>
      <b/>
      <u/>
      <sz val="16"/>
      <color theme="0" tint="-4.9989318521683403E-2"/>
      <name val="Century Gothic"/>
      <family val="2"/>
    </font>
    <font>
      <b/>
      <sz val="14"/>
      <color theme="0"/>
      <name val="Century Gothic"/>
      <family val="2"/>
    </font>
    <font>
      <sz val="11"/>
      <color theme="1"/>
      <name val="Century Gothic"/>
      <family val="2"/>
    </font>
    <font>
      <b/>
      <sz val="14"/>
      <color theme="1"/>
      <name val="Century Gothic"/>
      <family val="2"/>
    </font>
    <font>
      <b/>
      <sz val="14"/>
      <color theme="0" tint="-4.9989318521683403E-2"/>
      <name val="Century Gothic"/>
      <family val="2"/>
    </font>
    <font>
      <sz val="10"/>
      <name val="Century Gothic"/>
      <family val="2"/>
    </font>
    <font>
      <b/>
      <sz val="20"/>
      <color theme="0" tint="-4.9989318521683403E-2"/>
      <name val="Century Gothic"/>
      <family val="2"/>
    </font>
    <font>
      <b/>
      <sz val="11"/>
      <color rgb="FFFF0000"/>
      <name val="Century Gothic"/>
      <family val="2"/>
    </font>
    <font>
      <sz val="10"/>
      <color theme="1"/>
      <name val="Arial1"/>
    </font>
    <font>
      <sz val="14"/>
      <color theme="1"/>
      <name val="Century Gothic"/>
      <family val="2"/>
    </font>
    <font>
      <sz val="10"/>
      <color theme="1"/>
      <name val="Century Gothic"/>
      <family val="2"/>
    </font>
    <font>
      <b/>
      <u/>
      <sz val="14"/>
      <color theme="0" tint="-4.9989318521683403E-2"/>
      <name val="Century Gothic"/>
      <family val="2"/>
    </font>
    <font>
      <b/>
      <sz val="12"/>
      <color theme="0"/>
      <name val="Century Gothic"/>
      <family val="2"/>
    </font>
    <font>
      <i/>
      <sz val="8"/>
      <color theme="1"/>
      <name val="Century Gothic"/>
      <family val="2"/>
    </font>
    <font>
      <b/>
      <u/>
      <sz val="11"/>
      <color theme="1"/>
      <name val="Century Gothic"/>
      <family val="2"/>
    </font>
    <font>
      <b/>
      <sz val="18"/>
      <color theme="0"/>
      <name val="Century Gothic"/>
      <family val="2"/>
    </font>
    <font>
      <b/>
      <i/>
      <sz val="18"/>
      <color theme="0"/>
      <name val="Century Gothic"/>
      <family val="2"/>
    </font>
    <font>
      <b/>
      <u/>
      <sz val="14"/>
      <color theme="0"/>
      <name val="Century Gothic"/>
      <family val="2"/>
    </font>
    <font>
      <b/>
      <u/>
      <sz val="13"/>
      <color theme="0"/>
      <name val="Century Gothic"/>
      <family val="2"/>
    </font>
    <font>
      <sz val="11"/>
      <color rgb="FFFF0000"/>
      <name val="Century Gothic"/>
      <family val="2"/>
    </font>
    <font>
      <sz val="11"/>
      <color theme="1"/>
      <name val="Arial1"/>
    </font>
    <font>
      <b/>
      <sz val="11"/>
      <color rgb="FFFF0000"/>
      <name val="Arial1"/>
    </font>
    <font>
      <b/>
      <i/>
      <sz val="16"/>
      <color theme="1"/>
      <name val="Arial1"/>
    </font>
    <font>
      <b/>
      <i/>
      <u/>
      <sz val="11"/>
      <color theme="1"/>
      <name val="Arial1"/>
    </font>
    <font>
      <b/>
      <sz val="11"/>
      <color theme="1"/>
      <name val="Arial1"/>
    </font>
    <font>
      <b/>
      <sz val="11"/>
      <name val="Arial1"/>
    </font>
    <font>
      <b/>
      <sz val="11"/>
      <color theme="0"/>
      <name val="Arial1"/>
    </font>
    <font>
      <b/>
      <sz val="12"/>
      <color rgb="FFFF0000"/>
      <name val="Century Gothic"/>
      <family val="2"/>
    </font>
  </fonts>
  <fills count="12">
    <fill>
      <patternFill patternType="none"/>
    </fill>
    <fill>
      <patternFill patternType="gray125"/>
    </fill>
    <fill>
      <patternFill patternType="solid">
        <fgColor theme="7"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CCFFCC"/>
      </patternFill>
    </fill>
    <fill>
      <patternFill patternType="solid">
        <fgColor theme="0" tint="-4.9989318521683403E-2"/>
        <bgColor rgb="FFFF0000"/>
      </patternFill>
    </fill>
    <fill>
      <patternFill patternType="solid">
        <fgColor theme="9" tint="-0.249977111117893"/>
        <bgColor indexed="64"/>
      </patternFill>
    </fill>
    <fill>
      <patternFill patternType="solid">
        <fgColor rgb="FFFFFF99"/>
        <bgColor indexed="64"/>
      </patternFill>
    </fill>
    <fill>
      <patternFill patternType="solid">
        <fgColor rgb="FFF7F7F7"/>
        <bgColor rgb="FFF7F7F7"/>
      </patternFill>
    </fill>
    <fill>
      <patternFill patternType="solid">
        <fgColor theme="8" tint="-0.249977111117893"/>
        <bgColor rgb="FFFF0000"/>
      </patternFill>
    </fill>
    <fill>
      <patternFill patternType="solid">
        <fgColor theme="8"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rgb="FF000000"/>
      </left>
      <right/>
      <top style="thin">
        <color rgb="FF000000"/>
      </top>
      <bottom style="thin">
        <color rgb="FF000000"/>
      </bottom>
      <diagonal/>
    </border>
    <border>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double">
        <color rgb="FF000000"/>
      </left>
      <right style="double">
        <color rgb="FF000000"/>
      </right>
      <top style="double">
        <color rgb="FF000000"/>
      </top>
      <bottom style="double">
        <color rgb="FF000000"/>
      </bottom>
      <diagonal/>
    </border>
    <border>
      <left style="medium">
        <color indexed="64"/>
      </left>
      <right style="medium">
        <color indexed="64"/>
      </right>
      <top style="medium">
        <color indexed="64"/>
      </top>
      <bottom style="medium">
        <color indexed="64"/>
      </bottom>
      <diagonal/>
    </border>
  </borders>
  <cellStyleXfs count="7">
    <xf numFmtId="0" fontId="0" fillId="0" borderId="0"/>
    <xf numFmtId="9" fontId="15" fillId="0" borderId="0"/>
    <xf numFmtId="0" fontId="27" fillId="0" borderId="0"/>
    <xf numFmtId="0" fontId="29" fillId="0" borderId="0">
      <alignment horizontal="center"/>
    </xf>
    <xf numFmtId="0" fontId="29" fillId="0" borderId="0">
      <alignment horizontal="center" textRotation="90"/>
    </xf>
    <xf numFmtId="0" fontId="30" fillId="0" borderId="0"/>
    <xf numFmtId="164" fontId="30" fillId="0" borderId="0"/>
  </cellStyleXfs>
  <cellXfs count="126">
    <xf numFmtId="0" fontId="0" fillId="0" borderId="0" xfId="0"/>
    <xf numFmtId="0" fontId="2" fillId="3" borderId="2" xfId="0" applyFont="1" applyFill="1" applyBorder="1" applyAlignment="1">
      <alignment horizontal="left" vertical="center" wrapText="1"/>
    </xf>
    <xf numFmtId="0" fontId="2" fillId="3" borderId="5" xfId="0" applyFont="1" applyFill="1" applyBorder="1" applyAlignment="1">
      <alignment horizontal="left" vertical="center" wrapText="1"/>
    </xf>
    <xf numFmtId="0" fontId="6" fillId="4" borderId="1" xfId="0" applyFont="1" applyFill="1" applyBorder="1" applyAlignment="1" applyProtection="1">
      <alignment horizontal="center" vertical="center" wrapText="1"/>
    </xf>
    <xf numFmtId="0" fontId="2" fillId="0" borderId="1" xfId="0" applyFont="1" applyBorder="1" applyAlignment="1">
      <alignment vertical="center" wrapText="1"/>
    </xf>
    <xf numFmtId="0" fontId="9" fillId="0" borderId="0" xfId="0" applyFont="1"/>
    <xf numFmtId="0" fontId="4" fillId="0" borderId="1" xfId="0" applyFont="1" applyBorder="1" applyAlignment="1">
      <alignment horizontal="left" vertical="center"/>
    </xf>
    <xf numFmtId="0" fontId="9" fillId="0" borderId="6" xfId="0" applyFont="1" applyBorder="1" applyAlignment="1">
      <alignment horizontal="center" vertical="center"/>
    </xf>
    <xf numFmtId="0" fontId="9" fillId="0" borderId="1" xfId="0" applyFont="1" applyBorder="1"/>
    <xf numFmtId="0" fontId="9" fillId="0" borderId="1" xfId="0" applyFont="1" applyBorder="1" applyAlignment="1">
      <alignment horizontal="center" vertical="center"/>
    </xf>
    <xf numFmtId="0" fontId="9" fillId="0" borderId="0" xfId="0" applyFont="1" applyAlignment="1">
      <alignment wrapText="1"/>
    </xf>
    <xf numFmtId="0" fontId="4" fillId="0" borderId="1" xfId="0" applyFont="1" applyBorder="1" applyAlignment="1">
      <alignment horizontal="left" vertical="center" wrapText="1"/>
    </xf>
    <xf numFmtId="0" fontId="9" fillId="0" borderId="0" xfId="0" applyFont="1" applyAlignment="1" applyProtection="1">
      <alignment vertical="center" wrapText="1"/>
    </xf>
    <xf numFmtId="0" fontId="16" fillId="0" borderId="0" xfId="0" applyFont="1"/>
    <xf numFmtId="0" fontId="17" fillId="0" borderId="0" xfId="0" applyFont="1"/>
    <xf numFmtId="0" fontId="10" fillId="0" borderId="0" xfId="0" applyFont="1" applyFill="1" applyBorder="1" applyAlignment="1" applyProtection="1">
      <alignment horizontal="left" vertical="center" wrapText="1"/>
    </xf>
    <xf numFmtId="0" fontId="2" fillId="3" borderId="2" xfId="0" applyFont="1" applyFill="1" applyBorder="1" applyAlignment="1">
      <alignment horizontal="center" vertical="center" wrapText="1"/>
    </xf>
    <xf numFmtId="0" fontId="10" fillId="0" borderId="0" xfId="0" applyFont="1" applyFill="1" applyBorder="1" applyAlignment="1" applyProtection="1">
      <alignment vertical="center" wrapText="1"/>
    </xf>
    <xf numFmtId="0" fontId="10" fillId="0" borderId="0" xfId="0" applyFont="1" applyFill="1" applyBorder="1" applyAlignment="1" applyProtection="1">
      <alignment horizontal="center" vertical="center" wrapText="1"/>
    </xf>
    <xf numFmtId="0" fontId="20" fillId="0" borderId="1" xfId="0" applyFont="1" applyBorder="1" applyAlignment="1">
      <alignment horizontal="left" vertical="center" wrapText="1"/>
    </xf>
    <xf numFmtId="0" fontId="4" fillId="0" borderId="1" xfId="0" applyFont="1" applyBorder="1" applyAlignment="1">
      <alignment horizontal="center"/>
    </xf>
    <xf numFmtId="0" fontId="17" fillId="0" borderId="0" xfId="0" applyFont="1" applyAlignment="1">
      <alignment wrapText="1"/>
    </xf>
    <xf numFmtId="0" fontId="9" fillId="0" borderId="0" xfId="0" applyFont="1" applyAlignment="1" applyProtection="1">
      <alignment horizontal="center" vertical="center" wrapText="1"/>
    </xf>
    <xf numFmtId="0" fontId="2" fillId="0" borderId="0" xfId="0" applyFont="1" applyBorder="1" applyAlignment="1">
      <alignment horizontal="center" vertical="center" wrapText="1"/>
    </xf>
    <xf numFmtId="0" fontId="17" fillId="0" borderId="6" xfId="0" applyFont="1" applyBorder="1" applyAlignment="1">
      <alignment horizontal="center" vertical="center"/>
    </xf>
    <xf numFmtId="0" fontId="17" fillId="0" borderId="1" xfId="0" applyFont="1" applyBorder="1" applyAlignment="1">
      <alignment horizontal="center" vertical="center"/>
    </xf>
    <xf numFmtId="0" fontId="17" fillId="3" borderId="5"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7" fillId="3" borderId="2" xfId="0" applyFont="1" applyFill="1" applyBorder="1" applyAlignment="1">
      <alignment horizontal="left" vertical="center" wrapText="1"/>
    </xf>
    <xf numFmtId="0" fontId="17" fillId="0" borderId="1" xfId="0" applyFont="1" applyBorder="1" applyAlignment="1">
      <alignment horizontal="left" vertical="center" wrapText="1"/>
    </xf>
    <xf numFmtId="0" fontId="12" fillId="0" borderId="18" xfId="0" applyFont="1" applyFill="1" applyBorder="1" applyAlignment="1">
      <alignment horizontal="left" vertical="center" wrapText="1"/>
    </xf>
    <xf numFmtId="0" fontId="17" fillId="0" borderId="0" xfId="0" applyFont="1" applyBorder="1" applyAlignment="1">
      <alignment horizontal="center" vertical="center"/>
    </xf>
    <xf numFmtId="0" fontId="14" fillId="0" borderId="1" xfId="0" applyFont="1" applyBorder="1" applyAlignment="1">
      <alignment horizontal="center"/>
    </xf>
    <xf numFmtId="0" fontId="6" fillId="4" borderId="1" xfId="0" applyFont="1" applyFill="1" applyBorder="1" applyAlignment="1" applyProtection="1">
      <alignment horizontal="center" vertical="center" wrapText="1"/>
    </xf>
    <xf numFmtId="0" fontId="6" fillId="4" borderId="7" xfId="0" applyFont="1" applyFill="1" applyBorder="1" applyAlignment="1" applyProtection="1">
      <alignment horizontal="center" vertical="center" wrapText="1"/>
    </xf>
    <xf numFmtId="0" fontId="9" fillId="0" borderId="1" xfId="0" applyFont="1" applyFill="1" applyBorder="1" applyAlignment="1">
      <alignment horizontal="center" vertical="center"/>
    </xf>
    <xf numFmtId="0" fontId="9" fillId="0" borderId="0" xfId="0" applyFont="1" applyAlignment="1">
      <alignment horizontal="center" vertical="center"/>
    </xf>
    <xf numFmtId="0" fontId="9" fillId="0" borderId="0" xfId="0" applyFont="1" applyBorder="1" applyAlignment="1">
      <alignment horizontal="center" vertical="center"/>
    </xf>
    <xf numFmtId="0" fontId="10" fillId="0" borderId="1"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0" xfId="0" applyFont="1" applyBorder="1" applyAlignment="1">
      <alignment horizontal="center" vertical="center" wrapText="1"/>
    </xf>
    <xf numFmtId="0" fontId="4" fillId="0" borderId="0" xfId="0" applyFont="1" applyAlignment="1">
      <alignment horizontal="center" vertical="center"/>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0" borderId="1" xfId="0" applyFont="1" applyBorder="1" applyAlignment="1">
      <alignment horizontal="center" vertical="center" wrapText="1"/>
    </xf>
    <xf numFmtId="0" fontId="12" fillId="0" borderId="0" xfId="0" applyFont="1" applyFill="1" applyBorder="1" applyAlignment="1">
      <alignment horizontal="center" vertical="center" wrapText="1"/>
    </xf>
    <xf numFmtId="0" fontId="26" fillId="0" borderId="1" xfId="0" applyFont="1" applyBorder="1" applyAlignment="1">
      <alignment horizontal="center" vertical="center"/>
    </xf>
    <xf numFmtId="0" fontId="2" fillId="3" borderId="8" xfId="0" applyFont="1" applyFill="1" applyBorder="1" applyAlignment="1">
      <alignment horizontal="center" vertical="center" wrapText="1"/>
    </xf>
    <xf numFmtId="0" fontId="17" fillId="0" borderId="8" xfId="0" applyFont="1" applyBorder="1" applyAlignment="1">
      <alignment horizontal="center" vertical="center"/>
    </xf>
    <xf numFmtId="0" fontId="9" fillId="0" borderId="8" xfId="0" applyFont="1" applyBorder="1" applyAlignment="1">
      <alignment horizontal="center" vertical="center"/>
    </xf>
    <xf numFmtId="0" fontId="9" fillId="0" borderId="8" xfId="0" applyFont="1" applyFill="1" applyBorder="1" applyAlignment="1">
      <alignment horizontal="center" vertical="center"/>
    </xf>
    <xf numFmtId="0" fontId="9" fillId="0" borderId="9" xfId="0" applyFont="1" applyBorder="1" applyAlignment="1">
      <alignment horizontal="center" vertical="center"/>
    </xf>
    <xf numFmtId="0" fontId="3" fillId="0" borderId="0" xfId="0" applyFont="1" applyFill="1" applyBorder="1" applyAlignment="1" applyProtection="1">
      <alignment horizontal="center" vertical="center" wrapText="1"/>
      <protection locked="0"/>
    </xf>
    <xf numFmtId="0" fontId="27" fillId="0" borderId="0" xfId="2" applyFont="1" applyAlignment="1" applyProtection="1">
      <alignment vertical="center" wrapText="1"/>
    </xf>
    <xf numFmtId="0" fontId="27" fillId="0" borderId="21" xfId="2" applyFont="1" applyBorder="1" applyAlignment="1" applyProtection="1">
      <alignment vertical="center" wrapText="1"/>
    </xf>
    <xf numFmtId="0" fontId="31" fillId="9" borderId="20" xfId="2" applyFont="1" applyFill="1" applyBorder="1" applyAlignment="1" applyProtection="1">
      <alignment horizontal="center" vertical="center" wrapText="1"/>
    </xf>
    <xf numFmtId="0" fontId="31" fillId="0" borderId="18" xfId="2" applyFont="1" applyBorder="1" applyAlignment="1" applyProtection="1">
      <alignment vertical="center" wrapText="1"/>
    </xf>
    <xf numFmtId="0" fontId="31" fillId="0" borderId="22" xfId="2" applyFont="1" applyBorder="1" applyAlignment="1" applyProtection="1">
      <alignment vertical="center" wrapText="1"/>
    </xf>
    <xf numFmtId="0" fontId="27" fillId="0" borderId="22" xfId="2" applyFont="1" applyFill="1" applyBorder="1" applyAlignment="1" applyProtection="1">
      <alignment vertical="center" wrapText="1"/>
    </xf>
    <xf numFmtId="0" fontId="31" fillId="0" borderId="22" xfId="2" applyFont="1" applyBorder="1" applyAlignment="1" applyProtection="1">
      <alignment horizontal="right" vertical="center" wrapText="1"/>
    </xf>
    <xf numFmtId="0" fontId="31" fillId="0" borderId="22" xfId="2" applyFont="1" applyBorder="1" applyAlignment="1" applyProtection="1">
      <alignment horizontal="right" vertical="center"/>
    </xf>
    <xf numFmtId="9" fontId="28" fillId="9" borderId="21" xfId="1" applyFont="1" applyFill="1" applyBorder="1" applyAlignment="1" applyProtection="1">
      <alignment horizontal="center" vertical="center" wrapText="1"/>
    </xf>
    <xf numFmtId="0" fontId="28" fillId="0" borderId="0" xfId="2" applyFont="1" applyFill="1" applyAlignment="1" applyProtection="1">
      <alignment vertical="center" wrapText="1"/>
    </xf>
    <xf numFmtId="0" fontId="33" fillId="10" borderId="0" xfId="2" applyFont="1" applyFill="1" applyAlignment="1" applyProtection="1">
      <alignment horizontal="right" vertical="center" wrapText="1"/>
    </xf>
    <xf numFmtId="0" fontId="33" fillId="11" borderId="20" xfId="2" applyFont="1" applyFill="1" applyBorder="1" applyAlignment="1" applyProtection="1">
      <alignment horizontal="right" vertical="center" wrapText="1"/>
    </xf>
    <xf numFmtId="0" fontId="32" fillId="0" borderId="20" xfId="2" applyFont="1" applyFill="1" applyBorder="1" applyAlignment="1" applyProtection="1">
      <alignment horizontal="right" vertical="center" wrapText="1"/>
    </xf>
    <xf numFmtId="0" fontId="34" fillId="0" borderId="0" xfId="0"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12" fillId="3" borderId="18" xfId="0" applyFont="1" applyFill="1" applyBorder="1" applyAlignment="1">
      <alignment horizontal="left" vertical="center" wrapText="1"/>
    </xf>
    <xf numFmtId="0" fontId="17"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17" fillId="0" borderId="1" xfId="0" applyFont="1" applyBorder="1" applyAlignment="1">
      <alignment horizontal="center" vertical="center" wrapText="1"/>
    </xf>
    <xf numFmtId="0" fontId="9" fillId="0" borderId="1" xfId="0" applyFont="1" applyBorder="1" applyAlignment="1">
      <alignment horizontal="center" vertical="center"/>
    </xf>
    <xf numFmtId="0" fontId="6" fillId="4" borderId="1" xfId="0"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6" fillId="6" borderId="1" xfId="0" applyFont="1" applyFill="1" applyBorder="1" applyAlignment="1" applyProtection="1">
      <alignment horizontal="center" vertical="center"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6" fillId="4" borderId="7" xfId="0" applyFont="1" applyFill="1" applyBorder="1" applyAlignment="1" applyProtection="1">
      <alignment horizontal="center" vertical="center" wrapText="1"/>
    </xf>
    <xf numFmtId="0" fontId="5" fillId="5" borderId="7" xfId="0" applyFont="1" applyFill="1" applyBorder="1" applyAlignment="1">
      <alignment horizontal="center" vertical="center" wrapText="1"/>
    </xf>
    <xf numFmtId="0" fontId="6" fillId="6" borderId="7" xfId="0" applyFont="1" applyFill="1" applyBorder="1" applyAlignment="1" applyProtection="1">
      <alignment horizontal="center" vertical="center" wrapText="1"/>
    </xf>
    <xf numFmtId="0" fontId="25" fillId="2" borderId="10" xfId="0" applyFont="1" applyFill="1" applyBorder="1" applyAlignment="1">
      <alignment horizontal="center" vertical="center"/>
    </xf>
    <xf numFmtId="0" fontId="13" fillId="7" borderId="1" xfId="0" applyFont="1" applyFill="1" applyBorder="1" applyAlignment="1">
      <alignment horizontal="center" vertical="center" wrapText="1"/>
    </xf>
    <xf numFmtId="0" fontId="13" fillId="7" borderId="1" xfId="0" applyFont="1" applyFill="1" applyBorder="1" applyAlignment="1">
      <alignment horizontal="center" vertical="center"/>
    </xf>
    <xf numFmtId="0" fontId="4" fillId="0" borderId="1" xfId="0" applyFont="1" applyBorder="1" applyAlignment="1">
      <alignment horizontal="left" vertical="center" wrapText="1"/>
    </xf>
    <xf numFmtId="0" fontId="12" fillId="0" borderId="1" xfId="0" applyFont="1" applyBorder="1" applyAlignment="1" applyProtection="1">
      <alignment horizontal="left" vertical="center"/>
      <protection locked="0"/>
    </xf>
    <xf numFmtId="0" fontId="12" fillId="0" borderId="1" xfId="0" applyFont="1" applyBorder="1" applyAlignment="1" applyProtection="1">
      <alignment horizontal="center" vertical="center"/>
      <protection locked="0"/>
    </xf>
    <xf numFmtId="0" fontId="9" fillId="0" borderId="1" xfId="0" applyFont="1" applyBorder="1" applyAlignment="1">
      <alignment horizontal="center" vertical="center"/>
    </xf>
    <xf numFmtId="0" fontId="10" fillId="0" borderId="1" xfId="0" applyFont="1" applyFill="1" applyBorder="1" applyAlignment="1" applyProtection="1">
      <alignment horizontal="center" vertical="center" wrapText="1"/>
      <protection locked="0"/>
    </xf>
    <xf numFmtId="0" fontId="5" fillId="5" borderId="6" xfId="0" applyFont="1" applyFill="1" applyBorder="1" applyAlignment="1">
      <alignment horizontal="center" vertical="center" wrapText="1"/>
    </xf>
    <xf numFmtId="0" fontId="6" fillId="6" borderId="6"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31" fillId="0" borderId="20" xfId="2" applyFont="1" applyFill="1" applyBorder="1" applyAlignment="1" applyProtection="1">
      <alignment horizontal="right" vertical="center" wrapText="1"/>
    </xf>
    <xf numFmtId="0" fontId="32" fillId="0" borderId="1" xfId="2" applyFont="1" applyFill="1" applyBorder="1" applyAlignment="1" applyProtection="1">
      <alignment horizontal="right" vertical="center" wrapText="1"/>
    </xf>
    <xf numFmtId="0" fontId="27" fillId="9" borderId="23" xfId="2" applyFont="1" applyFill="1" applyBorder="1" applyAlignment="1" applyProtection="1">
      <alignment horizontal="center" vertical="center" wrapText="1"/>
    </xf>
    <xf numFmtId="0" fontId="24" fillId="2" borderId="10" xfId="0" applyFont="1" applyFill="1" applyBorder="1" applyAlignment="1">
      <alignment horizontal="center" vertical="center"/>
    </xf>
    <xf numFmtId="0" fontId="1" fillId="2" borderId="19" xfId="0" applyFont="1" applyFill="1" applyBorder="1" applyAlignment="1">
      <alignment horizontal="center" vertical="center"/>
    </xf>
    <xf numFmtId="0" fontId="8" fillId="7" borderId="7" xfId="0" applyFont="1" applyFill="1" applyBorder="1" applyAlignment="1" applyProtection="1">
      <alignment horizontal="center" vertical="center" wrapText="1"/>
    </xf>
    <xf numFmtId="0" fontId="8" fillId="7" borderId="6" xfId="0" applyFont="1" applyFill="1" applyBorder="1" applyAlignment="1" applyProtection="1">
      <alignment horizontal="center" vertical="center" wrapText="1"/>
    </xf>
    <xf numFmtId="0" fontId="3" fillId="0" borderId="2"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19" fillId="7" borderId="1" xfId="0" applyFont="1" applyFill="1" applyBorder="1" applyAlignment="1" applyProtection="1">
      <alignment horizontal="center" vertical="center" wrapText="1"/>
    </xf>
    <xf numFmtId="0" fontId="20" fillId="0" borderId="2"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9" fillId="8" borderId="12" xfId="0" applyFont="1" applyFill="1" applyBorder="1" applyAlignment="1">
      <alignment horizontal="left" vertical="center" wrapText="1" readingOrder="1"/>
    </xf>
    <xf numFmtId="0" fontId="9" fillId="8" borderId="0" xfId="0" applyFont="1" applyFill="1" applyBorder="1" applyAlignment="1">
      <alignment horizontal="left" vertical="center" wrapText="1" readingOrder="1"/>
    </xf>
    <xf numFmtId="0" fontId="9" fillId="8" borderId="4" xfId="0" applyFont="1" applyFill="1" applyBorder="1" applyAlignment="1">
      <alignment horizontal="left" vertical="center" wrapText="1" readingOrder="1"/>
    </xf>
    <xf numFmtId="0" fontId="9" fillId="8" borderId="13" xfId="0" applyFont="1" applyFill="1" applyBorder="1" applyAlignment="1">
      <alignment horizontal="left" vertical="center" wrapText="1" readingOrder="1"/>
    </xf>
    <xf numFmtId="0" fontId="9" fillId="8" borderId="14" xfId="0" applyFont="1" applyFill="1" applyBorder="1" applyAlignment="1">
      <alignment horizontal="left" vertical="center" wrapText="1" readingOrder="1"/>
    </xf>
    <xf numFmtId="0" fontId="9" fillId="8" borderId="15" xfId="0" applyFont="1" applyFill="1" applyBorder="1" applyAlignment="1">
      <alignment horizontal="left" vertical="center" wrapText="1" readingOrder="1"/>
    </xf>
    <xf numFmtId="0" fontId="22" fillId="7" borderId="16" xfId="0" applyFont="1" applyFill="1" applyBorder="1" applyAlignment="1" applyProtection="1">
      <alignment horizontal="center" vertical="center" wrapText="1"/>
    </xf>
    <xf numFmtId="0" fontId="22" fillId="7" borderId="3" xfId="0" applyFont="1" applyFill="1" applyBorder="1" applyAlignment="1" applyProtection="1">
      <alignment horizontal="center" vertical="center" wrapText="1"/>
    </xf>
    <xf numFmtId="0" fontId="22" fillId="7" borderId="17" xfId="0" applyFont="1" applyFill="1" applyBorder="1" applyAlignment="1" applyProtection="1">
      <alignment horizontal="center" vertical="center" wrapText="1"/>
    </xf>
    <xf numFmtId="0" fontId="22" fillId="7" borderId="13" xfId="0" applyFont="1" applyFill="1" applyBorder="1" applyAlignment="1" applyProtection="1">
      <alignment horizontal="center" vertical="center" wrapText="1"/>
    </xf>
    <xf numFmtId="0" fontId="22" fillId="7" borderId="14" xfId="0" applyFont="1" applyFill="1" applyBorder="1" applyAlignment="1" applyProtection="1">
      <alignment horizontal="center" vertical="center" wrapText="1"/>
    </xf>
    <xf numFmtId="0" fontId="22" fillId="7" borderId="15" xfId="0" applyFont="1" applyFill="1" applyBorder="1" applyAlignment="1" applyProtection="1">
      <alignment horizontal="center" vertical="center" wrapText="1"/>
    </xf>
    <xf numFmtId="0" fontId="4" fillId="0" borderId="1" xfId="0" applyFont="1" applyBorder="1" applyAlignment="1">
      <alignment horizontal="center" vertical="center"/>
    </xf>
    <xf numFmtId="0" fontId="9" fillId="8" borderId="16" xfId="0" applyFont="1" applyFill="1" applyBorder="1" applyAlignment="1">
      <alignment horizontal="left" vertical="center" wrapText="1" readingOrder="1"/>
    </xf>
    <xf numFmtId="0" fontId="9" fillId="8" borderId="3" xfId="0" applyFont="1" applyFill="1" applyBorder="1" applyAlignment="1">
      <alignment horizontal="left" vertical="center" wrapText="1" readingOrder="1"/>
    </xf>
    <xf numFmtId="0" fontId="9" fillId="8" borderId="17" xfId="0" applyFont="1" applyFill="1" applyBorder="1" applyAlignment="1">
      <alignment horizontal="left" vertical="center" wrapText="1" readingOrder="1"/>
    </xf>
    <xf numFmtId="0" fontId="18" fillId="2" borderId="1" xfId="0" applyFont="1" applyFill="1" applyBorder="1" applyAlignment="1">
      <alignment horizontal="center" vertical="center"/>
    </xf>
  </cellXfs>
  <cellStyles count="7">
    <cellStyle name="Excel_BuiltIn_Percent" xfId="1"/>
    <cellStyle name="Heading" xfId="3"/>
    <cellStyle name="Heading1" xfId="4"/>
    <cellStyle name="Normal" xfId="0" builtinId="0"/>
    <cellStyle name="Normal 2" xfId="2"/>
    <cellStyle name="Result" xfId="5"/>
    <cellStyle name="Result2" xfId="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44B4D.0BA7FA7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1202529</xdr:colOff>
      <xdr:row>3</xdr:row>
      <xdr:rowOff>190501</xdr:rowOff>
    </xdr:from>
    <xdr:to>
      <xdr:col>7</xdr:col>
      <xdr:colOff>2391668</xdr:colOff>
      <xdr:row>6</xdr:row>
      <xdr:rowOff>138113</xdr:rowOff>
    </xdr:to>
    <xdr:pic>
      <xdr:nvPicPr>
        <xdr:cNvPr id="2" name="Image 1" descr="logo perso"/>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834810" y="1238251"/>
          <a:ext cx="1189139"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4511040" y="1638300"/>
    <xdr:ext cx="1677240" cy="522000"/>
    <xdr:sp macro="" textlink="">
      <xdr:nvSpPr>
        <xdr:cNvPr id="2" name="Rectangle 19"/>
        <xdr:cNvSpPr/>
      </xdr:nvSpPr>
      <xdr:spPr>
        <a:xfrm>
          <a:off x="4511040" y="1638300"/>
          <a:ext cx="1677240" cy="52200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Fréquence de nettoyage prévue à l'annexe du CCTP </a:t>
          </a:r>
        </a:p>
      </xdr:txBody>
    </xdr:sp>
    <xdr:clientData/>
  </xdr:absoluteAnchor>
  <xdr:absoluteAnchor>
    <xdr:pos x="5608320" y="2164080"/>
    <xdr:ext cx="137160" cy="434340"/>
    <xdr:sp macro="" textlink="">
      <xdr:nvSpPr>
        <xdr:cNvPr id="3" name="Line 20"/>
        <xdr:cNvSpPr/>
      </xdr:nvSpPr>
      <xdr:spPr>
        <a:xfrm>
          <a:off x="5608320" y="2164080"/>
          <a:ext cx="137160" cy="4343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6377940" y="1714501"/>
    <xdr:ext cx="2166120" cy="525780"/>
    <xdr:sp macro="" textlink="">
      <xdr:nvSpPr>
        <xdr:cNvPr id="4" name="Rectangle 6"/>
        <xdr:cNvSpPr/>
      </xdr:nvSpPr>
      <xdr:spPr>
        <a:xfrm>
          <a:off x="6377940" y="1714501"/>
          <a:ext cx="2166120" cy="5257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du critère contrôlé</a:t>
          </a:r>
        </a:p>
        <a:p>
          <a:pPr lvl="0" algn="ctr" rtl="0" hangingPunct="0">
            <a:buNone/>
            <a:tabLst/>
          </a:pPr>
          <a:r>
            <a:rPr lang="fr-FR" sz="900" b="0" i="0" u="none" strike="noStrike" kern="1200" baseline="0">
              <a:ln>
                <a:noFill/>
              </a:ln>
              <a:latin typeface="Century Gothic" panose="020B0502020202020204" pitchFamily="34" charset="0"/>
              <a:cs typeface="Arial" pitchFamily="32"/>
            </a:rPr>
            <a:t>0 = mauvais 2 = moyen 3 = bon</a:t>
          </a:r>
        </a:p>
        <a:p>
          <a:pPr lvl="0" algn="ctr" rtl="0" hangingPunct="0">
            <a:buNone/>
            <a:tabLst/>
          </a:pPr>
          <a:r>
            <a:rPr lang="fr-FR" sz="900" b="0" i="0" u="none" strike="noStrike" kern="1200" baseline="0">
              <a:ln>
                <a:noFill/>
              </a:ln>
              <a:latin typeface="Century Gothic" panose="020B0502020202020204" pitchFamily="34" charset="0"/>
              <a:cs typeface="Arial" pitchFamily="32"/>
            </a:rPr>
            <a:t>4 = très bon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6743700" y="2263140"/>
    <xdr:ext cx="182880" cy="388620"/>
    <xdr:sp macro="" textlink="">
      <xdr:nvSpPr>
        <xdr:cNvPr id="5" name="Line 20"/>
        <xdr:cNvSpPr/>
      </xdr:nvSpPr>
      <xdr:spPr>
        <a:xfrm flipH="1">
          <a:off x="6743700" y="2263140"/>
          <a:ext cx="182880" cy="3886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204960" y="3314700"/>
    <xdr:ext cx="1385280" cy="869040"/>
    <xdr:sp macro="" textlink="">
      <xdr:nvSpPr>
        <xdr:cNvPr id="6" name="Oval 11"/>
        <xdr:cNvSpPr/>
      </xdr:nvSpPr>
      <xdr:spPr>
        <a:xfrm>
          <a:off x="9204960" y="33147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du critère contrôlé en fonction de son importance</a:t>
          </a:r>
        </a:p>
      </xdr:txBody>
    </xdr:sp>
    <xdr:clientData/>
  </xdr:absoluteAnchor>
  <xdr:absoluteAnchor>
    <xdr:pos x="8161020" y="3093720"/>
    <xdr:ext cx="1066800" cy="541020"/>
    <xdr:sp macro="" textlink="">
      <xdr:nvSpPr>
        <xdr:cNvPr id="7" name="Line 20"/>
        <xdr:cNvSpPr/>
      </xdr:nvSpPr>
      <xdr:spPr>
        <a:xfrm flipH="1" flipV="1">
          <a:off x="8161020" y="3093720"/>
          <a:ext cx="1066800" cy="5410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357360" y="1554480"/>
    <xdr:ext cx="1112520" cy="754380"/>
    <xdr:sp macro="" textlink="">
      <xdr:nvSpPr>
        <xdr:cNvPr id="8" name="Oval 11"/>
        <xdr:cNvSpPr/>
      </xdr:nvSpPr>
      <xdr:spPr>
        <a:xfrm>
          <a:off x="9357360" y="1554480"/>
          <a:ext cx="1112520" cy="75438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obtenue avec le coefficient</a:t>
          </a:r>
        </a:p>
      </xdr:txBody>
    </xdr:sp>
    <xdr:clientData/>
  </xdr:absoluteAnchor>
  <xdr:absoluteAnchor>
    <xdr:pos x="8724900" y="2164080"/>
    <xdr:ext cx="701040" cy="662940"/>
    <xdr:sp macro="" textlink="">
      <xdr:nvSpPr>
        <xdr:cNvPr id="9" name="Line 20"/>
        <xdr:cNvSpPr/>
      </xdr:nvSpPr>
      <xdr:spPr>
        <a:xfrm flipH="1">
          <a:off x="8724900" y="2164080"/>
          <a:ext cx="701040" cy="6629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2230100" y="2560320"/>
    <xdr:ext cx="2181240" cy="563880"/>
    <xdr:sp macro="" textlink="">
      <xdr:nvSpPr>
        <xdr:cNvPr id="10" name="Rectangle 9"/>
        <xdr:cNvSpPr/>
      </xdr:nvSpPr>
      <xdr:spPr>
        <a:xfrm>
          <a:off x="12230100" y="2560320"/>
          <a:ext cx="2181240" cy="5638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Century Gothic" panose="020B0502020202020204" pitchFamily="34" charset="0"/>
              <a:cs typeface="Arial" pitchFamily="32"/>
            </a:rPr>
            <a:t>Commentaires divers apportant des renseignements utiles pour l'analyse des contrôles</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10919460" y="2933700"/>
    <xdr:ext cx="1318260" cy="121920"/>
    <xdr:sp macro="" textlink="">
      <xdr:nvSpPr>
        <xdr:cNvPr id="11" name="Line 20"/>
        <xdr:cNvSpPr/>
      </xdr:nvSpPr>
      <xdr:spPr>
        <a:xfrm flipH="1">
          <a:off x="10919460" y="2933700"/>
          <a:ext cx="1318260" cy="1219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691640" y="891541"/>
    <xdr:ext cx="2362680" cy="541020"/>
    <xdr:sp macro="" textlink="">
      <xdr:nvSpPr>
        <xdr:cNvPr id="12" name="Rectangle 2"/>
        <xdr:cNvSpPr/>
      </xdr:nvSpPr>
      <xdr:spPr>
        <a:xfrm>
          <a:off x="1691640" y="891541"/>
          <a:ext cx="2362680" cy="54102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Critère de prestation à contrôler.</a:t>
          </a:r>
        </a:p>
        <a:p>
          <a:pPr lvl="0" algn="ctr" rtl="0" hangingPunct="0">
            <a:buNone/>
            <a:tabLst/>
          </a:pPr>
          <a:r>
            <a:rPr lang="fr-FR" sz="900" b="0" i="0" u="none" strike="noStrike" kern="1200" baseline="0">
              <a:ln>
                <a:noFill/>
              </a:ln>
              <a:latin typeface="Century Gothic" panose="020B0502020202020204" pitchFamily="34" charset="0"/>
              <a:cs typeface="Arial" pitchFamily="32"/>
            </a:rPr>
            <a:t>(Les prestations non quotidiennes seront contrôlées après leur réalisation)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2118360" y="1432560"/>
    <xdr:ext cx="289560" cy="1935480"/>
    <xdr:sp macro="" textlink="">
      <xdr:nvSpPr>
        <xdr:cNvPr id="13" name="Line 20"/>
        <xdr:cNvSpPr/>
      </xdr:nvSpPr>
      <xdr:spPr>
        <a:xfrm flipH="1">
          <a:off x="2118360" y="1432560"/>
          <a:ext cx="289560" cy="193548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674429" y="6672944"/>
    <xdr:ext cx="1023257" cy="674914"/>
    <xdr:sp macro="" textlink="">
      <xdr:nvSpPr>
        <xdr:cNvPr id="15" name="Line 20"/>
        <xdr:cNvSpPr/>
      </xdr:nvSpPr>
      <xdr:spPr>
        <a:xfrm flipH="1">
          <a:off x="7674429" y="6672944"/>
          <a:ext cx="1023257" cy="674914"/>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260770" y="5864679"/>
    <xdr:ext cx="2046515" cy="1232807"/>
    <xdr:sp macro="" textlink="">
      <xdr:nvSpPr>
        <xdr:cNvPr id="16" name="Line 20"/>
        <xdr:cNvSpPr/>
      </xdr:nvSpPr>
      <xdr:spPr>
        <a:xfrm flipH="1">
          <a:off x="7260770" y="5864679"/>
          <a:ext cx="2046515" cy="1232807"/>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8763000" y="4953000"/>
    <xdr:ext cx="1385280" cy="869040"/>
    <xdr:sp macro="" textlink="">
      <xdr:nvSpPr>
        <xdr:cNvPr id="18" name="Oval 11"/>
        <xdr:cNvSpPr/>
      </xdr:nvSpPr>
      <xdr:spPr>
        <a:xfrm>
          <a:off x="8763000" y="49530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egal à la meilleure note (4) multiplié par le coefficient</a:t>
          </a:r>
        </a:p>
      </xdr:txBody>
    </xdr:sp>
    <xdr:clientData/>
  </xdr:absoluteAnchor>
  <xdr:absoluteAnchor>
    <xdr:pos x="8708571" y="6164036"/>
    <xdr:ext cx="1385280" cy="869040"/>
    <xdr:sp macro="" textlink="">
      <xdr:nvSpPr>
        <xdr:cNvPr id="19" name="Oval 11"/>
        <xdr:cNvSpPr/>
      </xdr:nvSpPr>
      <xdr:spPr>
        <a:xfrm>
          <a:off x="8708571" y="6164036"/>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pré-défini suivant l'importance de la prestation</a:t>
          </a:r>
        </a:p>
      </xdr:txBody>
    </xdr:sp>
    <xdr:clientData/>
  </xdr:absoluteAnchor>
</xdr:wsDr>
</file>

<file path=xl/theme/theme1.xml><?xml version="1.0" encoding="utf-8"?>
<a:theme xmlns:a="http://schemas.openxmlformats.org/drawingml/2006/main" name="Thème Office">
  <a:themeElements>
    <a:clrScheme name="BlackTie">
      <a:dk1>
        <a:srgbClr val="000000"/>
      </a:dk1>
      <a:lt1>
        <a:srgbClr val="FFFFFF"/>
      </a:lt1>
      <a:dk2>
        <a:srgbClr val="46464A"/>
      </a:dk2>
      <a:lt2>
        <a:srgbClr val="E3DCCF"/>
      </a:lt2>
      <a:accent1>
        <a:srgbClr val="6F6F74"/>
      </a:accent1>
      <a:accent2>
        <a:srgbClr val="A7B789"/>
      </a:accent2>
      <a:accent3>
        <a:srgbClr val="BEAE98"/>
      </a:accent3>
      <a:accent4>
        <a:srgbClr val="92A9B9"/>
      </a:accent4>
      <a:accent5>
        <a:srgbClr val="9C8265"/>
      </a:accent5>
      <a:accent6>
        <a:srgbClr val="8D6974"/>
      </a:accent6>
      <a:hlink>
        <a:srgbClr val="67AABF"/>
      </a:hlink>
      <a:folHlink>
        <a:srgbClr val="B1B5A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121"/>
  <sheetViews>
    <sheetView showGridLines="0" tabSelected="1" view="pageBreakPreview" topLeftCell="A71" zoomScale="80" zoomScaleNormal="80" zoomScaleSheetLayoutView="80" workbookViewId="0">
      <selection activeCell="A86" sqref="A86"/>
    </sheetView>
  </sheetViews>
  <sheetFormatPr baseColWidth="10" defaultColWidth="11.5703125" defaultRowHeight="16.5"/>
  <cols>
    <col min="1" max="1" width="84.28515625" style="36" customWidth="1"/>
    <col min="2" max="2" width="9.7109375" style="36" customWidth="1"/>
    <col min="3" max="3" width="18.5703125" style="36" customWidth="1"/>
    <col min="4" max="4" width="13.85546875" style="36" customWidth="1"/>
    <col min="5" max="5" width="15.5703125" style="36" customWidth="1"/>
    <col min="6" max="7" width="8.7109375" style="36" customWidth="1"/>
    <col min="8" max="8" width="55.42578125" style="36" customWidth="1"/>
    <col min="9" max="16384" width="11.5703125" style="36"/>
  </cols>
  <sheetData>
    <row r="1" spans="1:8" ht="33" customHeight="1">
      <c r="A1" s="85" t="s">
        <v>139</v>
      </c>
      <c r="B1" s="86"/>
      <c r="C1" s="86"/>
      <c r="D1" s="86"/>
      <c r="E1" s="86"/>
      <c r="F1" s="86"/>
      <c r="G1" s="86"/>
      <c r="H1" s="86"/>
    </row>
    <row r="2" spans="1:8" ht="33" customHeight="1">
      <c r="A2" s="86"/>
      <c r="B2" s="86"/>
      <c r="C2" s="86"/>
      <c r="D2" s="86"/>
      <c r="E2" s="86"/>
      <c r="F2" s="86"/>
      <c r="G2" s="86"/>
      <c r="H2" s="86"/>
    </row>
    <row r="5" spans="1:8" ht="21" customHeight="1">
      <c r="A5" s="11" t="s">
        <v>29</v>
      </c>
      <c r="B5" s="40"/>
      <c r="C5" s="87" t="s">
        <v>30</v>
      </c>
      <c r="D5" s="87"/>
      <c r="E5" s="89" t="s">
        <v>33</v>
      </c>
      <c r="F5" s="89"/>
      <c r="G5" s="40"/>
    </row>
    <row r="6" spans="1:8" ht="20.45" customHeight="1">
      <c r="A6" s="6" t="s">
        <v>27</v>
      </c>
      <c r="C6" s="88" t="s">
        <v>31</v>
      </c>
      <c r="D6" s="88"/>
      <c r="E6" s="90"/>
      <c r="F6" s="90"/>
    </row>
    <row r="7" spans="1:8" ht="20.45" customHeight="1" thickBot="1">
      <c r="A7" s="6" t="s">
        <v>28</v>
      </c>
      <c r="C7" s="88" t="s">
        <v>34</v>
      </c>
      <c r="D7" s="88"/>
      <c r="E7" s="90"/>
      <c r="F7" s="90"/>
    </row>
    <row r="8" spans="1:8" ht="20.45" customHeight="1" thickBot="1">
      <c r="C8" s="88" t="s">
        <v>32</v>
      </c>
      <c r="D8" s="88"/>
      <c r="E8" s="90"/>
      <c r="F8" s="90"/>
      <c r="H8" s="68" t="s">
        <v>122</v>
      </c>
    </row>
    <row r="10" spans="1:8">
      <c r="A10" s="41" t="s">
        <v>111</v>
      </c>
    </row>
    <row r="11" spans="1:8" ht="21" customHeight="1">
      <c r="A11" s="76" t="s">
        <v>58</v>
      </c>
      <c r="B11" s="74" t="s">
        <v>114</v>
      </c>
      <c r="C11" s="77" t="s">
        <v>17</v>
      </c>
      <c r="D11" s="33" t="s">
        <v>18</v>
      </c>
      <c r="E11" s="78" t="s">
        <v>19</v>
      </c>
      <c r="F11" s="74" t="s">
        <v>22</v>
      </c>
      <c r="G11" s="74" t="s">
        <v>20</v>
      </c>
      <c r="H11" s="75" t="s">
        <v>23</v>
      </c>
    </row>
    <row r="12" spans="1:8" ht="87.6" customHeight="1">
      <c r="A12" s="76"/>
      <c r="B12" s="74"/>
      <c r="C12" s="77"/>
      <c r="D12" s="33" t="s">
        <v>21</v>
      </c>
      <c r="E12" s="78"/>
      <c r="F12" s="74"/>
      <c r="G12" s="74"/>
      <c r="H12" s="75"/>
    </row>
    <row r="13" spans="1:8">
      <c r="A13" s="26" t="s">
        <v>59</v>
      </c>
      <c r="B13" s="42"/>
      <c r="C13" s="24" t="s">
        <v>78</v>
      </c>
      <c r="D13" s="9"/>
      <c r="E13" s="35" t="str">
        <f>IF(B13="","",F13*4)</f>
        <v/>
      </c>
      <c r="F13" s="35">
        <v>2</v>
      </c>
      <c r="G13" s="9" t="str">
        <f>IF(B13="","",D13*F13)</f>
        <v/>
      </c>
      <c r="H13" s="9"/>
    </row>
    <row r="14" spans="1:8" ht="28.5" customHeight="1">
      <c r="A14" s="28" t="s">
        <v>60</v>
      </c>
      <c r="B14" s="16"/>
      <c r="C14" s="24" t="s">
        <v>78</v>
      </c>
      <c r="D14" s="9"/>
      <c r="E14" s="35" t="str">
        <f t="shared" ref="E14:E21" si="0">IF(B14="","",F14*4)</f>
        <v/>
      </c>
      <c r="F14" s="35">
        <v>2</v>
      </c>
      <c r="G14" s="9" t="str">
        <f t="shared" ref="G14:G21" si="1">IF(B14="","",D14*F14)</f>
        <v/>
      </c>
      <c r="H14" s="9"/>
    </row>
    <row r="15" spans="1:8" ht="27">
      <c r="A15" s="28" t="s">
        <v>61</v>
      </c>
      <c r="B15" s="16"/>
      <c r="C15" s="24" t="s">
        <v>78</v>
      </c>
      <c r="D15" s="9"/>
      <c r="E15" s="35" t="str">
        <f t="shared" si="0"/>
        <v/>
      </c>
      <c r="F15" s="35">
        <v>2</v>
      </c>
      <c r="G15" s="9" t="str">
        <f t="shared" si="1"/>
        <v/>
      </c>
      <c r="H15" s="9"/>
    </row>
    <row r="16" spans="1:8">
      <c r="A16" s="28" t="s">
        <v>4</v>
      </c>
      <c r="B16" s="16"/>
      <c r="C16" s="24" t="s">
        <v>78</v>
      </c>
      <c r="D16" s="9"/>
      <c r="E16" s="35" t="str">
        <f t="shared" si="0"/>
        <v/>
      </c>
      <c r="F16" s="35">
        <v>3</v>
      </c>
      <c r="G16" s="9" t="str">
        <f t="shared" si="1"/>
        <v/>
      </c>
      <c r="H16" s="9"/>
    </row>
    <row r="17" spans="1:8">
      <c r="A17" s="28" t="s">
        <v>125</v>
      </c>
      <c r="B17" s="16"/>
      <c r="C17" s="24" t="s">
        <v>78</v>
      </c>
      <c r="D17" s="9"/>
      <c r="E17" s="35" t="str">
        <f t="shared" si="0"/>
        <v/>
      </c>
      <c r="F17" s="35">
        <v>3</v>
      </c>
      <c r="G17" s="9" t="str">
        <f t="shared" si="1"/>
        <v/>
      </c>
      <c r="H17" s="9"/>
    </row>
    <row r="18" spans="1:8" ht="27">
      <c r="A18" s="28" t="s">
        <v>62</v>
      </c>
      <c r="B18" s="16"/>
      <c r="C18" s="24" t="s">
        <v>63</v>
      </c>
      <c r="D18" s="9"/>
      <c r="E18" s="35" t="str">
        <f t="shared" si="0"/>
        <v/>
      </c>
      <c r="F18" s="35">
        <v>1</v>
      </c>
      <c r="G18" s="9" t="str">
        <f t="shared" si="1"/>
        <v/>
      </c>
      <c r="H18" s="9"/>
    </row>
    <row r="19" spans="1:8">
      <c r="A19" s="28" t="s">
        <v>64</v>
      </c>
      <c r="B19" s="16"/>
      <c r="C19" s="25" t="s">
        <v>55</v>
      </c>
      <c r="D19" s="9"/>
      <c r="E19" s="35" t="str">
        <f t="shared" si="0"/>
        <v/>
      </c>
      <c r="F19" s="35">
        <v>2</v>
      </c>
      <c r="G19" s="9" t="str">
        <f t="shared" si="1"/>
        <v/>
      </c>
      <c r="H19" s="9"/>
    </row>
    <row r="20" spans="1:8">
      <c r="A20" s="28" t="s">
        <v>65</v>
      </c>
      <c r="B20" s="16"/>
      <c r="C20" s="25" t="s">
        <v>55</v>
      </c>
      <c r="D20" s="9"/>
      <c r="E20" s="35" t="str">
        <f t="shared" si="0"/>
        <v/>
      </c>
      <c r="F20" s="35">
        <v>1</v>
      </c>
      <c r="G20" s="9" t="str">
        <f t="shared" si="1"/>
        <v/>
      </c>
      <c r="H20" s="9"/>
    </row>
    <row r="21" spans="1:8">
      <c r="A21" s="28" t="s">
        <v>66</v>
      </c>
      <c r="B21" s="16"/>
      <c r="C21" s="25" t="s">
        <v>72</v>
      </c>
      <c r="D21" s="9"/>
      <c r="E21" s="35" t="str">
        <f t="shared" si="0"/>
        <v/>
      </c>
      <c r="F21" s="35">
        <v>1</v>
      </c>
      <c r="G21" s="9" t="str">
        <f t="shared" si="1"/>
        <v/>
      </c>
      <c r="H21" s="9"/>
    </row>
    <row r="22" spans="1:8">
      <c r="A22" s="23"/>
      <c r="B22" s="23"/>
      <c r="C22" s="37"/>
      <c r="D22" s="37"/>
      <c r="E22" s="37"/>
      <c r="F22" s="37"/>
      <c r="G22" s="37"/>
      <c r="H22" s="37"/>
    </row>
    <row r="23" spans="1:8">
      <c r="A23" s="23"/>
      <c r="B23" s="23"/>
      <c r="C23" s="37"/>
      <c r="D23" s="37"/>
      <c r="E23" s="37"/>
      <c r="F23" s="37"/>
      <c r="G23" s="37"/>
      <c r="H23" s="37"/>
    </row>
    <row r="24" spans="1:8" ht="20.45" customHeight="1">
      <c r="A24" s="79" t="s">
        <v>67</v>
      </c>
      <c r="B24" s="74" t="s">
        <v>26</v>
      </c>
      <c r="C24" s="77" t="s">
        <v>17</v>
      </c>
      <c r="D24" s="33" t="s">
        <v>18</v>
      </c>
      <c r="E24" s="78" t="s">
        <v>19</v>
      </c>
      <c r="F24" s="74" t="s">
        <v>22</v>
      </c>
      <c r="G24" s="74" t="s">
        <v>20</v>
      </c>
      <c r="H24" s="75" t="s">
        <v>23</v>
      </c>
    </row>
    <row r="25" spans="1:8" ht="54">
      <c r="A25" s="80"/>
      <c r="B25" s="74"/>
      <c r="C25" s="77"/>
      <c r="D25" s="33" t="s">
        <v>21</v>
      </c>
      <c r="E25" s="78"/>
      <c r="F25" s="74"/>
      <c r="G25" s="74"/>
      <c r="H25" s="75"/>
    </row>
    <row r="26" spans="1:8" ht="14.45" customHeight="1">
      <c r="A26" s="26" t="s">
        <v>59</v>
      </c>
      <c r="B26" s="43"/>
      <c r="C26" s="25" t="s">
        <v>78</v>
      </c>
      <c r="D26" s="9"/>
      <c r="E26" s="35" t="str">
        <f t="shared" ref="E26:E36" si="2">IF(B26="","",F26*4)</f>
        <v/>
      </c>
      <c r="F26" s="35">
        <v>2</v>
      </c>
      <c r="G26" s="9" t="str">
        <f t="shared" ref="G26:G36" si="3">IF(B26="","",D26*F26)</f>
        <v/>
      </c>
      <c r="H26" s="9"/>
    </row>
    <row r="27" spans="1:8" ht="27.75" customHeight="1">
      <c r="A27" s="27" t="s">
        <v>69</v>
      </c>
      <c r="B27" s="43"/>
      <c r="C27" s="25" t="s">
        <v>78</v>
      </c>
      <c r="D27" s="9"/>
      <c r="E27" s="35" t="str">
        <f t="shared" si="2"/>
        <v/>
      </c>
      <c r="F27" s="35">
        <v>2</v>
      </c>
      <c r="G27" s="9" t="str">
        <f t="shared" si="3"/>
        <v/>
      </c>
      <c r="H27" s="9"/>
    </row>
    <row r="28" spans="1:8" ht="14.45" customHeight="1">
      <c r="A28" s="27" t="s">
        <v>70</v>
      </c>
      <c r="B28" s="43"/>
      <c r="C28" s="25" t="s">
        <v>78</v>
      </c>
      <c r="D28" s="9"/>
      <c r="E28" s="35" t="str">
        <f t="shared" si="2"/>
        <v/>
      </c>
      <c r="F28" s="35">
        <v>3</v>
      </c>
      <c r="G28" s="9" t="str">
        <f t="shared" si="3"/>
        <v/>
      </c>
      <c r="H28" s="9"/>
    </row>
    <row r="29" spans="1:8" ht="29.25" customHeight="1">
      <c r="A29" s="28" t="s">
        <v>124</v>
      </c>
      <c r="B29" s="43"/>
      <c r="C29" s="25" t="s">
        <v>78</v>
      </c>
      <c r="D29" s="9"/>
      <c r="E29" s="35" t="str">
        <f t="shared" si="2"/>
        <v/>
      </c>
      <c r="F29" s="35">
        <v>3</v>
      </c>
      <c r="G29" s="9" t="str">
        <f t="shared" si="3"/>
        <v/>
      </c>
      <c r="H29" s="9"/>
    </row>
    <row r="30" spans="1:8" ht="14.45" customHeight="1">
      <c r="A30" s="27" t="s">
        <v>138</v>
      </c>
      <c r="B30" s="43"/>
      <c r="C30" s="25" t="s">
        <v>78</v>
      </c>
      <c r="D30" s="9"/>
      <c r="E30" s="35" t="str">
        <f t="shared" si="2"/>
        <v/>
      </c>
      <c r="F30" s="35">
        <v>2</v>
      </c>
      <c r="G30" s="9" t="str">
        <f t="shared" si="3"/>
        <v/>
      </c>
      <c r="H30" s="9"/>
    </row>
    <row r="31" spans="1:8" ht="27.75" customHeight="1">
      <c r="A31" s="27" t="s">
        <v>71</v>
      </c>
      <c r="B31" s="43"/>
      <c r="C31" s="25" t="s">
        <v>53</v>
      </c>
      <c r="D31" s="9"/>
      <c r="E31" s="35" t="str">
        <f t="shared" si="2"/>
        <v/>
      </c>
      <c r="F31" s="35">
        <v>1</v>
      </c>
      <c r="G31" s="9" t="str">
        <f t="shared" si="3"/>
        <v/>
      </c>
      <c r="H31" s="9"/>
    </row>
    <row r="32" spans="1:8" ht="14.45" customHeight="1">
      <c r="A32" s="28" t="s">
        <v>64</v>
      </c>
      <c r="B32" s="43"/>
      <c r="C32" s="25" t="s">
        <v>55</v>
      </c>
      <c r="D32" s="9"/>
      <c r="E32" s="35" t="str">
        <f t="shared" si="2"/>
        <v/>
      </c>
      <c r="F32" s="35">
        <v>2</v>
      </c>
      <c r="G32" s="9" t="str">
        <f t="shared" si="3"/>
        <v/>
      </c>
      <c r="H32" s="9"/>
    </row>
    <row r="33" spans="1:8" ht="14.45" customHeight="1">
      <c r="A33" s="28" t="s">
        <v>126</v>
      </c>
      <c r="B33" s="43"/>
      <c r="C33" s="25" t="s">
        <v>53</v>
      </c>
      <c r="D33" s="9"/>
      <c r="E33" s="35" t="str">
        <f t="shared" si="2"/>
        <v/>
      </c>
      <c r="F33" s="35">
        <v>1</v>
      </c>
      <c r="G33" s="9" t="str">
        <f t="shared" si="3"/>
        <v/>
      </c>
      <c r="H33" s="9"/>
    </row>
    <row r="34" spans="1:8" ht="14.45" customHeight="1">
      <c r="A34" s="28" t="s">
        <v>66</v>
      </c>
      <c r="B34" s="43"/>
      <c r="C34" s="25" t="s">
        <v>56</v>
      </c>
      <c r="D34" s="9"/>
      <c r="E34" s="35" t="str">
        <f t="shared" si="2"/>
        <v/>
      </c>
      <c r="F34" s="35">
        <v>1</v>
      </c>
      <c r="G34" s="9" t="str">
        <f t="shared" si="3"/>
        <v/>
      </c>
      <c r="H34" s="9"/>
    </row>
    <row r="35" spans="1:8" ht="14.45" customHeight="1">
      <c r="A35" s="28" t="s">
        <v>141</v>
      </c>
      <c r="B35" s="43"/>
      <c r="C35" s="25" t="s">
        <v>57</v>
      </c>
      <c r="D35" s="9"/>
      <c r="E35" s="35" t="str">
        <f t="shared" si="2"/>
        <v/>
      </c>
      <c r="F35" s="35">
        <v>1</v>
      </c>
      <c r="G35" s="9" t="str">
        <f t="shared" si="3"/>
        <v/>
      </c>
      <c r="H35" s="9"/>
    </row>
    <row r="36" spans="1:8" ht="14.45" customHeight="1">
      <c r="A36" s="27" t="s">
        <v>127</v>
      </c>
      <c r="B36" s="43"/>
      <c r="C36" s="25" t="s">
        <v>57</v>
      </c>
      <c r="D36" s="9"/>
      <c r="E36" s="35" t="str">
        <f t="shared" si="2"/>
        <v/>
      </c>
      <c r="F36" s="35">
        <v>2</v>
      </c>
      <c r="G36" s="9" t="str">
        <f t="shared" si="3"/>
        <v/>
      </c>
      <c r="H36" s="9"/>
    </row>
    <row r="37" spans="1:8">
      <c r="A37" s="44"/>
      <c r="B37" s="44"/>
      <c r="C37" s="37"/>
      <c r="D37" s="37"/>
      <c r="E37" s="37"/>
      <c r="F37" s="37"/>
      <c r="G37" s="37"/>
      <c r="H37" s="37"/>
    </row>
    <row r="38" spans="1:8">
      <c r="A38" s="44"/>
      <c r="B38" s="44"/>
    </row>
    <row r="39" spans="1:8" ht="20.45" customHeight="1">
      <c r="A39" s="79" t="s">
        <v>74</v>
      </c>
      <c r="B39" s="74" t="s">
        <v>26</v>
      </c>
      <c r="C39" s="77" t="s">
        <v>17</v>
      </c>
      <c r="D39" s="33" t="s">
        <v>18</v>
      </c>
      <c r="E39" s="78" t="s">
        <v>19</v>
      </c>
      <c r="F39" s="74" t="s">
        <v>22</v>
      </c>
      <c r="G39" s="74" t="s">
        <v>20</v>
      </c>
      <c r="H39" s="75" t="s">
        <v>23</v>
      </c>
    </row>
    <row r="40" spans="1:8" ht="54">
      <c r="A40" s="79"/>
      <c r="B40" s="81"/>
      <c r="C40" s="82"/>
      <c r="D40" s="34" t="s">
        <v>21</v>
      </c>
      <c r="E40" s="83"/>
      <c r="F40" s="74"/>
      <c r="G40" s="74"/>
      <c r="H40" s="75"/>
    </row>
    <row r="41" spans="1:8">
      <c r="A41" s="27" t="s">
        <v>75</v>
      </c>
      <c r="B41" s="43"/>
      <c r="C41" s="25" t="s">
        <v>78</v>
      </c>
      <c r="D41" s="9"/>
      <c r="E41" s="35" t="str">
        <f t="shared" ref="E41:E52" si="4">IF(B41="","",F41*4)</f>
        <v/>
      </c>
      <c r="F41" s="35">
        <v>3</v>
      </c>
      <c r="G41" s="9" t="str">
        <f t="shared" ref="G41:G52" si="5">IF(B41="","",D41*F41)</f>
        <v/>
      </c>
      <c r="H41" s="9"/>
    </row>
    <row r="42" spans="1:8" ht="40.5">
      <c r="A42" s="27" t="s">
        <v>76</v>
      </c>
      <c r="B42" s="43"/>
      <c r="C42" s="25" t="s">
        <v>78</v>
      </c>
      <c r="D42" s="9"/>
      <c r="E42" s="35" t="str">
        <f t="shared" si="4"/>
        <v/>
      </c>
      <c r="F42" s="35">
        <v>3</v>
      </c>
      <c r="G42" s="9" t="str">
        <f t="shared" si="5"/>
        <v/>
      </c>
      <c r="H42" s="9"/>
    </row>
    <row r="43" spans="1:8">
      <c r="A43" s="27" t="s">
        <v>77</v>
      </c>
      <c r="B43" s="43"/>
      <c r="C43" s="25" t="s">
        <v>78</v>
      </c>
      <c r="D43" s="9"/>
      <c r="E43" s="35" t="str">
        <f t="shared" si="4"/>
        <v/>
      </c>
      <c r="F43" s="35">
        <v>2</v>
      </c>
      <c r="G43" s="9" t="str">
        <f t="shared" si="5"/>
        <v/>
      </c>
      <c r="H43" s="9"/>
    </row>
    <row r="44" spans="1:8">
      <c r="A44" s="27" t="s">
        <v>128</v>
      </c>
      <c r="B44" s="43"/>
      <c r="C44" s="25" t="s">
        <v>78</v>
      </c>
      <c r="D44" s="9"/>
      <c r="E44" s="35" t="str">
        <f t="shared" si="4"/>
        <v/>
      </c>
      <c r="F44" s="35">
        <v>2</v>
      </c>
      <c r="G44" s="9" t="str">
        <f t="shared" si="5"/>
        <v/>
      </c>
      <c r="H44" s="9"/>
    </row>
    <row r="45" spans="1:8" ht="27">
      <c r="A45" s="27" t="s">
        <v>79</v>
      </c>
      <c r="B45" s="43"/>
      <c r="C45" s="25" t="s">
        <v>78</v>
      </c>
      <c r="D45" s="9"/>
      <c r="E45" s="35" t="str">
        <f t="shared" si="4"/>
        <v/>
      </c>
      <c r="F45" s="35">
        <v>3</v>
      </c>
      <c r="G45" s="9" t="str">
        <f t="shared" si="5"/>
        <v/>
      </c>
      <c r="H45" s="9"/>
    </row>
    <row r="46" spans="1:8" ht="27">
      <c r="A46" s="27" t="s">
        <v>80</v>
      </c>
      <c r="B46" s="43"/>
      <c r="C46" s="25" t="s">
        <v>53</v>
      </c>
      <c r="D46" s="9"/>
      <c r="E46" s="35" t="str">
        <f t="shared" si="4"/>
        <v/>
      </c>
      <c r="F46" s="35">
        <v>2</v>
      </c>
      <c r="G46" s="9" t="str">
        <f t="shared" si="5"/>
        <v/>
      </c>
      <c r="H46" s="9"/>
    </row>
    <row r="47" spans="1:8">
      <c r="A47" s="27" t="s">
        <v>81</v>
      </c>
      <c r="B47" s="43"/>
      <c r="C47" s="25" t="s">
        <v>53</v>
      </c>
      <c r="D47" s="9"/>
      <c r="E47" s="35" t="str">
        <f t="shared" si="4"/>
        <v/>
      </c>
      <c r="F47" s="35">
        <v>2</v>
      </c>
      <c r="G47" s="9" t="str">
        <f t="shared" si="5"/>
        <v/>
      </c>
      <c r="H47" s="9"/>
    </row>
    <row r="48" spans="1:8">
      <c r="A48" s="27" t="s">
        <v>82</v>
      </c>
      <c r="B48" s="43"/>
      <c r="C48" s="25" t="s">
        <v>53</v>
      </c>
      <c r="D48" s="9"/>
      <c r="E48" s="35" t="str">
        <f t="shared" si="4"/>
        <v/>
      </c>
      <c r="F48" s="35">
        <v>1</v>
      </c>
      <c r="G48" s="9" t="str">
        <f t="shared" si="5"/>
        <v/>
      </c>
      <c r="H48" s="9"/>
    </row>
    <row r="49" spans="1:8">
      <c r="A49" s="27" t="s">
        <v>83</v>
      </c>
      <c r="B49" s="43"/>
      <c r="C49" s="25" t="s">
        <v>56</v>
      </c>
      <c r="D49" s="9"/>
      <c r="E49" s="35" t="str">
        <f t="shared" si="4"/>
        <v/>
      </c>
      <c r="F49" s="35">
        <v>2</v>
      </c>
      <c r="G49" s="9" t="str">
        <f t="shared" si="5"/>
        <v/>
      </c>
      <c r="H49" s="9"/>
    </row>
    <row r="50" spans="1:8">
      <c r="A50" s="27" t="s">
        <v>84</v>
      </c>
      <c r="B50" s="43"/>
      <c r="C50" s="25" t="s">
        <v>56</v>
      </c>
      <c r="D50" s="9"/>
      <c r="E50" s="35" t="str">
        <f t="shared" si="4"/>
        <v/>
      </c>
      <c r="F50" s="35">
        <v>2</v>
      </c>
      <c r="G50" s="9" t="str">
        <f t="shared" si="5"/>
        <v/>
      </c>
      <c r="H50" s="9"/>
    </row>
    <row r="51" spans="1:8">
      <c r="A51" s="27" t="s">
        <v>85</v>
      </c>
      <c r="B51" s="43"/>
      <c r="C51" s="25" t="s">
        <v>56</v>
      </c>
      <c r="D51" s="9"/>
      <c r="E51" s="35" t="str">
        <f t="shared" si="4"/>
        <v/>
      </c>
      <c r="F51" s="35">
        <v>1</v>
      </c>
      <c r="G51" s="9" t="str">
        <f t="shared" si="5"/>
        <v/>
      </c>
      <c r="H51" s="9"/>
    </row>
    <row r="52" spans="1:8">
      <c r="A52" s="27" t="s">
        <v>140</v>
      </c>
      <c r="B52" s="43"/>
      <c r="C52" s="25" t="s">
        <v>55</v>
      </c>
      <c r="D52" s="73"/>
      <c r="E52" s="35" t="str">
        <f t="shared" si="4"/>
        <v/>
      </c>
      <c r="F52" s="35">
        <v>3</v>
      </c>
      <c r="G52" s="73" t="str">
        <f t="shared" si="5"/>
        <v/>
      </c>
      <c r="H52" s="73"/>
    </row>
    <row r="53" spans="1:8">
      <c r="A53" s="44"/>
      <c r="B53" s="44"/>
    </row>
    <row r="54" spans="1:8">
      <c r="A54" s="44"/>
      <c r="B54" s="44"/>
    </row>
    <row r="55" spans="1:8" ht="20.45" customHeight="1">
      <c r="A55" s="79" t="s">
        <v>86</v>
      </c>
      <c r="B55" s="74" t="s">
        <v>26</v>
      </c>
      <c r="C55" s="77" t="s">
        <v>17</v>
      </c>
      <c r="D55" s="33" t="s">
        <v>18</v>
      </c>
      <c r="E55" s="78" t="s">
        <v>19</v>
      </c>
      <c r="F55" s="74" t="s">
        <v>22</v>
      </c>
      <c r="G55" s="74" t="s">
        <v>20</v>
      </c>
      <c r="H55" s="75" t="s">
        <v>23</v>
      </c>
    </row>
    <row r="56" spans="1:8" ht="54">
      <c r="A56" s="79"/>
      <c r="B56" s="81"/>
      <c r="C56" s="82"/>
      <c r="D56" s="34" t="s">
        <v>21</v>
      </c>
      <c r="E56" s="83"/>
      <c r="F56" s="81"/>
      <c r="G56" s="74"/>
      <c r="H56" s="75"/>
    </row>
    <row r="57" spans="1:8">
      <c r="A57" s="27" t="s">
        <v>68</v>
      </c>
      <c r="B57" s="43"/>
      <c r="C57" s="25" t="s">
        <v>78</v>
      </c>
      <c r="D57" s="9"/>
      <c r="E57" s="35" t="str">
        <f t="shared" ref="E57:E64" si="6">IF(B57="","",F57*4)</f>
        <v/>
      </c>
      <c r="F57" s="35">
        <v>2</v>
      </c>
      <c r="G57" s="9" t="str">
        <f t="shared" ref="G57:G64" si="7">IF(B57="","",D57*F57)</f>
        <v/>
      </c>
      <c r="H57" s="9"/>
    </row>
    <row r="58" spans="1:8">
      <c r="A58" s="27" t="s">
        <v>129</v>
      </c>
      <c r="B58" s="43"/>
      <c r="C58" s="25" t="s">
        <v>78</v>
      </c>
      <c r="D58" s="9"/>
      <c r="E58" s="35" t="str">
        <f t="shared" si="6"/>
        <v/>
      </c>
      <c r="F58" s="35">
        <v>3</v>
      </c>
      <c r="G58" s="9" t="str">
        <f t="shared" si="7"/>
        <v/>
      </c>
      <c r="H58" s="9"/>
    </row>
    <row r="59" spans="1:8" ht="27">
      <c r="A59" s="27" t="s">
        <v>87</v>
      </c>
      <c r="B59" s="43"/>
      <c r="C59" s="25" t="s">
        <v>78</v>
      </c>
      <c r="D59" s="9"/>
      <c r="E59" s="35" t="str">
        <f t="shared" si="6"/>
        <v/>
      </c>
      <c r="F59" s="35">
        <v>2</v>
      </c>
      <c r="G59" s="9" t="str">
        <f t="shared" si="7"/>
        <v/>
      </c>
      <c r="H59" s="9"/>
    </row>
    <row r="60" spans="1:8">
      <c r="A60" s="27" t="s">
        <v>128</v>
      </c>
      <c r="B60" s="43"/>
      <c r="C60" s="25" t="s">
        <v>78</v>
      </c>
      <c r="D60" s="9"/>
      <c r="E60" s="35" t="str">
        <f t="shared" si="6"/>
        <v/>
      </c>
      <c r="F60" s="35">
        <v>3</v>
      </c>
      <c r="G60" s="9" t="str">
        <f t="shared" si="7"/>
        <v/>
      </c>
      <c r="H60" s="9"/>
    </row>
    <row r="61" spans="1:8">
      <c r="A61" s="27" t="s">
        <v>88</v>
      </c>
      <c r="B61" s="43"/>
      <c r="C61" s="25" t="s">
        <v>78</v>
      </c>
      <c r="D61" s="9"/>
      <c r="E61" s="35" t="str">
        <f t="shared" si="6"/>
        <v/>
      </c>
      <c r="F61" s="35">
        <v>2</v>
      </c>
      <c r="G61" s="9" t="str">
        <f t="shared" si="7"/>
        <v/>
      </c>
      <c r="H61" s="9"/>
    </row>
    <row r="62" spans="1:8" ht="27">
      <c r="A62" s="27" t="s">
        <v>89</v>
      </c>
      <c r="B62" s="43"/>
      <c r="C62" s="25" t="s">
        <v>55</v>
      </c>
      <c r="D62" s="9"/>
      <c r="E62" s="35" t="str">
        <f t="shared" si="6"/>
        <v/>
      </c>
      <c r="F62" s="35">
        <v>1</v>
      </c>
      <c r="G62" s="9" t="str">
        <f t="shared" si="7"/>
        <v/>
      </c>
      <c r="H62" s="9"/>
    </row>
    <row r="63" spans="1:8">
      <c r="A63" s="27" t="s">
        <v>130</v>
      </c>
      <c r="B63" s="43"/>
      <c r="C63" s="25" t="s">
        <v>53</v>
      </c>
      <c r="D63" s="9"/>
      <c r="E63" s="35" t="str">
        <f t="shared" si="6"/>
        <v/>
      </c>
      <c r="F63" s="35">
        <v>2</v>
      </c>
      <c r="G63" s="9" t="str">
        <f t="shared" si="7"/>
        <v/>
      </c>
      <c r="H63" s="9"/>
    </row>
    <row r="64" spans="1:8">
      <c r="A64" s="27" t="s">
        <v>90</v>
      </c>
      <c r="B64" s="43"/>
      <c r="C64" s="25" t="s">
        <v>56</v>
      </c>
      <c r="D64" s="9"/>
      <c r="E64" s="35" t="str">
        <f t="shared" si="6"/>
        <v/>
      </c>
      <c r="F64" s="35">
        <v>1</v>
      </c>
      <c r="G64" s="9" t="str">
        <f t="shared" si="7"/>
        <v/>
      </c>
      <c r="H64" s="9"/>
    </row>
    <row r="65" spans="1:8">
      <c r="A65" s="44"/>
      <c r="B65" s="44"/>
    </row>
    <row r="66" spans="1:8">
      <c r="A66" s="44"/>
      <c r="B66" s="44"/>
    </row>
    <row r="67" spans="1:8" ht="20.45" customHeight="1">
      <c r="A67" s="79" t="s">
        <v>91</v>
      </c>
      <c r="B67" s="74" t="s">
        <v>26</v>
      </c>
      <c r="C67" s="77" t="s">
        <v>17</v>
      </c>
      <c r="D67" s="33" t="s">
        <v>18</v>
      </c>
      <c r="E67" s="78" t="s">
        <v>19</v>
      </c>
      <c r="F67" s="74" t="s">
        <v>22</v>
      </c>
      <c r="G67" s="74" t="s">
        <v>20</v>
      </c>
      <c r="H67" s="75" t="s">
        <v>23</v>
      </c>
    </row>
    <row r="68" spans="1:8" ht="54">
      <c r="A68" s="80"/>
      <c r="B68" s="81"/>
      <c r="C68" s="82"/>
      <c r="D68" s="34" t="s">
        <v>21</v>
      </c>
      <c r="E68" s="83"/>
      <c r="F68" s="81"/>
      <c r="G68" s="74"/>
      <c r="H68" s="75"/>
    </row>
    <row r="69" spans="1:8">
      <c r="A69" s="27" t="s">
        <v>59</v>
      </c>
      <c r="B69" s="43"/>
      <c r="C69" s="25" t="s">
        <v>78</v>
      </c>
      <c r="D69" s="9"/>
      <c r="E69" s="35" t="str">
        <f t="shared" ref="E69:E76" si="8">IF(B69="","",F69*4)</f>
        <v/>
      </c>
      <c r="F69" s="35">
        <v>2</v>
      </c>
      <c r="G69" s="9" t="str">
        <f t="shared" ref="G69:G76" si="9">IF(B69="","",D69*F69)</f>
        <v/>
      </c>
      <c r="H69" s="9"/>
    </row>
    <row r="70" spans="1:8" ht="27">
      <c r="A70" s="29" t="s">
        <v>92</v>
      </c>
      <c r="B70" s="45"/>
      <c r="C70" s="25" t="s">
        <v>55</v>
      </c>
      <c r="D70" s="9"/>
      <c r="E70" s="35" t="str">
        <f t="shared" si="8"/>
        <v/>
      </c>
      <c r="F70" s="35">
        <v>2</v>
      </c>
      <c r="G70" s="9" t="str">
        <f t="shared" si="9"/>
        <v/>
      </c>
      <c r="H70" s="9"/>
    </row>
    <row r="71" spans="1:8">
      <c r="A71" s="29" t="s">
        <v>131</v>
      </c>
      <c r="B71" s="45"/>
      <c r="C71" s="25" t="s">
        <v>78</v>
      </c>
      <c r="D71" s="9"/>
      <c r="E71" s="35" t="str">
        <f t="shared" si="8"/>
        <v/>
      </c>
      <c r="F71" s="35">
        <v>3</v>
      </c>
      <c r="G71" s="9" t="str">
        <f t="shared" si="9"/>
        <v/>
      </c>
      <c r="H71" s="9"/>
    </row>
    <row r="72" spans="1:8">
      <c r="A72" s="29" t="s">
        <v>132</v>
      </c>
      <c r="B72" s="45"/>
      <c r="C72" s="25" t="s">
        <v>53</v>
      </c>
      <c r="D72" s="9"/>
      <c r="E72" s="35" t="str">
        <f t="shared" si="8"/>
        <v/>
      </c>
      <c r="F72" s="35">
        <v>3</v>
      </c>
      <c r="G72" s="9" t="str">
        <f t="shared" si="9"/>
        <v/>
      </c>
      <c r="H72" s="9"/>
    </row>
    <row r="73" spans="1:8" ht="27">
      <c r="A73" s="29" t="s">
        <v>93</v>
      </c>
      <c r="B73" s="45"/>
      <c r="C73" s="25" t="s">
        <v>53</v>
      </c>
      <c r="D73" s="9"/>
      <c r="E73" s="35" t="str">
        <f t="shared" si="8"/>
        <v/>
      </c>
      <c r="F73" s="35">
        <v>2</v>
      </c>
      <c r="G73" s="9" t="str">
        <f t="shared" si="9"/>
        <v/>
      </c>
      <c r="H73" s="9"/>
    </row>
    <row r="74" spans="1:8">
      <c r="A74" s="29" t="s">
        <v>64</v>
      </c>
      <c r="B74" s="45"/>
      <c r="C74" s="25" t="s">
        <v>55</v>
      </c>
      <c r="D74" s="9"/>
      <c r="E74" s="35" t="str">
        <f t="shared" si="8"/>
        <v/>
      </c>
      <c r="F74" s="35">
        <v>2</v>
      </c>
      <c r="G74" s="9" t="str">
        <f t="shared" si="9"/>
        <v/>
      </c>
      <c r="H74" s="9"/>
    </row>
    <row r="75" spans="1:8">
      <c r="A75" s="29" t="s">
        <v>94</v>
      </c>
      <c r="B75" s="45"/>
      <c r="C75" s="25" t="s">
        <v>56</v>
      </c>
      <c r="D75" s="9"/>
      <c r="E75" s="35" t="str">
        <f t="shared" si="8"/>
        <v/>
      </c>
      <c r="F75" s="35">
        <v>1</v>
      </c>
      <c r="G75" s="9" t="str">
        <f t="shared" si="9"/>
        <v/>
      </c>
      <c r="H75" s="9"/>
    </row>
    <row r="76" spans="1:8">
      <c r="A76" s="29" t="s">
        <v>73</v>
      </c>
      <c r="B76" s="45"/>
      <c r="C76" s="25" t="s">
        <v>55</v>
      </c>
      <c r="D76" s="9"/>
      <c r="E76" s="35" t="str">
        <f t="shared" si="8"/>
        <v/>
      </c>
      <c r="F76" s="35">
        <v>1</v>
      </c>
      <c r="G76" s="9" t="str">
        <f t="shared" si="9"/>
        <v/>
      </c>
      <c r="H76" s="9"/>
    </row>
    <row r="77" spans="1:8">
      <c r="A77" s="23"/>
      <c r="B77" s="23"/>
      <c r="C77" s="23"/>
      <c r="D77" s="23"/>
      <c r="E77" s="23"/>
      <c r="F77" s="23"/>
      <c r="G77" s="23"/>
      <c r="H77" s="23"/>
    </row>
    <row r="78" spans="1:8">
      <c r="A78" s="23"/>
      <c r="B78" s="23"/>
      <c r="C78" s="23"/>
      <c r="D78" s="23"/>
      <c r="E78" s="23"/>
      <c r="F78" s="23"/>
      <c r="G78" s="23"/>
      <c r="H78" s="23"/>
    </row>
    <row r="79" spans="1:8">
      <c r="A79" s="98" t="s">
        <v>95</v>
      </c>
      <c r="B79" s="74" t="s">
        <v>26</v>
      </c>
      <c r="C79" s="77" t="s">
        <v>17</v>
      </c>
      <c r="D79" s="33" t="s">
        <v>18</v>
      </c>
      <c r="E79" s="78" t="s">
        <v>19</v>
      </c>
      <c r="F79" s="74" t="s">
        <v>22</v>
      </c>
      <c r="G79" s="74" t="s">
        <v>20</v>
      </c>
      <c r="H79" s="75" t="s">
        <v>23</v>
      </c>
    </row>
    <row r="80" spans="1:8" ht="54">
      <c r="A80" s="98"/>
      <c r="B80" s="81"/>
      <c r="C80" s="82"/>
      <c r="D80" s="34" t="s">
        <v>21</v>
      </c>
      <c r="E80" s="83"/>
      <c r="F80" s="81"/>
      <c r="G80" s="74"/>
      <c r="H80" s="75"/>
    </row>
    <row r="81" spans="1:8" ht="27">
      <c r="A81" s="30" t="s">
        <v>133</v>
      </c>
      <c r="B81" s="43"/>
      <c r="C81" s="25" t="s">
        <v>78</v>
      </c>
      <c r="D81" s="9"/>
      <c r="E81" s="35" t="str">
        <f t="shared" ref="E81:E88" si="10">IF(B81="","",F81*4)</f>
        <v/>
      </c>
      <c r="F81" s="35">
        <v>3</v>
      </c>
      <c r="G81" s="9" t="str">
        <f t="shared" ref="G81:G88" si="11">IF(B81="","",D81*F81)</f>
        <v/>
      </c>
      <c r="H81" s="9"/>
    </row>
    <row r="82" spans="1:8">
      <c r="A82" s="30" t="s">
        <v>131</v>
      </c>
      <c r="B82" s="43"/>
      <c r="C82" s="25" t="s">
        <v>78</v>
      </c>
      <c r="D82" s="9"/>
      <c r="E82" s="35" t="str">
        <f t="shared" si="10"/>
        <v/>
      </c>
      <c r="F82" s="35">
        <v>3</v>
      </c>
      <c r="G82" s="9" t="str">
        <f t="shared" si="11"/>
        <v/>
      </c>
      <c r="H82" s="9"/>
    </row>
    <row r="83" spans="1:8">
      <c r="A83" s="30" t="s">
        <v>125</v>
      </c>
      <c r="B83" s="43"/>
      <c r="C83" s="25" t="s">
        <v>78</v>
      </c>
      <c r="D83" s="9"/>
      <c r="E83" s="35" t="str">
        <f t="shared" si="10"/>
        <v/>
      </c>
      <c r="F83" s="35">
        <v>3</v>
      </c>
      <c r="G83" s="9" t="str">
        <f t="shared" si="11"/>
        <v/>
      </c>
      <c r="H83" s="9"/>
    </row>
    <row r="84" spans="1:8" ht="27">
      <c r="A84" s="30" t="s">
        <v>134</v>
      </c>
      <c r="B84" s="43"/>
      <c r="C84" s="25" t="s">
        <v>78</v>
      </c>
      <c r="D84" s="9"/>
      <c r="E84" s="35" t="str">
        <f t="shared" si="10"/>
        <v/>
      </c>
      <c r="F84" s="35">
        <v>1</v>
      </c>
      <c r="G84" s="9" t="str">
        <f t="shared" si="11"/>
        <v/>
      </c>
      <c r="H84" s="9"/>
    </row>
    <row r="85" spans="1:8">
      <c r="A85" s="69" t="s">
        <v>123</v>
      </c>
      <c r="B85" s="43"/>
      <c r="C85" s="70" t="s">
        <v>55</v>
      </c>
      <c r="D85" s="71"/>
      <c r="E85" s="71" t="str">
        <f t="shared" si="10"/>
        <v/>
      </c>
      <c r="F85" s="71">
        <v>1</v>
      </c>
      <c r="G85" s="71" t="str">
        <f t="shared" si="11"/>
        <v/>
      </c>
      <c r="H85" s="71"/>
    </row>
    <row r="86" spans="1:8" ht="27">
      <c r="A86" s="30" t="s">
        <v>96</v>
      </c>
      <c r="B86" s="43"/>
      <c r="C86" s="25" t="s">
        <v>78</v>
      </c>
      <c r="D86" s="9"/>
      <c r="E86" s="35" t="str">
        <f t="shared" si="10"/>
        <v/>
      </c>
      <c r="F86" s="35">
        <v>2</v>
      </c>
      <c r="G86" s="9" t="str">
        <f t="shared" si="11"/>
        <v/>
      </c>
      <c r="H86" s="9"/>
    </row>
    <row r="87" spans="1:8">
      <c r="A87" s="30" t="s">
        <v>97</v>
      </c>
      <c r="B87" s="43"/>
      <c r="C87" s="25" t="s">
        <v>53</v>
      </c>
      <c r="D87" s="9"/>
      <c r="E87" s="35" t="str">
        <f t="shared" si="10"/>
        <v/>
      </c>
      <c r="F87" s="35">
        <v>2</v>
      </c>
      <c r="G87" s="9" t="str">
        <f t="shared" si="11"/>
        <v/>
      </c>
      <c r="H87" s="9"/>
    </row>
    <row r="88" spans="1:8" ht="27">
      <c r="A88" s="30" t="s">
        <v>98</v>
      </c>
      <c r="B88" s="43"/>
      <c r="C88" s="25" t="s">
        <v>53</v>
      </c>
      <c r="D88" s="9"/>
      <c r="E88" s="35" t="str">
        <f t="shared" si="10"/>
        <v/>
      </c>
      <c r="F88" s="35">
        <v>2</v>
      </c>
      <c r="G88" s="9" t="str">
        <f t="shared" si="11"/>
        <v/>
      </c>
      <c r="H88" s="9"/>
    </row>
    <row r="89" spans="1:8">
      <c r="A89" s="46"/>
      <c r="B89" s="44"/>
      <c r="C89" s="31"/>
      <c r="D89" s="37"/>
      <c r="E89" s="37"/>
      <c r="F89" s="37"/>
      <c r="G89" s="37"/>
      <c r="H89" s="37"/>
    </row>
    <row r="90" spans="1:8">
      <c r="A90" s="84" t="s">
        <v>142</v>
      </c>
      <c r="B90" s="74" t="s">
        <v>26</v>
      </c>
      <c r="C90" s="77" t="s">
        <v>17</v>
      </c>
      <c r="D90" s="33" t="s">
        <v>18</v>
      </c>
      <c r="E90" s="78" t="s">
        <v>19</v>
      </c>
      <c r="F90" s="74" t="s">
        <v>22</v>
      </c>
      <c r="G90" s="74" t="s">
        <v>20</v>
      </c>
      <c r="H90" s="75" t="s">
        <v>23</v>
      </c>
    </row>
    <row r="91" spans="1:8" ht="54">
      <c r="A91" s="84"/>
      <c r="B91" s="81"/>
      <c r="C91" s="82"/>
      <c r="D91" s="34" t="s">
        <v>21</v>
      </c>
      <c r="E91" s="83"/>
      <c r="F91" s="81"/>
      <c r="G91" s="74"/>
      <c r="H91" s="75"/>
    </row>
    <row r="92" spans="1:8">
      <c r="A92" s="30" t="s">
        <v>100</v>
      </c>
      <c r="B92" s="43"/>
      <c r="C92" s="25" t="s">
        <v>78</v>
      </c>
      <c r="D92" s="9"/>
      <c r="E92" s="35" t="str">
        <f t="shared" ref="E92:E99" si="12">IF(B92="","",F92*4)</f>
        <v/>
      </c>
      <c r="F92" s="35">
        <v>1</v>
      </c>
      <c r="G92" s="9" t="str">
        <f t="shared" ref="G92:G99" si="13">IF(B92="","",D92*F92)</f>
        <v/>
      </c>
      <c r="H92" s="9"/>
    </row>
    <row r="93" spans="1:8">
      <c r="A93" s="30" t="s">
        <v>101</v>
      </c>
      <c r="B93" s="43"/>
      <c r="C93" s="25" t="s">
        <v>78</v>
      </c>
      <c r="D93" s="9"/>
      <c r="E93" s="35" t="str">
        <f t="shared" si="12"/>
        <v/>
      </c>
      <c r="F93" s="35">
        <v>2</v>
      </c>
      <c r="G93" s="9" t="str">
        <f t="shared" si="13"/>
        <v/>
      </c>
      <c r="H93" s="9"/>
    </row>
    <row r="94" spans="1:8" ht="27">
      <c r="A94" s="30" t="s">
        <v>102</v>
      </c>
      <c r="B94" s="43"/>
      <c r="C94" s="25" t="s">
        <v>78</v>
      </c>
      <c r="D94" s="9"/>
      <c r="E94" s="35" t="str">
        <f t="shared" si="12"/>
        <v/>
      </c>
      <c r="F94" s="35">
        <v>2</v>
      </c>
      <c r="G94" s="9" t="str">
        <f t="shared" si="13"/>
        <v/>
      </c>
      <c r="H94" s="9"/>
    </row>
    <row r="95" spans="1:8" ht="27">
      <c r="A95" s="30" t="s">
        <v>103</v>
      </c>
      <c r="B95" s="43"/>
      <c r="C95" s="25" t="s">
        <v>53</v>
      </c>
      <c r="D95" s="9"/>
      <c r="E95" s="35" t="str">
        <f t="shared" si="12"/>
        <v/>
      </c>
      <c r="F95" s="35">
        <v>1</v>
      </c>
      <c r="G95" s="9" t="str">
        <f t="shared" si="13"/>
        <v/>
      </c>
      <c r="H95" s="9"/>
    </row>
    <row r="96" spans="1:8" ht="27.75" customHeight="1">
      <c r="A96" s="30" t="s">
        <v>135</v>
      </c>
      <c r="B96" s="43"/>
      <c r="C96" s="25" t="s">
        <v>55</v>
      </c>
      <c r="D96" s="9"/>
      <c r="E96" s="35" t="str">
        <f t="shared" si="12"/>
        <v/>
      </c>
      <c r="F96" s="35">
        <v>1</v>
      </c>
      <c r="G96" s="9" t="str">
        <f t="shared" si="13"/>
        <v/>
      </c>
      <c r="H96" s="47"/>
    </row>
    <row r="97" spans="1:8" ht="27.75" customHeight="1">
      <c r="A97" s="30" t="s">
        <v>104</v>
      </c>
      <c r="B97" s="43"/>
      <c r="C97" s="25" t="s">
        <v>55</v>
      </c>
      <c r="D97" s="9"/>
      <c r="E97" s="35" t="str">
        <f t="shared" si="12"/>
        <v/>
      </c>
      <c r="F97" s="35">
        <v>2</v>
      </c>
      <c r="G97" s="9" t="str">
        <f t="shared" si="13"/>
        <v/>
      </c>
      <c r="H97" s="47"/>
    </row>
    <row r="98" spans="1:8" ht="27">
      <c r="A98" s="30" t="s">
        <v>105</v>
      </c>
      <c r="B98" s="43"/>
      <c r="C98" s="25" t="s">
        <v>54</v>
      </c>
      <c r="D98" s="9"/>
      <c r="E98" s="35" t="str">
        <f t="shared" si="12"/>
        <v/>
      </c>
      <c r="F98" s="35">
        <v>1</v>
      </c>
      <c r="G98" s="9" t="str">
        <f t="shared" si="13"/>
        <v/>
      </c>
      <c r="H98" s="9"/>
    </row>
    <row r="99" spans="1:8" ht="27">
      <c r="A99" s="30" t="s">
        <v>106</v>
      </c>
      <c r="B99" s="43"/>
      <c r="C99" s="72" t="s">
        <v>136</v>
      </c>
      <c r="D99" s="9"/>
      <c r="E99" s="35" t="str">
        <f t="shared" si="12"/>
        <v/>
      </c>
      <c r="F99" s="35">
        <v>3</v>
      </c>
      <c r="G99" s="9" t="str">
        <f t="shared" si="13"/>
        <v/>
      </c>
      <c r="H99" s="9"/>
    </row>
    <row r="100" spans="1:8">
      <c r="A100" s="23"/>
      <c r="B100" s="23"/>
      <c r="C100" s="23"/>
      <c r="D100" s="23"/>
      <c r="E100" s="23"/>
      <c r="F100" s="23"/>
      <c r="G100" s="23"/>
      <c r="H100" s="23"/>
    </row>
    <row r="101" spans="1:8" ht="16.5" customHeight="1">
      <c r="A101" s="79" t="s">
        <v>99</v>
      </c>
      <c r="B101" s="81" t="s">
        <v>26</v>
      </c>
      <c r="C101" s="82" t="s">
        <v>17</v>
      </c>
      <c r="D101" s="33" t="s">
        <v>18</v>
      </c>
      <c r="E101" s="83" t="s">
        <v>19</v>
      </c>
      <c r="F101" s="81" t="s">
        <v>22</v>
      </c>
      <c r="G101" s="81" t="s">
        <v>20</v>
      </c>
      <c r="H101" s="100" t="s">
        <v>23</v>
      </c>
    </row>
    <row r="102" spans="1:8" ht="54">
      <c r="A102" s="99"/>
      <c r="B102" s="94"/>
      <c r="C102" s="92"/>
      <c r="D102" s="34" t="s">
        <v>21</v>
      </c>
      <c r="E102" s="93"/>
      <c r="F102" s="94"/>
      <c r="G102" s="94"/>
      <c r="H102" s="101"/>
    </row>
    <row r="103" spans="1:8" ht="27">
      <c r="A103" s="30" t="s">
        <v>137</v>
      </c>
      <c r="B103" s="43"/>
      <c r="C103" s="25" t="s">
        <v>72</v>
      </c>
      <c r="D103" s="9"/>
      <c r="E103" s="35" t="str">
        <f t="shared" ref="E103:E107" si="14">IF(B103="","",F103*4)</f>
        <v/>
      </c>
      <c r="F103" s="35">
        <v>3</v>
      </c>
      <c r="G103" s="9" t="str">
        <f t="shared" ref="G103:G107" si="15">IF(B103="","",D103*F103)</f>
        <v/>
      </c>
      <c r="H103" s="9"/>
    </row>
    <row r="104" spans="1:8">
      <c r="A104" s="30" t="s">
        <v>112</v>
      </c>
      <c r="B104" s="43"/>
      <c r="C104" s="25" t="s">
        <v>72</v>
      </c>
      <c r="D104" s="9"/>
      <c r="E104" s="35" t="str">
        <f t="shared" si="14"/>
        <v/>
      </c>
      <c r="F104" s="35">
        <v>2</v>
      </c>
      <c r="G104" s="9" t="str">
        <f t="shared" si="15"/>
        <v/>
      </c>
      <c r="H104" s="9"/>
    </row>
    <row r="105" spans="1:8" ht="27">
      <c r="A105" s="30" t="s">
        <v>113</v>
      </c>
      <c r="B105" s="43"/>
      <c r="C105" s="25" t="s">
        <v>72</v>
      </c>
      <c r="D105" s="9"/>
      <c r="E105" s="35" t="str">
        <f t="shared" si="14"/>
        <v/>
      </c>
      <c r="F105" s="35">
        <v>2</v>
      </c>
      <c r="G105" s="9" t="str">
        <f t="shared" si="15"/>
        <v/>
      </c>
      <c r="H105" s="9"/>
    </row>
    <row r="106" spans="1:8" ht="24" customHeight="1">
      <c r="A106" s="30" t="s">
        <v>107</v>
      </c>
      <c r="B106" s="43"/>
      <c r="C106" s="25" t="s">
        <v>72</v>
      </c>
      <c r="D106" s="9"/>
      <c r="E106" s="35" t="str">
        <f t="shared" si="14"/>
        <v/>
      </c>
      <c r="F106" s="35">
        <v>2</v>
      </c>
      <c r="G106" s="9" t="str">
        <f t="shared" si="15"/>
        <v/>
      </c>
      <c r="H106" s="9"/>
    </row>
    <row r="107" spans="1:8">
      <c r="A107" s="30" t="s">
        <v>108</v>
      </c>
      <c r="B107" s="43"/>
      <c r="C107" s="25" t="s">
        <v>57</v>
      </c>
      <c r="D107" s="9"/>
      <c r="E107" s="35" t="str">
        <f t="shared" si="14"/>
        <v/>
      </c>
      <c r="F107" s="35">
        <v>2</v>
      </c>
      <c r="G107" s="9" t="str">
        <f t="shared" si="15"/>
        <v/>
      </c>
      <c r="H107" s="9"/>
    </row>
    <row r="108" spans="1:8">
      <c r="A108" s="46"/>
      <c r="B108" s="48"/>
      <c r="C108" s="49"/>
      <c r="D108" s="50"/>
      <c r="E108" s="51"/>
      <c r="F108" s="51"/>
      <c r="G108" s="50"/>
      <c r="H108" s="52"/>
    </row>
    <row r="109" spans="1:8" ht="105" customHeight="1">
      <c r="A109" s="102" t="s">
        <v>115</v>
      </c>
      <c r="B109" s="103"/>
      <c r="C109" s="103"/>
      <c r="D109" s="103"/>
      <c r="E109" s="103"/>
      <c r="F109" s="103"/>
      <c r="G109" s="103"/>
      <c r="H109" s="104"/>
    </row>
    <row r="110" spans="1:8">
      <c r="A110" s="53"/>
      <c r="B110" s="53"/>
      <c r="C110" s="53"/>
      <c r="D110" s="53"/>
      <c r="E110" s="53"/>
      <c r="F110" s="53"/>
      <c r="G110" s="53"/>
      <c r="H110" s="53"/>
    </row>
    <row r="111" spans="1:8">
      <c r="A111" s="64" t="s">
        <v>116</v>
      </c>
      <c r="B111" s="64">
        <f>COUNTIF(B13:B107,"Oui")</f>
        <v>0</v>
      </c>
      <c r="C111" s="64"/>
      <c r="D111" s="64"/>
      <c r="E111" s="65">
        <f>SUBTOTAL(9,E13:E107)</f>
        <v>0</v>
      </c>
      <c r="F111" s="64"/>
      <c r="G111" s="65">
        <f>SUBTOTAL(9,G13:G107)</f>
        <v>0</v>
      </c>
      <c r="H111" s="53"/>
    </row>
    <row r="112" spans="1:8">
      <c r="A112" s="95" t="s">
        <v>117</v>
      </c>
      <c r="B112" s="95"/>
      <c r="C112" s="95"/>
      <c r="D112" s="95"/>
      <c r="E112" s="55"/>
      <c r="F112" s="66">
        <f>SUBTOTAL(9,F13:F107)</f>
        <v>136</v>
      </c>
      <c r="G112" s="56" t="str">
        <f>IF(SUM(G13:G107)=0,"",SUM(G13:G107))</f>
        <v/>
      </c>
      <c r="H112" s="53"/>
    </row>
    <row r="113" spans="1:8">
      <c r="A113" s="57" t="s">
        <v>118</v>
      </c>
      <c r="B113" s="58"/>
      <c r="C113" s="59"/>
      <c r="D113" s="60"/>
      <c r="E113" s="58"/>
      <c r="F113" s="61"/>
      <c r="G113" s="62" t="str">
        <f>IF(G112="","",G112/E111)</f>
        <v/>
      </c>
      <c r="H113" s="67" t="s">
        <v>120</v>
      </c>
    </row>
    <row r="114" spans="1:8" ht="17.25" thickBot="1">
      <c r="A114" s="63"/>
      <c r="B114" s="63"/>
      <c r="C114" s="54"/>
      <c r="D114" s="54"/>
      <c r="E114" s="54"/>
      <c r="F114" s="54"/>
      <c r="G114" s="54"/>
      <c r="H114" s="53"/>
    </row>
    <row r="115" spans="1:8" ht="18" thickTop="1" thickBot="1">
      <c r="A115" s="54"/>
      <c r="B115" s="96" t="s">
        <v>119</v>
      </c>
      <c r="C115" s="96"/>
      <c r="D115" s="96"/>
      <c r="E115" s="54"/>
      <c r="F115" s="97" t="str">
        <f>IF(G113="","",IF(G113&gt;=80%,"Oui","Non"))</f>
        <v/>
      </c>
      <c r="G115" s="97"/>
      <c r="H115" s="53"/>
    </row>
    <row r="116" spans="1:8" ht="17.25" thickTop="1">
      <c r="A116" s="53"/>
      <c r="B116" s="53"/>
      <c r="C116" s="53"/>
      <c r="D116" s="53"/>
      <c r="E116" s="53"/>
      <c r="F116" s="53"/>
      <c r="G116" s="53"/>
      <c r="H116" s="53"/>
    </row>
    <row r="117" spans="1:8" ht="18" customHeight="1">
      <c r="A117" s="38" t="s">
        <v>37</v>
      </c>
      <c r="B117" s="39"/>
      <c r="C117" s="22"/>
      <c r="D117" s="91" t="s">
        <v>38</v>
      </c>
      <c r="E117" s="91"/>
      <c r="F117" s="91"/>
      <c r="G117" s="91"/>
      <c r="H117" s="91"/>
    </row>
    <row r="118" spans="1:8">
      <c r="A118" s="90"/>
      <c r="D118" s="90"/>
      <c r="E118" s="90"/>
      <c r="F118" s="90"/>
      <c r="G118" s="90"/>
      <c r="H118" s="90"/>
    </row>
    <row r="119" spans="1:8">
      <c r="A119" s="90"/>
      <c r="D119" s="90"/>
      <c r="E119" s="90"/>
      <c r="F119" s="90"/>
      <c r="G119" s="90"/>
      <c r="H119" s="90"/>
    </row>
    <row r="120" spans="1:8">
      <c r="A120" s="90"/>
      <c r="D120" s="90"/>
      <c r="E120" s="90"/>
      <c r="F120" s="90"/>
      <c r="G120" s="90"/>
      <c r="H120" s="90"/>
    </row>
    <row r="121" spans="1:8">
      <c r="A121" s="90"/>
      <c r="D121" s="90"/>
      <c r="E121" s="90"/>
      <c r="F121" s="90"/>
      <c r="G121" s="90"/>
      <c r="H121" s="90"/>
    </row>
  </sheetData>
  <mergeCells count="72">
    <mergeCell ref="A118:A121"/>
    <mergeCell ref="D118:H121"/>
    <mergeCell ref="H67:H68"/>
    <mergeCell ref="A79:A80"/>
    <mergeCell ref="B79:B80"/>
    <mergeCell ref="C79:C80"/>
    <mergeCell ref="E79:E80"/>
    <mergeCell ref="F79:F80"/>
    <mergeCell ref="G79:G80"/>
    <mergeCell ref="H79:H80"/>
    <mergeCell ref="A101:A102"/>
    <mergeCell ref="B101:B102"/>
    <mergeCell ref="H101:H102"/>
    <mergeCell ref="H90:H91"/>
    <mergeCell ref="A67:A68"/>
    <mergeCell ref="A109:H109"/>
    <mergeCell ref="D117:H117"/>
    <mergeCell ref="F67:F68"/>
    <mergeCell ref="G67:G68"/>
    <mergeCell ref="C101:C102"/>
    <mergeCell ref="E101:E102"/>
    <mergeCell ref="F101:F102"/>
    <mergeCell ref="G101:G102"/>
    <mergeCell ref="E90:E91"/>
    <mergeCell ref="F90:F91"/>
    <mergeCell ref="G90:G91"/>
    <mergeCell ref="E67:E68"/>
    <mergeCell ref="A112:D112"/>
    <mergeCell ref="B115:D115"/>
    <mergeCell ref="F115:G115"/>
    <mergeCell ref="A1:H2"/>
    <mergeCell ref="C5:D5"/>
    <mergeCell ref="C6:D6"/>
    <mergeCell ref="C7:D7"/>
    <mergeCell ref="C8:D8"/>
    <mergeCell ref="E5:F5"/>
    <mergeCell ref="E6:F6"/>
    <mergeCell ref="E7:F7"/>
    <mergeCell ref="E8:F8"/>
    <mergeCell ref="A55:A56"/>
    <mergeCell ref="A39:A40"/>
    <mergeCell ref="A90:A91"/>
    <mergeCell ref="B90:B91"/>
    <mergeCell ref="C90:C91"/>
    <mergeCell ref="B67:B68"/>
    <mergeCell ref="C67:C68"/>
    <mergeCell ref="H55:H56"/>
    <mergeCell ref="B39:B40"/>
    <mergeCell ref="C39:C40"/>
    <mergeCell ref="E39:E40"/>
    <mergeCell ref="F39:F40"/>
    <mergeCell ref="G39:G40"/>
    <mergeCell ref="H39:H40"/>
    <mergeCell ref="B55:B56"/>
    <mergeCell ref="C55:C56"/>
    <mergeCell ref="E55:E56"/>
    <mergeCell ref="F55:F56"/>
    <mergeCell ref="G55:G56"/>
    <mergeCell ref="G24:G25"/>
    <mergeCell ref="H24:H25"/>
    <mergeCell ref="A11:A12"/>
    <mergeCell ref="C11:C12"/>
    <mergeCell ref="H11:H12"/>
    <mergeCell ref="B11:B12"/>
    <mergeCell ref="E11:E12"/>
    <mergeCell ref="F11:F12"/>
    <mergeCell ref="G11:G12"/>
    <mergeCell ref="A24:A25"/>
    <mergeCell ref="B24:B25"/>
    <mergeCell ref="C24:C25"/>
    <mergeCell ref="E24:E25"/>
    <mergeCell ref="F24:F25"/>
  </mergeCells>
  <dataValidations count="1">
    <dataValidation type="list" allowBlank="1" showInputMessage="1" showErrorMessage="1" sqref="B13:B21 B26:B36 B41:B52 B57:B64 B69:B76 B81:B88 B92:B99 B103:B108">
      <formula1>"Oui,     "</formula1>
    </dataValidation>
  </dataValidations>
  <printOptions horizontalCentered="1" verticalCentered="1"/>
  <pageMargins left="0.70866141732283472" right="0.70866141732283472" top="0.15748031496062992" bottom="0.15748031496062992" header="0.31496062992125984" footer="0.31496062992125984"/>
  <pageSetup paperSize="9" scale="60" fitToHeight="0" orientation="landscape" r:id="rId1"/>
  <rowBreaks count="1" manualBreakCount="1">
    <brk id="38"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showGridLines="0" zoomScale="70" zoomScaleNormal="70" workbookViewId="0">
      <selection activeCell="N17" sqref="N17"/>
    </sheetView>
  </sheetViews>
  <sheetFormatPr baseColWidth="10" defaultColWidth="11.5703125" defaultRowHeight="16.5"/>
  <cols>
    <col min="1" max="1" width="67.28515625" style="5" customWidth="1"/>
    <col min="2" max="2" width="10.42578125" style="5" customWidth="1"/>
    <col min="3" max="3" width="15.28515625" style="5" customWidth="1"/>
    <col min="4" max="4" width="9.140625" style="5" customWidth="1"/>
    <col min="5" max="5" width="10.7109375" style="5" customWidth="1"/>
    <col min="6" max="7" width="9.140625" style="5" customWidth="1"/>
    <col min="8" max="8" width="41.7109375" style="14" customWidth="1"/>
    <col min="9" max="9" width="9.140625" style="5" customWidth="1"/>
    <col min="10" max="10" width="29.28515625" style="5" customWidth="1"/>
    <col min="11" max="1022" width="9.140625" style="5" customWidth="1"/>
    <col min="1023" max="16384" width="11.5703125" style="5"/>
  </cols>
  <sheetData>
    <row r="1" spans="1:10" ht="18.600000000000001" customHeight="1">
      <c r="A1" s="115" t="s">
        <v>52</v>
      </c>
      <c r="B1" s="116"/>
      <c r="C1" s="116"/>
      <c r="D1" s="116"/>
      <c r="E1" s="116"/>
      <c r="F1" s="116"/>
      <c r="G1" s="116"/>
      <c r="H1" s="116"/>
      <c r="I1" s="116"/>
      <c r="J1" s="117"/>
    </row>
    <row r="2" spans="1:10" ht="24.6" customHeight="1" thickBot="1">
      <c r="A2" s="118"/>
      <c r="B2" s="119"/>
      <c r="C2" s="119"/>
      <c r="D2" s="119"/>
      <c r="E2" s="119"/>
      <c r="F2" s="119"/>
      <c r="G2" s="119"/>
      <c r="H2" s="119"/>
      <c r="I2" s="119"/>
      <c r="J2" s="120"/>
    </row>
    <row r="3" spans="1:10" ht="24.6" customHeight="1">
      <c r="A3" s="18"/>
      <c r="B3" s="18"/>
      <c r="C3" s="18"/>
      <c r="D3" s="18"/>
      <c r="E3" s="18"/>
      <c r="F3" s="18"/>
      <c r="G3" s="18"/>
      <c r="H3" s="18"/>
    </row>
    <row r="4" spans="1:10" ht="24.6" customHeight="1">
      <c r="A4" s="18"/>
      <c r="B4" s="18"/>
      <c r="C4" s="18"/>
      <c r="D4" s="18"/>
      <c r="E4" s="18"/>
      <c r="F4" s="18"/>
      <c r="G4" s="18"/>
      <c r="H4" s="18"/>
    </row>
    <row r="5" spans="1:10" ht="24.6" customHeight="1">
      <c r="A5" s="18"/>
      <c r="B5" s="18"/>
      <c r="C5" s="18"/>
      <c r="D5" s="18"/>
      <c r="E5" s="18"/>
      <c r="F5" s="18"/>
      <c r="G5" s="18"/>
      <c r="H5" s="18"/>
    </row>
    <row r="6" spans="1:10" ht="18.75">
      <c r="C6" s="13"/>
    </row>
    <row r="8" spans="1:10" ht="17.45" customHeight="1">
      <c r="A8" s="17"/>
      <c r="B8" s="17"/>
      <c r="C8" s="17"/>
      <c r="D8" s="17"/>
      <c r="E8" s="17"/>
      <c r="F8" s="17"/>
      <c r="G8" s="17"/>
      <c r="H8" s="17"/>
    </row>
    <row r="9" spans="1:10" ht="18">
      <c r="C9" s="15"/>
      <c r="D9" s="15"/>
      <c r="E9" s="15"/>
      <c r="F9" s="15"/>
      <c r="G9" s="15"/>
      <c r="H9" s="15"/>
    </row>
    <row r="10" spans="1:10">
      <c r="A10" s="125" t="s">
        <v>40</v>
      </c>
      <c r="B10" s="74" t="s">
        <v>26</v>
      </c>
      <c r="C10" s="77" t="s">
        <v>42</v>
      </c>
      <c r="D10" s="3" t="s">
        <v>18</v>
      </c>
      <c r="E10" s="78" t="s">
        <v>19</v>
      </c>
      <c r="F10" s="74" t="s">
        <v>22</v>
      </c>
      <c r="G10" s="74" t="s">
        <v>20</v>
      </c>
      <c r="H10" s="105" t="s">
        <v>23</v>
      </c>
    </row>
    <row r="11" spans="1:10" ht="94.5">
      <c r="A11" s="125"/>
      <c r="B11" s="74"/>
      <c r="C11" s="77"/>
      <c r="D11" s="3" t="s">
        <v>21</v>
      </c>
      <c r="E11" s="78"/>
      <c r="F11" s="74"/>
      <c r="G11" s="74"/>
      <c r="H11" s="105"/>
    </row>
    <row r="12" spans="1:10">
      <c r="A12" s="2" t="s">
        <v>0</v>
      </c>
      <c r="B12" s="16" t="s">
        <v>44</v>
      </c>
      <c r="C12" s="7"/>
      <c r="D12" s="9">
        <v>3</v>
      </c>
      <c r="E12" s="9">
        <v>12</v>
      </c>
      <c r="F12" s="9">
        <v>3</v>
      </c>
      <c r="G12" s="9">
        <f>D12*F12</f>
        <v>9</v>
      </c>
      <c r="H12" s="8"/>
    </row>
    <row r="13" spans="1:10">
      <c r="A13" s="1" t="s">
        <v>1</v>
      </c>
      <c r="B13" s="16" t="s">
        <v>44</v>
      </c>
      <c r="C13" s="9"/>
      <c r="D13" s="9">
        <v>3</v>
      </c>
      <c r="E13" s="9">
        <v>8</v>
      </c>
      <c r="F13" s="9">
        <v>2</v>
      </c>
      <c r="G13" s="9">
        <f t="shared" ref="G13:G29" si="0">D13*F13</f>
        <v>6</v>
      </c>
      <c r="H13" s="8"/>
    </row>
    <row r="14" spans="1:10">
      <c r="A14" s="1" t="s">
        <v>2</v>
      </c>
      <c r="B14" s="16" t="s">
        <v>44</v>
      </c>
      <c r="C14" s="9"/>
      <c r="D14" s="9">
        <v>3</v>
      </c>
      <c r="E14" s="9">
        <v>8</v>
      </c>
      <c r="F14" s="9">
        <v>2</v>
      </c>
      <c r="G14" s="9">
        <f t="shared" si="0"/>
        <v>6</v>
      </c>
      <c r="H14" s="8"/>
      <c r="I14" s="12"/>
      <c r="J14" s="12"/>
    </row>
    <row r="15" spans="1:10">
      <c r="A15" s="1" t="s">
        <v>3</v>
      </c>
      <c r="B15" s="16" t="s">
        <v>44</v>
      </c>
      <c r="C15" s="8"/>
      <c r="D15" s="9">
        <v>3</v>
      </c>
      <c r="E15" s="9">
        <v>12</v>
      </c>
      <c r="F15" s="9">
        <v>3</v>
      </c>
      <c r="G15" s="9">
        <f t="shared" si="0"/>
        <v>9</v>
      </c>
      <c r="H15" s="8"/>
      <c r="I15" s="12"/>
      <c r="J15" s="12"/>
    </row>
    <row r="16" spans="1:10">
      <c r="A16" s="1" t="s">
        <v>4</v>
      </c>
      <c r="B16" s="16" t="s">
        <v>44</v>
      </c>
      <c r="C16" s="8"/>
      <c r="D16" s="9">
        <v>3</v>
      </c>
      <c r="E16" s="9">
        <v>12</v>
      </c>
      <c r="F16" s="9">
        <v>3</v>
      </c>
      <c r="G16" s="9">
        <f t="shared" si="0"/>
        <v>9</v>
      </c>
      <c r="H16" s="8"/>
    </row>
    <row r="17" spans="1:8">
      <c r="A17" s="1" t="s">
        <v>5</v>
      </c>
      <c r="B17" s="16" t="s">
        <v>44</v>
      </c>
      <c r="C17" s="8"/>
      <c r="D17" s="9">
        <v>3</v>
      </c>
      <c r="E17" s="9">
        <v>12</v>
      </c>
      <c r="F17" s="9">
        <v>3</v>
      </c>
      <c r="G17" s="9">
        <f t="shared" si="0"/>
        <v>9</v>
      </c>
      <c r="H17" s="8"/>
    </row>
    <row r="18" spans="1:8">
      <c r="A18" s="1" t="s">
        <v>6</v>
      </c>
      <c r="B18" s="16" t="s">
        <v>43</v>
      </c>
      <c r="C18" s="8"/>
      <c r="D18" s="9"/>
      <c r="E18" s="9">
        <v>8</v>
      </c>
      <c r="F18" s="9">
        <v>2</v>
      </c>
      <c r="G18" s="9">
        <f t="shared" si="0"/>
        <v>0</v>
      </c>
      <c r="H18" s="8"/>
    </row>
    <row r="19" spans="1:8">
      <c r="A19" s="1" t="s">
        <v>7</v>
      </c>
      <c r="B19" s="16" t="s">
        <v>43</v>
      </c>
      <c r="C19" s="8"/>
      <c r="D19" s="9"/>
      <c r="E19" s="9">
        <v>8</v>
      </c>
      <c r="F19" s="9">
        <v>2</v>
      </c>
      <c r="G19" s="9">
        <f t="shared" si="0"/>
        <v>0</v>
      </c>
      <c r="H19" s="8"/>
    </row>
    <row r="20" spans="1:8">
      <c r="A20" s="1" t="s">
        <v>25</v>
      </c>
      <c r="B20" s="16" t="s">
        <v>44</v>
      </c>
      <c r="C20" s="8"/>
      <c r="D20" s="9">
        <v>3</v>
      </c>
      <c r="E20" s="9">
        <v>8</v>
      </c>
      <c r="F20" s="9">
        <v>2</v>
      </c>
      <c r="G20" s="9">
        <f t="shared" si="0"/>
        <v>6</v>
      </c>
      <c r="H20" s="8"/>
    </row>
    <row r="21" spans="1:8">
      <c r="A21" s="1" t="s">
        <v>8</v>
      </c>
      <c r="B21" s="16" t="s">
        <v>44</v>
      </c>
      <c r="C21" s="8"/>
      <c r="D21" s="9">
        <v>2</v>
      </c>
      <c r="E21" s="9">
        <v>4</v>
      </c>
      <c r="F21" s="9">
        <v>1</v>
      </c>
      <c r="G21" s="9">
        <f t="shared" si="0"/>
        <v>2</v>
      </c>
      <c r="H21" s="8"/>
    </row>
    <row r="22" spans="1:8">
      <c r="A22" s="1" t="s">
        <v>9</v>
      </c>
      <c r="B22" s="16" t="s">
        <v>44</v>
      </c>
      <c r="C22" s="8"/>
      <c r="D22" s="9">
        <v>4</v>
      </c>
      <c r="E22" s="9">
        <v>4</v>
      </c>
      <c r="F22" s="9">
        <v>1</v>
      </c>
      <c r="G22" s="9">
        <f t="shared" si="0"/>
        <v>4</v>
      </c>
      <c r="H22" s="8"/>
    </row>
    <row r="23" spans="1:8">
      <c r="A23" s="1" t="s">
        <v>10</v>
      </c>
      <c r="B23" s="16" t="s">
        <v>44</v>
      </c>
      <c r="C23" s="8"/>
      <c r="D23" s="9">
        <v>4</v>
      </c>
      <c r="E23" s="9">
        <v>8</v>
      </c>
      <c r="F23" s="9">
        <v>2</v>
      </c>
      <c r="G23" s="9">
        <f t="shared" si="0"/>
        <v>8</v>
      </c>
      <c r="H23" s="8"/>
    </row>
    <row r="24" spans="1:8">
      <c r="A24" s="1" t="s">
        <v>11</v>
      </c>
      <c r="B24" s="16" t="s">
        <v>43</v>
      </c>
      <c r="C24" s="8"/>
      <c r="D24" s="9"/>
      <c r="E24" s="9">
        <v>4</v>
      </c>
      <c r="F24" s="9">
        <v>1</v>
      </c>
      <c r="G24" s="9">
        <f t="shared" si="0"/>
        <v>0</v>
      </c>
      <c r="H24" s="8"/>
    </row>
    <row r="25" spans="1:8">
      <c r="A25" s="1" t="s">
        <v>12</v>
      </c>
      <c r="B25" s="16" t="s">
        <v>43</v>
      </c>
      <c r="C25" s="8"/>
      <c r="D25" s="9"/>
      <c r="E25" s="9">
        <v>12</v>
      </c>
      <c r="F25" s="9">
        <v>3</v>
      </c>
      <c r="G25" s="9">
        <f t="shared" si="0"/>
        <v>0</v>
      </c>
      <c r="H25" s="8"/>
    </row>
    <row r="26" spans="1:8" ht="27">
      <c r="A26" s="1" t="s">
        <v>13</v>
      </c>
      <c r="B26" s="16" t="s">
        <v>44</v>
      </c>
      <c r="C26" s="8"/>
      <c r="D26" s="9">
        <v>4</v>
      </c>
      <c r="E26" s="9">
        <v>12</v>
      </c>
      <c r="F26" s="9">
        <v>3</v>
      </c>
      <c r="G26" s="9">
        <f t="shared" si="0"/>
        <v>12</v>
      </c>
      <c r="H26" s="8"/>
    </row>
    <row r="27" spans="1:8" ht="25.5">
      <c r="A27" s="1" t="s">
        <v>14</v>
      </c>
      <c r="B27" s="16" t="s">
        <v>44</v>
      </c>
      <c r="C27" s="8"/>
      <c r="D27" s="9">
        <v>2</v>
      </c>
      <c r="E27" s="9">
        <v>12</v>
      </c>
      <c r="F27" s="9">
        <v>3</v>
      </c>
      <c r="G27" s="9">
        <f t="shared" si="0"/>
        <v>6</v>
      </c>
      <c r="H27" s="19" t="s">
        <v>39</v>
      </c>
    </row>
    <row r="28" spans="1:8">
      <c r="A28" s="1" t="s">
        <v>15</v>
      </c>
      <c r="B28" s="16" t="s">
        <v>44</v>
      </c>
      <c r="C28" s="8"/>
      <c r="D28" s="9">
        <v>3</v>
      </c>
      <c r="E28" s="9">
        <v>8</v>
      </c>
      <c r="F28" s="9">
        <v>2</v>
      </c>
      <c r="G28" s="9">
        <f t="shared" si="0"/>
        <v>6</v>
      </c>
      <c r="H28" s="8"/>
    </row>
    <row r="29" spans="1:8">
      <c r="A29" s="4" t="s">
        <v>16</v>
      </c>
      <c r="B29" s="16" t="s">
        <v>44</v>
      </c>
      <c r="C29" s="8"/>
      <c r="D29" s="9">
        <v>3</v>
      </c>
      <c r="E29" s="9">
        <v>4</v>
      </c>
      <c r="F29" s="9">
        <v>1</v>
      </c>
      <c r="G29" s="9">
        <f t="shared" si="0"/>
        <v>3</v>
      </c>
      <c r="H29" s="8"/>
    </row>
    <row r="30" spans="1:8">
      <c r="A30" s="4" t="s">
        <v>24</v>
      </c>
      <c r="B30" s="106" t="s">
        <v>41</v>
      </c>
      <c r="C30" s="107"/>
      <c r="D30" s="107"/>
      <c r="E30" s="107"/>
      <c r="F30" s="107"/>
      <c r="G30" s="107"/>
      <c r="H30" s="108"/>
    </row>
    <row r="32" spans="1:8">
      <c r="B32" s="121" t="s">
        <v>35</v>
      </c>
      <c r="C32" s="121"/>
      <c r="D32" s="121"/>
      <c r="E32" s="20">
        <f>SUM(E12:E17,E20:E23,E26:E29)</f>
        <v>124</v>
      </c>
    </row>
    <row r="33" spans="1:8">
      <c r="B33" s="121" t="s">
        <v>36</v>
      </c>
      <c r="C33" s="121"/>
      <c r="D33" s="121"/>
      <c r="E33" s="20">
        <f>SUM(G12:G17,G20:G23,G26:G29)</f>
        <v>95</v>
      </c>
    </row>
    <row r="34" spans="1:8">
      <c r="B34" s="121" t="s">
        <v>110</v>
      </c>
      <c r="C34" s="121"/>
      <c r="D34" s="121"/>
      <c r="E34" s="20">
        <f>(E33*100)/E32</f>
        <v>76.612903225806448</v>
      </c>
    </row>
    <row r="35" spans="1:8">
      <c r="B35" s="121" t="s">
        <v>45</v>
      </c>
      <c r="C35" s="121"/>
      <c r="D35" s="121"/>
      <c r="E35" s="32" t="s">
        <v>43</v>
      </c>
    </row>
    <row r="38" spans="1:8" ht="17.25" thickBot="1"/>
    <row r="39" spans="1:8" s="10" customFormat="1" ht="42.6" customHeight="1">
      <c r="A39" s="122" t="s">
        <v>48</v>
      </c>
      <c r="B39" s="123"/>
      <c r="C39" s="123"/>
      <c r="D39" s="123"/>
      <c r="E39" s="123"/>
      <c r="F39" s="124"/>
      <c r="H39" s="21"/>
    </row>
    <row r="40" spans="1:8" s="10" customFormat="1" ht="42.6" customHeight="1">
      <c r="A40" s="109" t="s">
        <v>121</v>
      </c>
      <c r="B40" s="110"/>
      <c r="C40" s="110"/>
      <c r="D40" s="110"/>
      <c r="E40" s="110"/>
      <c r="F40" s="111"/>
      <c r="H40" s="21"/>
    </row>
    <row r="41" spans="1:8" s="10" customFormat="1" ht="42.6" customHeight="1">
      <c r="A41" s="109" t="s">
        <v>47</v>
      </c>
      <c r="B41" s="110"/>
      <c r="C41" s="110"/>
      <c r="D41" s="110"/>
      <c r="E41" s="110"/>
      <c r="F41" s="111"/>
      <c r="H41" s="21"/>
    </row>
    <row r="42" spans="1:8" s="10" customFormat="1" ht="42.6" customHeight="1">
      <c r="A42" s="109" t="s">
        <v>46</v>
      </c>
      <c r="B42" s="110"/>
      <c r="C42" s="110"/>
      <c r="D42" s="110"/>
      <c r="E42" s="110"/>
      <c r="F42" s="111"/>
      <c r="H42" s="21"/>
    </row>
    <row r="43" spans="1:8" s="10" customFormat="1" ht="42.6" customHeight="1">
      <c r="A43" s="109" t="s">
        <v>49</v>
      </c>
      <c r="B43" s="110"/>
      <c r="C43" s="110"/>
      <c r="D43" s="110"/>
      <c r="E43" s="110"/>
      <c r="F43" s="111"/>
      <c r="H43" s="21"/>
    </row>
    <row r="44" spans="1:8" s="10" customFormat="1" ht="42.6" customHeight="1">
      <c r="A44" s="109" t="s">
        <v>50</v>
      </c>
      <c r="B44" s="110"/>
      <c r="C44" s="110"/>
      <c r="D44" s="110"/>
      <c r="E44" s="110"/>
      <c r="F44" s="111"/>
      <c r="H44" s="21"/>
    </row>
    <row r="45" spans="1:8" s="10" customFormat="1" ht="42.6" customHeight="1">
      <c r="A45" s="109" t="s">
        <v>51</v>
      </c>
      <c r="B45" s="110"/>
      <c r="C45" s="110"/>
      <c r="D45" s="110"/>
      <c r="E45" s="110"/>
      <c r="F45" s="111"/>
      <c r="H45" s="21"/>
    </row>
    <row r="46" spans="1:8" s="10" customFormat="1" ht="42.6" customHeight="1" thickBot="1">
      <c r="A46" s="112" t="s">
        <v>109</v>
      </c>
      <c r="B46" s="113"/>
      <c r="C46" s="113"/>
      <c r="D46" s="113"/>
      <c r="E46" s="113"/>
      <c r="F46" s="114"/>
      <c r="H46" s="21"/>
    </row>
  </sheetData>
  <mergeCells count="21">
    <mergeCell ref="A44:F44"/>
    <mergeCell ref="A45:F45"/>
    <mergeCell ref="A46:F46"/>
    <mergeCell ref="A1:J2"/>
    <mergeCell ref="B35:D35"/>
    <mergeCell ref="A39:F39"/>
    <mergeCell ref="A40:F40"/>
    <mergeCell ref="A41:F41"/>
    <mergeCell ref="A42:F42"/>
    <mergeCell ref="A43:F43"/>
    <mergeCell ref="B32:D32"/>
    <mergeCell ref="B33:D33"/>
    <mergeCell ref="B34:D34"/>
    <mergeCell ref="A10:A11"/>
    <mergeCell ref="B10:B11"/>
    <mergeCell ref="C10:C11"/>
    <mergeCell ref="E10:E11"/>
    <mergeCell ref="F10:F11"/>
    <mergeCell ref="G10:G11"/>
    <mergeCell ref="H10:H11"/>
    <mergeCell ref="B30:H30"/>
  </mergeCells>
  <printOptions horizontalCentered="1" verticalCentered="1"/>
  <pageMargins left="0.70866141732283472" right="0.70866141732283472" top="0.74803149606299213" bottom="0.74803149606299213" header="0.31496062992125984" footer="0.31496062992125984"/>
  <pageSetup paperSize="8" scale="7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FICHE CONTROLE QUALITE</vt:lpstr>
      <vt:lpstr>METHODE</vt:lpstr>
      <vt:lpstr>'FICHE CONTROLE QUALITE'!Zone_d_impression</vt:lpstr>
      <vt:lpstr>METHODE!Zone_d_impression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SERRAULT Tristan</dc:creator>
  <cp:lastModifiedBy>DURBISE JULIE (CPAM ISERE)</cp:lastModifiedBy>
  <cp:lastPrinted>2019-08-06T08:39:49Z</cp:lastPrinted>
  <dcterms:created xsi:type="dcterms:W3CDTF">2019-01-15T10:22:30Z</dcterms:created>
  <dcterms:modified xsi:type="dcterms:W3CDTF">2025-04-15T11:34:22Z</dcterms:modified>
</cp:coreProperties>
</file>