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Wprod.ds.aphp.fr\dfz\CEL_MARCHE\GHU\02 - INVESTISSEMENTS\2025\25-022 MAINTENANCE INSTALLATION PRODUCTION DE VIDE\DCE\VERSION FINALE\"/>
    </mc:Choice>
  </mc:AlternateContent>
  <xr:revisionPtr revIDLastSave="0" documentId="13_ncr:1_{92BBA779-0457-4F4D-A40D-814041597D2A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Page de garde" sheetId="1" r:id="rId1"/>
    <sheet name="DPGF PSL" sheetId="10" r:id="rId2"/>
    <sheet name="DPGF CFX" sheetId="9" r:id="rId3"/>
    <sheet name="DPGF TNN" sheetId="6" r:id="rId4"/>
    <sheet name="DPGF SAT" sheetId="5" r:id="rId5"/>
    <sheet name="DPGF TRS" sheetId="4" r:id="rId6"/>
    <sheet name="DPGF RTH" sheetId="7" r:id="rId7"/>
    <sheet name="DPGF LRG" sheetId="2" r:id="rId8"/>
    <sheet name="BPU" sheetId="8" r:id="rId9"/>
  </sheets>
  <definedNames>
    <definedName name="_xlnm.Print_Area" localSheetId="8">BPU!$A$1:$D$2</definedName>
    <definedName name="_xlnm.Print_Area" localSheetId="2">'DPGF CFX'!$A$1:$G$29</definedName>
    <definedName name="_xlnm.Print_Area" localSheetId="7">'DPGF LRG'!$A$1:$G$24</definedName>
    <definedName name="_xlnm.Print_Area" localSheetId="1">'DPGF PSL'!$A$1:$H$37</definedName>
    <definedName name="_xlnm.Print_Area" localSheetId="6">'DPGF RTH'!$A$1:$G$27</definedName>
    <definedName name="_xlnm.Print_Area" localSheetId="4">'DPGF SAT'!$A$1:$G$35</definedName>
    <definedName name="_xlnm.Print_Area" localSheetId="3">'DPGF TNN'!$A$1:$G$6</definedName>
    <definedName name="_xlnm.Print_Area" localSheetId="5">'DPGF TRS'!$A$1:$G$39</definedName>
    <definedName name="_xlnm.Print_Area" localSheetId="0">'Page de garde'!$A$1:$G$35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6" l="1"/>
  <c r="C17" i="7" l="1"/>
  <c r="D13" i="2"/>
  <c r="D12" i="2"/>
  <c r="D18" i="4"/>
  <c r="D16" i="4"/>
  <c r="D14" i="4"/>
  <c r="D13" i="4"/>
  <c r="D12" i="4"/>
  <c r="D21" i="4"/>
  <c r="D22" i="4"/>
  <c r="D23" i="4"/>
  <c r="D24" i="4"/>
  <c r="D25" i="4"/>
  <c r="D26" i="4"/>
  <c r="D27" i="4"/>
  <c r="D28" i="4"/>
  <c r="D20" i="4"/>
  <c r="D11" i="5"/>
  <c r="D20" i="5"/>
  <c r="D21" i="5"/>
  <c r="D22" i="5"/>
  <c r="D23" i="5"/>
  <c r="D19" i="5"/>
  <c r="D17" i="5"/>
  <c r="D15" i="5"/>
  <c r="D13" i="5"/>
  <c r="G13" i="5"/>
  <c r="G11" i="5"/>
  <c r="G15" i="5"/>
  <c r="G17" i="5"/>
  <c r="E24" i="5"/>
  <c r="D13" i="9"/>
  <c r="D14" i="9"/>
  <c r="D15" i="9"/>
  <c r="D16" i="9"/>
  <c r="D17" i="9"/>
  <c r="D12" i="9"/>
  <c r="D25" i="10"/>
  <c r="D13" i="10"/>
  <c r="D14" i="10"/>
  <c r="D15" i="10"/>
  <c r="D16" i="10"/>
  <c r="D17" i="10"/>
  <c r="D18" i="10"/>
  <c r="D19" i="10"/>
  <c r="D20" i="10"/>
  <c r="D21" i="10"/>
  <c r="D22" i="10"/>
  <c r="D23" i="10"/>
  <c r="D12" i="10"/>
  <c r="D33" i="6"/>
  <c r="D34" i="6"/>
  <c r="D35" i="6"/>
  <c r="D36" i="6"/>
  <c r="D37" i="6"/>
  <c r="D38" i="6"/>
  <c r="D39" i="6"/>
  <c r="D40" i="6"/>
  <c r="D28" i="6"/>
  <c r="D29" i="6"/>
  <c r="D30" i="6"/>
  <c r="D31" i="6"/>
  <c r="D27" i="6"/>
  <c r="D22" i="6"/>
  <c r="D23" i="6"/>
  <c r="D24" i="6"/>
  <c r="D25" i="6"/>
  <c r="D21" i="6"/>
  <c r="D13" i="6"/>
  <c r="D14" i="6"/>
  <c r="D15" i="6"/>
  <c r="D16" i="6"/>
  <c r="D17" i="6"/>
  <c r="D18" i="6"/>
  <c r="D19" i="6"/>
  <c r="D12" i="6"/>
  <c r="H28" i="6"/>
  <c r="H29" i="6"/>
  <c r="H30" i="6"/>
  <c r="H31" i="6"/>
  <c r="H27" i="6"/>
  <c r="H13" i="6"/>
  <c r="H14" i="6"/>
  <c r="H15" i="6"/>
  <c r="H16" i="6"/>
  <c r="H17" i="6"/>
  <c r="H18" i="6"/>
  <c r="H19" i="6"/>
  <c r="H12" i="6"/>
  <c r="H22" i="6"/>
  <c r="H23" i="6"/>
  <c r="H24" i="6"/>
  <c r="H25" i="6"/>
  <c r="E18" i="9"/>
  <c r="D16" i="7"/>
  <c r="D14" i="7"/>
  <c r="D12" i="7"/>
  <c r="G16" i="7"/>
  <c r="G12" i="7"/>
  <c r="G14" i="7"/>
  <c r="E17" i="7"/>
  <c r="E29" i="4"/>
  <c r="G18" i="4"/>
  <c r="C41" i="6"/>
  <c r="H21" i="6"/>
  <c r="H25" i="10"/>
  <c r="H18" i="10"/>
  <c r="H19" i="10"/>
  <c r="G13" i="4"/>
  <c r="G14" i="4"/>
  <c r="G16" i="4"/>
  <c r="H14" i="10"/>
  <c r="H15" i="10"/>
  <c r="H16" i="10"/>
  <c r="H17" i="10"/>
  <c r="H20" i="10"/>
  <c r="E26" i="10"/>
  <c r="C26" i="10"/>
  <c r="H23" i="10"/>
  <c r="H22" i="10"/>
  <c r="H21" i="10"/>
  <c r="H13" i="10"/>
  <c r="H12" i="10"/>
  <c r="C18" i="9"/>
  <c r="G17" i="9"/>
  <c r="G16" i="9"/>
  <c r="G15" i="9"/>
  <c r="G14" i="9"/>
  <c r="G13" i="9"/>
  <c r="G12" i="9"/>
  <c r="G20" i="9" l="1"/>
  <c r="G26" i="5"/>
  <c r="D24" i="5"/>
  <c r="G18" i="9"/>
  <c r="G17" i="7"/>
  <c r="G19" i="7" s="1"/>
  <c r="D41" i="6"/>
  <c r="H41" i="6"/>
  <c r="D18" i="9"/>
  <c r="D26" i="10"/>
  <c r="H26" i="10"/>
  <c r="H43" i="6" l="1"/>
  <c r="G21" i="9"/>
  <c r="G25" i="9" s="1"/>
  <c r="G26" i="9" s="1"/>
  <c r="G27" i="9" s="1"/>
  <c r="H44" i="6"/>
  <c r="H48" i="6" s="1"/>
  <c r="H49" i="6" s="1"/>
  <c r="H50" i="6" s="1"/>
  <c r="H28" i="10"/>
  <c r="H29" i="10"/>
  <c r="H33" i="10" s="1"/>
  <c r="H34" i="10" s="1"/>
  <c r="H35" i="10" s="1"/>
  <c r="D17" i="7" l="1"/>
  <c r="C24" i="5"/>
  <c r="C29" i="4"/>
  <c r="G12" i="4"/>
  <c r="C14" i="2"/>
  <c r="G13" i="2"/>
  <c r="G12" i="2"/>
  <c r="D14" i="2"/>
  <c r="G14" i="2" l="1"/>
  <c r="G16" i="2" s="1"/>
  <c r="G29" i="4"/>
  <c r="G31" i="4"/>
  <c r="G32" i="4" s="1"/>
  <c r="G36" i="4" s="1"/>
  <c r="G37" i="4" s="1"/>
  <c r="G38" i="4" s="1"/>
  <c r="G24" i="5"/>
  <c r="D29" i="4"/>
  <c r="G20" i="7"/>
  <c r="G24" i="7" s="1"/>
  <c r="G25" i="7" s="1"/>
  <c r="G26" i="7" s="1"/>
  <c r="G17" i="2" l="1"/>
  <c r="G21" i="2" s="1"/>
  <c r="G22" i="2" s="1"/>
  <c r="G23" i="2" s="1"/>
  <c r="G27" i="5"/>
  <c r="G31" i="5" s="1"/>
  <c r="G32" i="5" s="1"/>
  <c r="G33" i="5" s="1"/>
</calcChain>
</file>

<file path=xl/sharedStrings.xml><?xml version="1.0" encoding="utf-8"?>
<sst xmlns="http://schemas.openxmlformats.org/spreadsheetml/2006/main" count="542" uniqueCount="318">
  <si>
    <t xml:space="preserve">Désignation </t>
  </si>
  <si>
    <t>PT HT</t>
  </si>
  <si>
    <t>MAIN D'ŒUVRE DEPANNAGE</t>
  </si>
  <si>
    <t>U</t>
  </si>
  <si>
    <t>H</t>
  </si>
  <si>
    <t>PIECES ET CONSOMMABLES COMMUNS A TOUTES LES INSTALLATIONS</t>
  </si>
  <si>
    <t>Pompe à vide (type E350) 350 m3/h ou équivalent</t>
  </si>
  <si>
    <t>Pile automate (procom 2)</t>
  </si>
  <si>
    <t>CARTOUCHE BACTERIOLOGIQUE B7X9 COMPLETE AVEC DEFLECTEUR ET COLLIER AVEC JOINT POUR FD1000</t>
  </si>
  <si>
    <t>CARTOUCHE BACTERIOLOGIQUE B2X10 COMPLETE AVEC DEFLECTEUR ET COLLIER</t>
  </si>
  <si>
    <t xml:space="preserve">CARTOUCHE BACTERIOLOGIQUE 1,5x7F COMPLETE AVEC DEFLECTEUR ET COLLIER </t>
  </si>
  <si>
    <t xml:space="preserve">Pompe à vide (type S51) ou équivalent </t>
  </si>
  <si>
    <t>Capteur de régulation et de réseau</t>
  </si>
  <si>
    <t>KIT ENTRETIEN COURANT E350</t>
  </si>
  <si>
    <t>KIT ENTRETIEN COURANT V26</t>
  </si>
  <si>
    <t>KIT ENTRETIEN COURANT V61</t>
  </si>
  <si>
    <t>KIT ENTRETIEN COURANT B40</t>
  </si>
  <si>
    <t>FLEXIBLE DIAMETRE 35MM LE M</t>
  </si>
  <si>
    <t>FLEXIBLE DIAMETRE 45MM LE M</t>
  </si>
  <si>
    <t>FLEXIBLE DIAMETRE 63MM LE M</t>
  </si>
  <si>
    <t>LOT DE RACCORDS 1"1/2</t>
  </si>
  <si>
    <t>LOT DE RACCORDS 2"</t>
  </si>
  <si>
    <t>LOT DE RACCORDS 2"1/2</t>
  </si>
  <si>
    <t>CLAPET ANTI RETOUR 3/4"</t>
  </si>
  <si>
    <t>CLAPET ANTI RETOUR 1"</t>
  </si>
  <si>
    <t>CLAPET ANTI RETOUR 1"1/4</t>
  </si>
  <si>
    <t>CLAPET ANTI RETOUR 1"1/2</t>
  </si>
  <si>
    <t>BIDON 5L HUILE MV99S</t>
  </si>
  <si>
    <t>BIDON 25L HUILE MV99S</t>
  </si>
  <si>
    <t>FORMATION MILS 1 PERSONNE / 2JOURS / HOTEL COMPRIS</t>
  </si>
  <si>
    <t>Réservoir 1000 litres</t>
  </si>
  <si>
    <t>Coefficients</t>
  </si>
  <si>
    <t>La T.V.A. applicable à l’ensemble des prix unitaires est au taux de 20 %</t>
  </si>
  <si>
    <t>visite de maintenance (Visite de maintenance constructeur Type 12 000 H)</t>
  </si>
  <si>
    <t>main d'œuvre</t>
  </si>
  <si>
    <t>PU HT</t>
  </si>
  <si>
    <t xml:space="preserve">PU HT </t>
  </si>
  <si>
    <t>PT HT
pour 1 visite</t>
  </si>
  <si>
    <t>TOTAL € HT</t>
  </si>
  <si>
    <r>
      <t>TOTAL SUR LA DUREE DU MARCHE SOIT (4 ANS)</t>
    </r>
    <r>
      <rPr>
        <b/>
        <sz val="14"/>
        <color indexed="44"/>
        <rFont val="Wingdings"/>
        <charset val="2"/>
      </rPr>
      <t/>
    </r>
  </si>
  <si>
    <t>Montant total € HT</t>
  </si>
  <si>
    <t>Montant TVA 20 %</t>
  </si>
  <si>
    <t>Montant total € TTC</t>
  </si>
  <si>
    <t>Centrale de vide bâtiment FORTIN</t>
  </si>
  <si>
    <t>GROUPE HOSPITALIER</t>
  </si>
  <si>
    <t xml:space="preserve">BORDEREAU DES PRIX UNITAIRES (B.P.U. et DPGF) </t>
  </si>
  <si>
    <t>CARTOUCHE BACTERIOLOGIQUE 2,5X18F COMPLETE AVEC DEFLECTEUR ET COLLIER</t>
  </si>
  <si>
    <t>CARTOUCHE BACTERIOLOGIQUE 2,5X9F COMPLETE AVEC DEFLECTEUR ET COLLIER</t>
  </si>
  <si>
    <t>CARTOUCHE BACTERIOLOGIQUE B4X18F COMPLETE AVEC DEFLECTEUR ET COLLIER</t>
  </si>
  <si>
    <t>CARTOUCHE BACTERIOLOGIQUE B3,5X19 COMPLETE AVEC DEFLECTEUR ET COLLIER</t>
  </si>
  <si>
    <t>CARTOUCHE BACTERIOLOGIQUE B3,5X9 COMPLETE AVEC DEFLECTEUR ET COLLIER</t>
  </si>
  <si>
    <t>CARTOUCHE BACTERIOLOGIQUE B2X4 COMPLETE AVEC DEFLECTEUR ET COLLIER</t>
  </si>
  <si>
    <t>CARTOUCHE PAPIER 06</t>
  </si>
  <si>
    <t>MAUGUIERE 623958 BIDON 20 L HUILE FLUIDE TECH</t>
  </si>
  <si>
    <t>MAUGUIERE 6229029200 KIT MAINTENANCE 4000H MAV251/8</t>
  </si>
  <si>
    <t>MIL'S 824090 pompe E25  ou équivalent</t>
  </si>
  <si>
    <t>MIL'S 824092 pompe E40  ou équivalent</t>
  </si>
  <si>
    <t>MIL'S 824245 pompe E65  ou équivalent</t>
  </si>
  <si>
    <t>MIL'S 824249 pompe E100  ou équivalent</t>
  </si>
  <si>
    <t>MIL'S 823830 pompe E200  ou équivalent</t>
  </si>
  <si>
    <t>MIL'S 823885 POMPE E600 nu ou équivalent</t>
  </si>
  <si>
    <t>MIL'S 823831pompe E300 nu ou équivalent</t>
  </si>
  <si>
    <t>MIL'S 413495 Kit entretien GAM.A-MI MVA06/08</t>
  </si>
  <si>
    <t>MIL'S 362479 filtre OWAMAT 12</t>
  </si>
  <si>
    <t>MIL'S 624738 Kit entretien GAM.C MVD26/31</t>
  </si>
  <si>
    <t>MIL'S 413661 Kit pièces d'usures ECO-DR.31 VARIO</t>
  </si>
  <si>
    <t>MIL'S 624769 Kit entretien GAM.A-MI MVD26/31</t>
  </si>
  <si>
    <t>MIL'S 721522 Kit 12 M CHA/BAC057</t>
  </si>
  <si>
    <t>MIL'S 715795ES Sonde S1A-VAISALA (ES)</t>
  </si>
  <si>
    <t>MIL'S 721518 Kit 24 M SEC5AH AD0425-&gt;4240 - &lt;30/12</t>
  </si>
  <si>
    <t>MIL'S 721507 Kit 12M SEC7HC-AD5065 SEC5/3AH-AD445/460</t>
  </si>
  <si>
    <t>MIL'S 723962 MAINT. PREV. E100.3</t>
  </si>
  <si>
    <t>MIL'S 723961 MAINT. PREV. E065.3</t>
  </si>
  <si>
    <t>MIL'S 724574 MAINT. PRE. E40.R</t>
  </si>
  <si>
    <t>MIL'S 724583 MAINT. PRE. E25.R</t>
  </si>
  <si>
    <t>MIL'S 720356 ENT.COUR.3000H B300</t>
  </si>
  <si>
    <t>MIL'S 720355 ENT.COUR.3000H B200</t>
  </si>
  <si>
    <t>MIL'S 718378 ENT.COUR.&amp; COMPLT E300</t>
  </si>
  <si>
    <t>MIL'S 718377 ENT.COUR.&amp; COMPLT E150/200</t>
  </si>
  <si>
    <t>MIL'S 718376 ENT.COUR.&amp; COMPLT E100</t>
  </si>
  <si>
    <t>MIL'S 718375 ENT.COUR.&amp; COMPLT E065</t>
  </si>
  <si>
    <t>MIL'S 718374 ENT.COUR.&amp; COMPLT E017&gt;E040</t>
  </si>
  <si>
    <t>MIL'S 724139 ENT.COUR.3000H E600.R VIT</t>
  </si>
  <si>
    <t>MIL'S 724080 ENT.COUR.3000H E300.R VITON</t>
  </si>
  <si>
    <t>MIL'S 724055 ENT.COUR.3000H E150.R&gt;E200.R VITON</t>
  </si>
  <si>
    <t>MIL'S 724602 ENT. COUR. 3000H E65.R E100.R VIT.</t>
  </si>
  <si>
    <t>MIL'S 724573 ENT. COUR. 3000H E25.R E40.R VIT.</t>
  </si>
  <si>
    <t>MIL'S 617060 MAINT.PREV.E300</t>
  </si>
  <si>
    <t>MIL'S 615489 MAINT.PREV.E200</t>
  </si>
  <si>
    <t>MIL'S 615487 MAINT.PREV.E100</t>
  </si>
  <si>
    <t>MIL'S 615486 MAINT.PREV.E065</t>
  </si>
  <si>
    <t>MIL'S 615485 MAINT.PREV.E040</t>
  </si>
  <si>
    <t>MIL'S 615484 MAINT.PREV.E017/025</t>
  </si>
  <si>
    <t>MIL'S 624393 MAINT.PREV.E600.R</t>
  </si>
  <si>
    <t>MIL'S 724053 MAINT.PREV.E300.R</t>
  </si>
  <si>
    <t>MIL'S 724052 MAINT.PREV. E150.R E200.R</t>
  </si>
  <si>
    <t>MIL'S 724604 MAINT. PRE. E100.R</t>
  </si>
  <si>
    <t>MIL'S 724603 MAINT. PRE. E65.R</t>
  </si>
  <si>
    <t>MIL'S 356092 RLT AIGUIL. 30X47X17 NA4906 NTN</t>
  </si>
  <si>
    <t>MIL'S 353649 BAGUE AUTOLUB.FP20 25X32 LG 20</t>
  </si>
  <si>
    <t>MIL'S 624549 RLT AIGUIL.+BAGUE INT. 45X68X40</t>
  </si>
  <si>
    <t>MIL'S 624546 ROULEMENT +BAGUE Ø30X52X22</t>
  </si>
  <si>
    <t>MIL'S 363267 COUSSINET METAFRAM CYL. BP25 30/38 L30</t>
  </si>
  <si>
    <t>MIL'S 619095 MAINT.PREV.E600</t>
  </si>
  <si>
    <t>MIL'S 623963 VIDE STABLE E300</t>
  </si>
  <si>
    <t>MIL'S 623958 VIDE STABLE E200</t>
  </si>
  <si>
    <t>MIL'S 623962 VIDE STABLE E100</t>
  </si>
  <si>
    <t>Remise sur catalogue MIL'S tarifs de l'année en vigueur</t>
  </si>
  <si>
    <t xml:space="preserve">Production de Vide </t>
  </si>
  <si>
    <t>Centrale de vide dentaire EMGR BCS 80 G local technique La ROCHEFOUCAULT</t>
  </si>
  <si>
    <t>Décomposition du Prix Global et Forfaitaire</t>
  </si>
  <si>
    <t>Date et signature électronique obligatoire</t>
  </si>
  <si>
    <t>Mars 2025</t>
  </si>
  <si>
    <t xml:space="preserve">Centrale de vide dentaire ODONTOLOGIE
3 pompes + cuves </t>
  </si>
  <si>
    <t>Centrale de vide Bâtiment EUGENIE
1 groupe de vide+ 1 cuve</t>
  </si>
  <si>
    <t>Centrale de vide 
F.D.C.D.
1 groupe de vide+ 1 cuve 650 L</t>
  </si>
  <si>
    <t>Centrale de vide 
Unité CARRE 10 
1 groupe de vide+ 1 cuve 650 L</t>
  </si>
  <si>
    <t>Centrale de vide Bâtiment ORBE
1 groupe de vide+ 1 cuve 500L</t>
  </si>
  <si>
    <t>Centrale de vide Bâtiment ÎLE DE COS
1 groupe de vide+ 1 cuve 500 L</t>
  </si>
  <si>
    <t>Centrale  principale de production de vide</t>
  </si>
  <si>
    <t>4 x EVISA 600R</t>
  </si>
  <si>
    <t>Centrale production de vide secours</t>
  </si>
  <si>
    <t>3 x EVISA 300R</t>
  </si>
  <si>
    <t>Centrale air comprimé médical HOSPITAIR</t>
  </si>
  <si>
    <t>3 Groupe MIL'S</t>
  </si>
  <si>
    <t>Centrale air comprimé industriel AIRMIL'S</t>
  </si>
  <si>
    <t>Armoires de secours</t>
  </si>
  <si>
    <t>CAROLI 3 Blocs Orthopédie</t>
  </si>
  <si>
    <t>CAROLI 2 Blocs Ambulatoire</t>
  </si>
  <si>
    <t>LEMIERRE 3 Extension</t>
  </si>
  <si>
    <t>UPR secteurs bleu et vert</t>
  </si>
  <si>
    <t>UPR Secteur rose</t>
  </si>
  <si>
    <t>Centrale de vide sous-sol SALAT-BAROUX-MATERNITE 3 pompes E300R +cuve</t>
  </si>
  <si>
    <t>Centrale de vide sous-sol LEMARIEY
3 pompes E300R + cuve</t>
  </si>
  <si>
    <t>Centrale de vide sous-sol CHIGOT 
4 pompes E300R +cuve</t>
  </si>
  <si>
    <t>Production de Vide médical</t>
  </si>
  <si>
    <t>Centrale de vide, sous-sol  LABROUSTE
 2 pompes + cuve</t>
  </si>
  <si>
    <t>Production de vide Laboratoires</t>
  </si>
  <si>
    <t>Production d'air industriel technique</t>
  </si>
  <si>
    <t>Centrale , sous-sol  CHIGOT 2 compresseurs</t>
  </si>
  <si>
    <t>Armoires d'urgence</t>
  </si>
  <si>
    <t xml:space="preserve">Production de Vide médical </t>
  </si>
  <si>
    <t>Production de vide dentaire</t>
  </si>
  <si>
    <t>Centrale de vide RDC Bâtiment SANTERRE 6 x DURR DENTAL + cuve</t>
  </si>
  <si>
    <t>Production d'air technique industriel</t>
  </si>
  <si>
    <t>Centrale de vide RDJ Bâtiment SANTERRE 3 x EVISA E40MV + cuve</t>
  </si>
  <si>
    <t>Centrale d'air comprimé industriel RDJ Bâtiment SANTERRE 2 compresseurs + cuve</t>
  </si>
  <si>
    <t>quantité</t>
  </si>
  <si>
    <t>PT HT
pour 4 ans</t>
  </si>
  <si>
    <t>PT HT pour 4 visites</t>
  </si>
  <si>
    <t>visite de maintenance (Visite de maintenance constructeur Type 12 000 H pour pompe a vide et 6000h pour centrale air comprimé)</t>
  </si>
  <si>
    <t>Quantité</t>
  </si>
  <si>
    <t>visite de maintenance (Visite de maintenance constructeur Type 12 000 H pour pompes à vide et 6000h pour les compresseurs)</t>
  </si>
  <si>
    <t xml:space="preserve">Centrale de vide Bâtiment BABINSKI </t>
  </si>
  <si>
    <t xml:space="preserve">Centrale de vide Bâtiment MORIN </t>
  </si>
  <si>
    <t xml:space="preserve">Centrale de vide Bâtiment GREGOIRE </t>
  </si>
  <si>
    <t xml:space="preserve">Centrale de vide Bâtiment PROUST </t>
  </si>
  <si>
    <t xml:space="preserve">Centrale de vide Bâtiment LE LORIER </t>
  </si>
  <si>
    <t>Centrale de vide Bâtiment GABRIEL</t>
  </si>
  <si>
    <t>Centrale de vide Bâtiment MEYNIEL</t>
  </si>
  <si>
    <t xml:space="preserve">Centrale de vide Bâtiment ACHARD </t>
  </si>
  <si>
    <t xml:space="preserve">Centrale de vide Bâtiment INSERM </t>
  </si>
  <si>
    <t xml:space="preserve">Centrale de vide Bâtiment COMMUNAUTE </t>
  </si>
  <si>
    <t>Production de Vide Laboratoires</t>
  </si>
  <si>
    <t xml:space="preserve">Centrale air industriel Bâtiment LE LORIER </t>
  </si>
  <si>
    <t>Centrale air industriel Bâtiment MEYNIEL</t>
  </si>
  <si>
    <t>Centrale air industriel Bâtiment LINSERM</t>
  </si>
  <si>
    <t xml:space="preserve">Centrale air industriel Bâtiment CASSIODORE </t>
  </si>
  <si>
    <t>Production air industriel technique</t>
  </si>
  <si>
    <t>GABRIEL</t>
  </si>
  <si>
    <t>MEYNIEL</t>
  </si>
  <si>
    <t>MEYNIEL BLOC</t>
  </si>
  <si>
    <t xml:space="preserve">Centrale air industriel Bâtiment BABINSKI </t>
  </si>
  <si>
    <t>Centrale de vide Bâtiment UCA</t>
  </si>
  <si>
    <t xml:space="preserve">Centrale de vide Bâtiment CORDIER </t>
  </si>
  <si>
    <t xml:space="preserve">Centrale de vide Bâtiment HUSSON-MURIER </t>
  </si>
  <si>
    <t>Centrale de vide Bâtiment LA FORCE</t>
  </si>
  <si>
    <t>Centrale de vide Bâtiment GEORGES HEUYER</t>
  </si>
  <si>
    <t xml:space="preserve">Centrale de vide Bâtiment IEAM </t>
  </si>
  <si>
    <t xml:space="preserve">Centrale de vide Bâtiment EOLE </t>
  </si>
  <si>
    <t xml:space="preserve">Centrale de vide Bâtiment LAVERAN </t>
  </si>
  <si>
    <t xml:space="preserve">Centrale de vide Bâtiment STOMATOLOGIE </t>
  </si>
  <si>
    <t xml:space="preserve">Centrale de vide Bâtiment CARDIOLOGIE </t>
  </si>
  <si>
    <t>Centrale de vide Bâtiment PHARMACIE</t>
  </si>
  <si>
    <t>Centrale de production d'air industriel Bâtiment STOMATOLOGIE</t>
  </si>
  <si>
    <t>visite annuelle de contrôle Courant (maintenance constructeur Type 3000 H)</t>
  </si>
  <si>
    <t>Chigot 6ème armoire MIL'S</t>
  </si>
  <si>
    <t>Lemariey sous-sol armoire MIL'S</t>
  </si>
  <si>
    <t>Salat-Baroux armoires AGA</t>
  </si>
  <si>
    <t>PITIE-SALPÊTRIERE</t>
  </si>
  <si>
    <t>CHARLES FOIX</t>
  </si>
  <si>
    <t>TENON</t>
  </si>
  <si>
    <t>TROUSSEAU</t>
  </si>
  <si>
    <t>ROTHSCHILD</t>
  </si>
  <si>
    <t>LA ROCHE-GUYON</t>
  </si>
  <si>
    <t>Montant total € HT pour 4 ans</t>
  </si>
  <si>
    <t>Montant total € HT par an</t>
  </si>
  <si>
    <t>Poste</t>
  </si>
  <si>
    <t>Unité</t>
  </si>
  <si>
    <t>Forfait déplacement</t>
  </si>
  <si>
    <t>Main d'œuvre dépannage en heures et jours ouvrés (lundi au vendredi 8h00-17h00)</t>
  </si>
  <si>
    <t>Forfait déplacement nuit et samedi</t>
  </si>
  <si>
    <t>Main d'œuvre dépannage en heures de nuit et samedi</t>
  </si>
  <si>
    <t>Forfait déplacement dimanche et jours fériés</t>
  </si>
  <si>
    <t>Main d'œuvre dépannage en heures de dimanche et jours fériés</t>
  </si>
  <si>
    <t>Mil'S 723960 ENT.COUR.3000H VIT COMP E065.3 E100.3</t>
  </si>
  <si>
    <t>GARDNER DENVER 7502096000 HUILE MULTI LUB 100 BIDON 5L</t>
  </si>
  <si>
    <t>GARDNER DENVER 7314016000 DESHUILEUR 40M3/H</t>
  </si>
  <si>
    <t>GARDNER DENVER 7305036000 C42/2 CARTOUCHE</t>
  </si>
  <si>
    <t>GARDNER DENVER ZS1066352 FILTRE ELEMENT E0830MV</t>
  </si>
  <si>
    <t>Unité Procom II</t>
  </si>
  <si>
    <t>ML</t>
  </si>
  <si>
    <t xml:space="preserve">Prix HT </t>
  </si>
  <si>
    <t>FORFAIT ACCOMPAGNEMENT SOUS-TRAITANT</t>
  </si>
  <si>
    <t>FM 1</t>
  </si>
  <si>
    <t>FM 2</t>
  </si>
  <si>
    <t>FM 3</t>
  </si>
  <si>
    <t>FM 4</t>
  </si>
  <si>
    <t>FM 5</t>
  </si>
  <si>
    <t>FM 6</t>
  </si>
  <si>
    <t>FM 7</t>
  </si>
  <si>
    <t>FM 8</t>
  </si>
  <si>
    <t>FM 9</t>
  </si>
  <si>
    <t>FM 10</t>
  </si>
  <si>
    <t>FM 11</t>
  </si>
  <si>
    <t>FM 12</t>
  </si>
  <si>
    <t>FM 13</t>
  </si>
  <si>
    <t>FM 14</t>
  </si>
  <si>
    <t>FM 15</t>
  </si>
  <si>
    <t>FM 16</t>
  </si>
  <si>
    <t>FM 17</t>
  </si>
  <si>
    <t>FM 18</t>
  </si>
  <si>
    <t>FM 19</t>
  </si>
  <si>
    <t>FM 20</t>
  </si>
  <si>
    <t>FM 21</t>
  </si>
  <si>
    <t>FM 22</t>
  </si>
  <si>
    <t>FM 23</t>
  </si>
  <si>
    <t>FM 24</t>
  </si>
  <si>
    <t>FM 25</t>
  </si>
  <si>
    <t>FM 26</t>
  </si>
  <si>
    <t>FM 27</t>
  </si>
  <si>
    <t>FM 28</t>
  </si>
  <si>
    <t>FM 29</t>
  </si>
  <si>
    <t>FM 30</t>
  </si>
  <si>
    <t>FM 31</t>
  </si>
  <si>
    <t>FM 32</t>
  </si>
  <si>
    <t>FM 33</t>
  </si>
  <si>
    <t>FM 34</t>
  </si>
  <si>
    <t>FM 35</t>
  </si>
  <si>
    <t>FM 36</t>
  </si>
  <si>
    <t>FM 37</t>
  </si>
  <si>
    <t>FM 38</t>
  </si>
  <si>
    <t>FM 39</t>
  </si>
  <si>
    <t>FM 40</t>
  </si>
  <si>
    <t>FM 41</t>
  </si>
  <si>
    <t>FM 42</t>
  </si>
  <si>
    <t>FM 43</t>
  </si>
  <si>
    <t>FM 44</t>
  </si>
  <si>
    <t>FM 45</t>
  </si>
  <si>
    <t>FM 46</t>
  </si>
  <si>
    <t>FM 47</t>
  </si>
  <si>
    <t>FM 48</t>
  </si>
  <si>
    <t>FM 49</t>
  </si>
  <si>
    <t>FM 50</t>
  </si>
  <si>
    <t>FM 51</t>
  </si>
  <si>
    <t>FM 52</t>
  </si>
  <si>
    <t>FM 53</t>
  </si>
  <si>
    <t>FM 54</t>
  </si>
  <si>
    <t>FM 55</t>
  </si>
  <si>
    <t>FM 56</t>
  </si>
  <si>
    <t>FM 57</t>
  </si>
  <si>
    <t>FM 58</t>
  </si>
  <si>
    <t>FM 59</t>
  </si>
  <si>
    <t>FM 60</t>
  </si>
  <si>
    <t>FM 61</t>
  </si>
  <si>
    <t>FM 62</t>
  </si>
  <si>
    <t>FM 63</t>
  </si>
  <si>
    <t>FM 64</t>
  </si>
  <si>
    <t>FM 65</t>
  </si>
  <si>
    <t>FM 66</t>
  </si>
  <si>
    <t>FM 67</t>
  </si>
  <si>
    <t>FM 68</t>
  </si>
  <si>
    <t>FM 69</t>
  </si>
  <si>
    <t>FM 70</t>
  </si>
  <si>
    <t>FM 71</t>
  </si>
  <si>
    <t>FM 72</t>
  </si>
  <si>
    <t>FM 73</t>
  </si>
  <si>
    <t>FM 74</t>
  </si>
  <si>
    <t>FM 75</t>
  </si>
  <si>
    <t>FM 76</t>
  </si>
  <si>
    <t>FM 77</t>
  </si>
  <si>
    <t>FM 78</t>
  </si>
  <si>
    <t>FM 79</t>
  </si>
  <si>
    <t>FM 80</t>
  </si>
  <si>
    <t>FM 81</t>
  </si>
  <si>
    <t>FM 82</t>
  </si>
  <si>
    <t>FM 83</t>
  </si>
  <si>
    <t>FM 84</t>
  </si>
  <si>
    <t>FM 85</t>
  </si>
  <si>
    <t>FM 86</t>
  </si>
  <si>
    <t>FM 87</t>
  </si>
  <si>
    <t>FM 88</t>
  </si>
  <si>
    <t>FM 89</t>
  </si>
  <si>
    <t>FM 90</t>
  </si>
  <si>
    <t>FM 91</t>
  </si>
  <si>
    <t>FM 92</t>
  </si>
  <si>
    <t>FM 93</t>
  </si>
  <si>
    <t>FM 94</t>
  </si>
  <si>
    <t>FM 95</t>
  </si>
  <si>
    <t>FM 96</t>
  </si>
  <si>
    <t>FM 97</t>
  </si>
  <si>
    <t>FM 98</t>
  </si>
  <si>
    <t>FM 99</t>
  </si>
  <si>
    <r>
      <t xml:space="preserve">Maintenance des installations de production de vide, d’air comprimé industriel technique et armoires de secours médical
</t>
    </r>
    <r>
      <rPr>
        <b/>
        <sz val="14"/>
        <color theme="1"/>
        <rFont val="Arial"/>
        <family val="2"/>
      </rPr>
      <t>2025 - 2029</t>
    </r>
  </si>
  <si>
    <t>Maintenance des installations de production de vide, d’air comprimé industriel technique et armoires de secours médical
2025 - 2029</t>
  </si>
  <si>
    <r>
      <rPr>
        <b/>
        <sz val="14"/>
        <color theme="1"/>
        <rFont val="Arial"/>
        <family val="2"/>
      </rPr>
      <t xml:space="preserve">Maintenance des installations de production de vide, d’air comprimé industriel technique et armoires de secours médical
2025 - 2029
Bordereau de Prix Unitaires
</t>
    </r>
    <r>
      <rPr>
        <b/>
        <sz val="18"/>
        <color theme="1"/>
        <rFont val="Arial"/>
        <family val="2"/>
      </rPr>
      <t>GROUPE HOSPITALIER SORBONNE UNIVERSITE</t>
    </r>
  </si>
  <si>
    <t>Prix établi sur présentation des factures fournisseurs hors remise catalogue MIL'S</t>
  </si>
  <si>
    <t>MAINTENANCE DES CENTRALES DE PRODUCTION DE VIDE, D’AIR COMPRIME INDUSTRIEL TECHNIQUE ET ARMOIRES DE SECOURS MEDICAL DES HÔPITAUX DU GROUPEMENT APHP.SORBONNE UNIVERSITE                                                                            
Consultation n°AP-HP. SU 25-022 du 15/04/2025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</si>
</sst>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0"/>
      <name val="Century Gothic"/>
      <family val="2"/>
    </font>
    <font>
      <sz val="10"/>
      <name val="Century Gothic"/>
      <family val="2"/>
    </font>
    <font>
      <b/>
      <u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4"/>
      <color indexed="44"/>
      <name val="Wingdings"/>
      <charset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i/>
      <sz val="10"/>
      <name val="Arial"/>
      <family val="2"/>
    </font>
    <font>
      <b/>
      <sz val="24"/>
      <name val="Arial"/>
      <family val="2"/>
    </font>
    <font>
      <sz val="10"/>
      <name val="Arial Narrow"/>
      <family val="2"/>
    </font>
    <font>
      <b/>
      <sz val="12"/>
      <color theme="4" tint="-0.249977111117893"/>
      <name val="Century Gothic"/>
      <family val="2"/>
    </font>
    <font>
      <b/>
      <sz val="18"/>
      <color indexed="48"/>
      <name val="Comic Sans MS"/>
      <family val="4"/>
    </font>
    <font>
      <b/>
      <u/>
      <sz val="14"/>
      <name val="Arial Narrow"/>
      <family val="2"/>
    </font>
    <font>
      <sz val="12"/>
      <name val="Arial Narrow"/>
      <family val="2"/>
    </font>
    <font>
      <b/>
      <sz val="11"/>
      <color indexed="12"/>
      <name val="Arial"/>
      <family val="2"/>
    </font>
    <font>
      <b/>
      <sz val="12"/>
      <name val="Arial Narrow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sz val="14"/>
      <name val="Arial"/>
      <family val="2"/>
    </font>
    <font>
      <u/>
      <sz val="11"/>
      <name val="Arial"/>
      <family val="2"/>
    </font>
    <font>
      <b/>
      <sz val="10"/>
      <name val="Century Gothic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lightGray">
        <fgColor theme="0"/>
        <bgColor theme="0"/>
      </patternFill>
    </fill>
    <fill>
      <patternFill patternType="lightGray">
        <fgColor theme="0"/>
        <bgColor theme="4" tint="0.5999938962981048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7">
    <xf numFmtId="0" fontId="0" fillId="0" borderId="0" xfId="0"/>
    <xf numFmtId="0" fontId="8" fillId="0" borderId="0" xfId="0" applyFont="1" applyAlignment="1">
      <alignment horizontal="left" vertical="center" indent="1"/>
    </xf>
    <xf numFmtId="0" fontId="0" fillId="3" borderId="0" xfId="0" applyFill="1"/>
    <xf numFmtId="3" fontId="9" fillId="3" borderId="0" xfId="0" applyNumberFormat="1" applyFont="1" applyFill="1" applyAlignment="1">
      <alignment horizontal="center"/>
    </xf>
    <xf numFmtId="3" fontId="4" fillId="3" borderId="0" xfId="0" applyNumberFormat="1" applyFont="1" applyFill="1" applyAlignment="1">
      <alignment horizontal="center"/>
    </xf>
    <xf numFmtId="3" fontId="10" fillId="0" borderId="14" xfId="0" applyNumberFormat="1" applyFont="1" applyBorder="1" applyAlignment="1">
      <alignment vertical="center"/>
    </xf>
    <xf numFmtId="44" fontId="11" fillId="3" borderId="0" xfId="2" applyFont="1" applyFill="1" applyBorder="1" applyAlignment="1">
      <alignment vertical="center"/>
    </xf>
    <xf numFmtId="0" fontId="3" fillId="3" borderId="0" xfId="0" applyFont="1" applyFill="1"/>
    <xf numFmtId="0" fontId="13" fillId="3" borderId="0" xfId="0" applyFont="1" applyFill="1"/>
    <xf numFmtId="0" fontId="14" fillId="3" borderId="0" xfId="0" applyFont="1" applyFill="1"/>
    <xf numFmtId="44" fontId="10" fillId="4" borderId="14" xfId="2" applyFont="1" applyFill="1" applyBorder="1" applyAlignment="1">
      <alignment vertical="center"/>
    </xf>
    <xf numFmtId="44" fontId="10" fillId="4" borderId="13" xfId="2" applyFont="1" applyFill="1" applyBorder="1" applyAlignment="1">
      <alignment vertical="center"/>
    </xf>
    <xf numFmtId="0" fontId="5" fillId="3" borderId="0" xfId="0" applyFont="1" applyFill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18" fillId="0" borderId="0" xfId="0" applyFont="1"/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5" borderId="0" xfId="0" applyFill="1"/>
    <xf numFmtId="0" fontId="0" fillId="6" borderId="0" xfId="0" applyFill="1"/>
    <xf numFmtId="0" fontId="15" fillId="7" borderId="0" xfId="0" applyFont="1" applyFill="1" applyAlignment="1">
      <alignment horizontal="center" vertical="center" wrapText="1"/>
    </xf>
    <xf numFmtId="0" fontId="23" fillId="0" borderId="0" xfId="0" applyFont="1" applyAlignment="1">
      <alignment wrapText="1"/>
    </xf>
    <xf numFmtId="0" fontId="7" fillId="0" borderId="6" xfId="0" applyFont="1" applyBorder="1" applyAlignment="1">
      <alignment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26" fillId="0" borderId="0" xfId="0" applyFont="1"/>
    <xf numFmtId="0" fontId="0" fillId="0" borderId="7" xfId="0" applyBorder="1"/>
    <xf numFmtId="0" fontId="30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 applyProtection="1">
      <alignment horizontal="center" vertical="center"/>
      <protection locked="0"/>
    </xf>
    <xf numFmtId="4" fontId="4" fillId="4" borderId="7" xfId="0" applyNumberFormat="1" applyFont="1" applyFill="1" applyBorder="1" applyAlignment="1">
      <alignment vertical="center"/>
    </xf>
    <xf numFmtId="44" fontId="10" fillId="4" borderId="3" xfId="2" applyFont="1" applyFill="1" applyBorder="1" applyAlignment="1">
      <alignment horizontal="center" vertical="center"/>
    </xf>
    <xf numFmtId="3" fontId="16" fillId="0" borderId="7" xfId="0" applyNumberFormat="1" applyFont="1" applyBorder="1" applyAlignment="1">
      <alignment horizontal="center" vertical="center" wrapText="1"/>
    </xf>
    <xf numFmtId="3" fontId="10" fillId="0" borderId="7" xfId="0" applyNumberFormat="1" applyFont="1" applyBorder="1" applyAlignment="1">
      <alignment vertical="center"/>
    </xf>
    <xf numFmtId="44" fontId="10" fillId="4" borderId="7" xfId="2" applyFont="1" applyFill="1" applyBorder="1" applyAlignment="1">
      <alignment vertical="center"/>
    </xf>
    <xf numFmtId="44" fontId="10" fillId="4" borderId="7" xfId="2" applyFont="1" applyFill="1" applyBorder="1" applyAlignment="1">
      <alignment horizontal="center" vertical="center"/>
    </xf>
    <xf numFmtId="4" fontId="4" fillId="4" borderId="14" xfId="0" applyNumberFormat="1" applyFont="1" applyFill="1" applyBorder="1" applyAlignment="1">
      <alignment vertical="center"/>
    </xf>
    <xf numFmtId="4" fontId="3" fillId="0" borderId="7" xfId="0" applyNumberFormat="1" applyFont="1" applyBorder="1" applyAlignment="1" applyProtection="1">
      <alignment vertical="center"/>
      <protection locked="0"/>
    </xf>
    <xf numFmtId="3" fontId="3" fillId="0" borderId="7" xfId="0" applyNumberFormat="1" applyFont="1" applyBorder="1" applyAlignment="1" applyProtection="1">
      <alignment vertical="center"/>
      <protection locked="0"/>
    </xf>
    <xf numFmtId="4" fontId="3" fillId="0" borderId="7" xfId="0" applyNumberFormat="1" applyFont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/>
      <protection locked="0"/>
    </xf>
    <xf numFmtId="3" fontId="9" fillId="0" borderId="4" xfId="0" quotePrefix="1" applyNumberFormat="1" applyFont="1" applyBorder="1" applyAlignment="1">
      <alignment horizontal="right" wrapText="1"/>
    </xf>
    <xf numFmtId="3" fontId="4" fillId="0" borderId="7" xfId="0" applyNumberFormat="1" applyFont="1" applyBorder="1" applyAlignment="1" applyProtection="1">
      <alignment horizontal="center" vertical="center"/>
      <protection locked="0"/>
    </xf>
    <xf numFmtId="3" fontId="3" fillId="0" borderId="7" xfId="0" applyNumberFormat="1" applyFont="1" applyBorder="1" applyAlignment="1" applyProtection="1">
      <alignment horizontal="center" vertical="center"/>
      <protection locked="0"/>
    </xf>
    <xf numFmtId="3" fontId="4" fillId="4" borderId="7" xfId="0" applyNumberFormat="1" applyFont="1" applyFill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4" fontId="4" fillId="10" borderId="7" xfId="0" applyNumberFormat="1" applyFont="1" applyFill="1" applyBorder="1" applyAlignment="1">
      <alignment vertical="center"/>
    </xf>
    <xf numFmtId="3" fontId="4" fillId="10" borderId="7" xfId="0" applyNumberFormat="1" applyFont="1" applyFill="1" applyBorder="1" applyAlignment="1">
      <alignment vertical="center"/>
    </xf>
    <xf numFmtId="44" fontId="9" fillId="4" borderId="2" xfId="2" applyFont="1" applyFill="1" applyBorder="1" applyAlignment="1">
      <alignment horizontal="center"/>
    </xf>
    <xf numFmtId="3" fontId="10" fillId="0" borderId="12" xfId="0" quotePrefix="1" applyNumberFormat="1" applyFont="1" applyBorder="1" applyAlignment="1">
      <alignment horizontal="right"/>
    </xf>
    <xf numFmtId="44" fontId="15" fillId="4" borderId="9" xfId="2" applyFont="1" applyFill="1" applyBorder="1" applyAlignment="1">
      <alignment horizontal="center"/>
    </xf>
    <xf numFmtId="44" fontId="9" fillId="0" borderId="8" xfId="2" applyFont="1" applyFill="1" applyBorder="1" applyAlignment="1">
      <alignment horizontal="center"/>
    </xf>
    <xf numFmtId="44" fontId="9" fillId="4" borderId="8" xfId="1" applyFont="1" applyFill="1" applyBorder="1" applyAlignment="1">
      <alignment horizontal="center"/>
    </xf>
    <xf numFmtId="44" fontId="10" fillId="4" borderId="9" xfId="2" applyFont="1" applyFill="1" applyBorder="1" applyAlignment="1">
      <alignment horizontal="center"/>
    </xf>
    <xf numFmtId="0" fontId="33" fillId="0" borderId="0" xfId="0" applyFont="1" applyAlignment="1"/>
    <xf numFmtId="0" fontId="28" fillId="0" borderId="0" xfId="0" applyFont="1" applyAlignment="1"/>
    <xf numFmtId="0" fontId="27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3" fontId="9" fillId="3" borderId="0" xfId="0" applyNumberFormat="1" applyFont="1" applyFill="1" applyBorder="1" applyAlignment="1">
      <alignment horizontal="center"/>
    </xf>
    <xf numFmtId="3" fontId="4" fillId="3" borderId="0" xfId="0" applyNumberFormat="1" applyFont="1" applyFill="1" applyBorder="1" applyAlignment="1">
      <alignment horizontal="center"/>
    </xf>
    <xf numFmtId="44" fontId="10" fillId="3" borderId="7" xfId="2" applyFont="1" applyFill="1" applyBorder="1" applyAlignment="1">
      <alignment vertical="center"/>
    </xf>
    <xf numFmtId="44" fontId="9" fillId="3" borderId="2" xfId="2" applyFont="1" applyFill="1" applyBorder="1" applyAlignment="1">
      <alignment horizontal="center"/>
    </xf>
    <xf numFmtId="44" fontId="15" fillId="3" borderId="9" xfId="2" applyFont="1" applyFill="1" applyBorder="1" applyAlignment="1">
      <alignment horizontal="center"/>
    </xf>
    <xf numFmtId="44" fontId="10" fillId="3" borderId="9" xfId="2" applyFont="1" applyFill="1" applyBorder="1" applyAlignment="1">
      <alignment horizontal="center"/>
    </xf>
    <xf numFmtId="44" fontId="34" fillId="3" borderId="8" xfId="2" applyFont="1" applyFill="1" applyBorder="1" applyAlignment="1">
      <alignment horizontal="center"/>
    </xf>
    <xf numFmtId="44" fontId="34" fillId="3" borderId="8" xfId="1" applyFont="1" applyFill="1" applyBorder="1" applyAlignment="1">
      <alignment horizontal="center"/>
    </xf>
    <xf numFmtId="44" fontId="34" fillId="0" borderId="8" xfId="2" applyFont="1" applyFill="1" applyBorder="1" applyAlignment="1">
      <alignment horizontal="center"/>
    </xf>
    <xf numFmtId="44" fontId="34" fillId="4" borderId="8" xfId="1" applyFont="1" applyFill="1" applyBorder="1" applyAlignment="1">
      <alignment horizontal="center"/>
    </xf>
    <xf numFmtId="0" fontId="35" fillId="0" borderId="0" xfId="0" applyFont="1" applyAlignment="1">
      <alignment horizontal="left" vertical="center" indent="1"/>
    </xf>
    <xf numFmtId="0" fontId="7" fillId="0" borderId="7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3" fillId="0" borderId="0" xfId="0" applyFont="1"/>
    <xf numFmtId="0" fontId="36" fillId="0" borderId="7" xfId="0" applyFont="1" applyBorder="1" applyAlignment="1">
      <alignment horizontal="center" vertical="center" wrapText="1"/>
    </xf>
    <xf numFmtId="44" fontId="3" fillId="2" borderId="7" xfId="3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4" fontId="0" fillId="0" borderId="0" xfId="1" applyFont="1" applyBorder="1"/>
    <xf numFmtId="44" fontId="0" fillId="0" borderId="0" xfId="3" applyFont="1" applyBorder="1"/>
    <xf numFmtId="0" fontId="7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6" fillId="0" borderId="12" xfId="0" applyFont="1" applyBorder="1" applyAlignment="1">
      <alignment horizontal="center" vertical="center" wrapText="1"/>
    </xf>
    <xf numFmtId="44" fontId="3" fillId="2" borderId="12" xfId="3" applyFont="1" applyFill="1" applyBorder="1" applyAlignment="1">
      <alignment horizontal="center" vertical="center" wrapText="1"/>
    </xf>
    <xf numFmtId="44" fontId="3" fillId="0" borderId="0" xfId="1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0" fillId="8" borderId="0" xfId="0" applyFont="1" applyFill="1" applyAlignment="1">
      <alignment horizontal="center" vertical="center" wrapText="1"/>
    </xf>
    <xf numFmtId="49" fontId="24" fillId="0" borderId="0" xfId="0" applyNumberFormat="1" applyFont="1" applyAlignment="1">
      <alignment horizontal="center"/>
    </xf>
    <xf numFmtId="0" fontId="10" fillId="8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9" fillId="0" borderId="11" xfId="0" quotePrefix="1" applyNumberFormat="1" applyFont="1" applyBorder="1" applyAlignment="1">
      <alignment horizontal="center" wrapText="1"/>
    </xf>
    <xf numFmtId="3" fontId="9" fillId="0" borderId="22" xfId="0" quotePrefix="1" applyNumberFormat="1" applyFont="1" applyBorder="1" applyAlignment="1">
      <alignment horizontal="center" wrapText="1"/>
    </xf>
    <xf numFmtId="3" fontId="9" fillId="0" borderId="18" xfId="0" quotePrefix="1" applyNumberFormat="1" applyFont="1" applyBorder="1" applyAlignment="1">
      <alignment horizontal="center" wrapText="1"/>
    </xf>
    <xf numFmtId="4" fontId="3" fillId="0" borderId="7" xfId="0" applyNumberFormat="1" applyFont="1" applyBorder="1" applyAlignment="1" applyProtection="1">
      <alignment horizontal="center" vertical="center"/>
      <protection locked="0"/>
    </xf>
    <xf numFmtId="3" fontId="5" fillId="9" borderId="7" xfId="0" applyNumberFormat="1" applyFont="1" applyFill="1" applyBorder="1" applyAlignment="1">
      <alignment horizontal="center" vertical="center" wrapText="1"/>
    </xf>
    <xf numFmtId="3" fontId="9" fillId="0" borderId="6" xfId="0" quotePrefix="1" applyNumberFormat="1" applyFont="1" applyBorder="1" applyAlignment="1">
      <alignment horizontal="right" wrapText="1"/>
    </xf>
    <xf numFmtId="3" fontId="9" fillId="0" borderId="7" xfId="0" quotePrefix="1" applyNumberFormat="1" applyFont="1" applyBorder="1" applyAlignment="1">
      <alignment horizontal="right" wrapText="1"/>
    </xf>
    <xf numFmtId="3" fontId="9" fillId="0" borderId="20" xfId="0" quotePrefix="1" applyNumberFormat="1" applyFont="1" applyBorder="1" applyAlignment="1">
      <alignment horizontal="right" wrapText="1"/>
    </xf>
    <xf numFmtId="3" fontId="9" fillId="0" borderId="12" xfId="0" quotePrefix="1" applyNumberFormat="1" applyFont="1" applyBorder="1" applyAlignment="1">
      <alignment horizontal="right" wrapText="1"/>
    </xf>
    <xf numFmtId="3" fontId="9" fillId="0" borderId="1" xfId="0" quotePrefix="1" applyNumberFormat="1" applyFont="1" applyBorder="1" applyAlignment="1">
      <alignment horizontal="right" wrapText="1"/>
    </xf>
    <xf numFmtId="3" fontId="9" fillId="0" borderId="4" xfId="0" quotePrefix="1" applyNumberFormat="1" applyFont="1" applyBorder="1" applyAlignment="1">
      <alignment horizontal="right" wrapText="1"/>
    </xf>
    <xf numFmtId="3" fontId="10" fillId="0" borderId="20" xfId="0" quotePrefix="1" applyNumberFormat="1" applyFont="1" applyBorder="1" applyAlignment="1">
      <alignment horizontal="right"/>
    </xf>
    <xf numFmtId="3" fontId="10" fillId="0" borderId="12" xfId="0" quotePrefix="1" applyNumberFormat="1" applyFont="1" applyBorder="1" applyAlignment="1">
      <alignment horizontal="right"/>
    </xf>
    <xf numFmtId="3" fontId="10" fillId="0" borderId="1" xfId="0" quotePrefix="1" applyNumberFormat="1" applyFont="1" applyBorder="1" applyAlignment="1">
      <alignment horizontal="center" wrapText="1"/>
    </xf>
    <xf numFmtId="3" fontId="10" fillId="0" borderId="4" xfId="0" quotePrefix="1" applyNumberFormat="1" applyFont="1" applyBorder="1" applyAlignment="1">
      <alignment horizontal="center" wrapText="1"/>
    </xf>
    <xf numFmtId="3" fontId="10" fillId="0" borderId="2" xfId="0" quotePrefix="1" applyNumberFormat="1" applyFont="1" applyBorder="1" applyAlignment="1">
      <alignment horizontal="center" wrapText="1"/>
    </xf>
    <xf numFmtId="44" fontId="10" fillId="4" borderId="14" xfId="2" applyFont="1" applyFill="1" applyBorder="1" applyAlignment="1">
      <alignment horizontal="center" vertical="center"/>
    </xf>
    <xf numFmtId="44" fontId="10" fillId="4" borderId="3" xfId="2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3" fontId="2" fillId="3" borderId="11" xfId="0" quotePrefix="1" applyNumberFormat="1" applyFont="1" applyFill="1" applyBorder="1" applyAlignment="1">
      <alignment horizontal="center" vertical="center" wrapText="1"/>
    </xf>
    <xf numFmtId="3" fontId="2" fillId="3" borderId="17" xfId="0" quotePrefix="1" applyNumberFormat="1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wrapText="1"/>
    </xf>
    <xf numFmtId="3" fontId="2" fillId="3" borderId="7" xfId="0" quotePrefix="1" applyNumberFormat="1" applyFont="1" applyFill="1" applyBorder="1" applyAlignment="1">
      <alignment horizontal="center" wrapText="1"/>
    </xf>
    <xf numFmtId="0" fontId="33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3" fontId="2" fillId="3" borderId="7" xfId="0" quotePrefix="1" applyNumberFormat="1" applyFont="1" applyFill="1" applyBorder="1" applyAlignment="1">
      <alignment horizontal="center" vertical="center" wrapText="1"/>
    </xf>
    <xf numFmtId="4" fontId="3" fillId="10" borderId="21" xfId="0" applyNumberFormat="1" applyFont="1" applyFill="1" applyBorder="1" applyAlignment="1" applyProtection="1">
      <alignment horizontal="center" vertical="center"/>
      <protection locked="0"/>
    </xf>
    <xf numFmtId="4" fontId="3" fillId="10" borderId="10" xfId="0" applyNumberFormat="1" applyFont="1" applyFill="1" applyBorder="1" applyAlignment="1" applyProtection="1">
      <alignment horizontal="center" vertical="center"/>
      <protection locked="0"/>
    </xf>
    <xf numFmtId="3" fontId="10" fillId="0" borderId="20" xfId="0" quotePrefix="1" applyNumberFormat="1" applyFont="1" applyBorder="1" applyAlignment="1">
      <alignment horizontal="right" wrapText="1"/>
    </xf>
    <xf numFmtId="3" fontId="10" fillId="0" borderId="12" xfId="0" quotePrefix="1" applyNumberFormat="1" applyFont="1" applyBorder="1" applyAlignment="1">
      <alignment horizontal="right" wrapText="1"/>
    </xf>
    <xf numFmtId="44" fontId="10" fillId="4" borderId="7" xfId="2" applyFont="1" applyFill="1" applyBorder="1" applyAlignment="1">
      <alignment horizontal="center" vertical="center"/>
    </xf>
    <xf numFmtId="3" fontId="3" fillId="10" borderId="21" xfId="0" applyNumberFormat="1" applyFont="1" applyFill="1" applyBorder="1" applyAlignment="1" applyProtection="1">
      <alignment horizontal="center" vertical="center"/>
      <protection locked="0"/>
    </xf>
    <xf numFmtId="3" fontId="3" fillId="10" borderId="10" xfId="0" applyNumberFormat="1" applyFont="1" applyFill="1" applyBorder="1" applyAlignment="1" applyProtection="1">
      <alignment horizontal="center" vertical="center"/>
      <protection locked="0"/>
    </xf>
    <xf numFmtId="3" fontId="3" fillId="0" borderId="21" xfId="0" applyNumberFormat="1" applyFont="1" applyBorder="1" applyAlignment="1" applyProtection="1">
      <alignment horizontal="center" vertical="center"/>
      <protection locked="0"/>
    </xf>
    <xf numFmtId="3" fontId="3" fillId="0" borderId="10" xfId="0" applyNumberFormat="1" applyFont="1" applyBorder="1" applyAlignment="1" applyProtection="1">
      <alignment horizontal="center" vertical="center"/>
      <protection locked="0"/>
    </xf>
    <xf numFmtId="3" fontId="5" fillId="9" borderId="21" xfId="0" applyNumberFormat="1" applyFont="1" applyFill="1" applyBorder="1" applyAlignment="1">
      <alignment horizontal="center" vertical="center" wrapText="1"/>
    </xf>
    <xf numFmtId="3" fontId="5" fillId="9" borderId="5" xfId="0" applyNumberFormat="1" applyFont="1" applyFill="1" applyBorder="1" applyAlignment="1">
      <alignment horizontal="center" vertical="center" wrapText="1"/>
    </xf>
    <xf numFmtId="3" fontId="5" fillId="9" borderId="10" xfId="0" applyNumberFormat="1" applyFont="1" applyFill="1" applyBorder="1" applyAlignment="1">
      <alignment horizontal="center" vertical="center" wrapText="1"/>
    </xf>
    <xf numFmtId="3" fontId="5" fillId="9" borderId="17" xfId="0" applyNumberFormat="1" applyFont="1" applyFill="1" applyBorder="1" applyAlignment="1">
      <alignment horizontal="center" vertical="center" wrapText="1"/>
    </xf>
    <xf numFmtId="4" fontId="3" fillId="10" borderId="7" xfId="0" applyNumberFormat="1" applyFont="1" applyFill="1" applyBorder="1" applyAlignment="1" applyProtection="1">
      <alignment horizontal="center" vertical="center"/>
      <protection locked="0"/>
    </xf>
    <xf numFmtId="3" fontId="4" fillId="9" borderId="7" xfId="0" applyNumberFormat="1" applyFont="1" applyFill="1" applyBorder="1" applyAlignment="1">
      <alignment horizontal="center" vertical="center" wrapText="1"/>
    </xf>
    <xf numFmtId="3" fontId="4" fillId="9" borderId="7" xfId="0" applyNumberFormat="1" applyFont="1" applyFill="1" applyBorder="1" applyAlignment="1">
      <alignment horizontal="center"/>
    </xf>
    <xf numFmtId="3" fontId="5" fillId="9" borderId="7" xfId="0" applyNumberFormat="1" applyFont="1" applyFill="1" applyBorder="1" applyAlignment="1">
      <alignment horizontal="center"/>
    </xf>
    <xf numFmtId="3" fontId="10" fillId="0" borderId="15" xfId="0" quotePrefix="1" applyNumberFormat="1" applyFont="1" applyBorder="1" applyAlignment="1">
      <alignment horizontal="center" wrapText="1"/>
    </xf>
    <xf numFmtId="3" fontId="10" fillId="0" borderId="16" xfId="0" quotePrefix="1" applyNumberFormat="1" applyFont="1" applyBorder="1" applyAlignment="1">
      <alignment horizontal="center" wrapText="1"/>
    </xf>
    <xf numFmtId="3" fontId="10" fillId="0" borderId="19" xfId="0" quotePrefix="1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6" fillId="9" borderId="6" xfId="0" applyFont="1" applyFill="1" applyBorder="1" applyAlignment="1">
      <alignment horizontal="left" vertical="center" wrapText="1"/>
    </xf>
    <xf numFmtId="0" fontId="6" fillId="9" borderId="7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4">
    <cellStyle name="Euro" xfId="2" xr:uid="{00000000-0005-0000-0000-000000000000}"/>
    <cellStyle name="Monétaire" xfId="1" builtinId="4"/>
    <cellStyle name="Monétaire 2" xfId="3" xr:uid="{DA927F9A-7393-4D40-B81F-3F5BB69B0C5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0</xdr:row>
          <xdr:rowOff>152400</xdr:rowOff>
        </xdr:from>
        <xdr:to>
          <xdr:col>4</xdr:col>
          <xdr:colOff>714375</xdr:colOff>
          <xdr:row>3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0</xdr:colOff>
      <xdr:row>9</xdr:row>
      <xdr:rowOff>0</xdr:rowOff>
    </xdr:from>
    <xdr:to>
      <xdr:col>3</xdr:col>
      <xdr:colOff>304800</xdr:colOff>
      <xdr:row>10</xdr:row>
      <xdr:rowOff>104775</xdr:rowOff>
    </xdr:to>
    <xdr:sp macro="" textlink="">
      <xdr:nvSpPr>
        <xdr:cNvPr id="1028" name="AutoShape 4" descr="Fichier:AP-HP Sorbonne Université logo 2020.png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2286000" y="134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10</xdr:row>
      <xdr:rowOff>0</xdr:rowOff>
    </xdr:from>
    <xdr:to>
      <xdr:col>10</xdr:col>
      <xdr:colOff>304800</xdr:colOff>
      <xdr:row>11</xdr:row>
      <xdr:rowOff>104775</xdr:rowOff>
    </xdr:to>
    <xdr:sp macro="" textlink="">
      <xdr:nvSpPr>
        <xdr:cNvPr id="1031" name="AutoShape 7" descr="Site du Pôle de Biologie Médicale et Pathologie des Hôpitaux Universitaires  de l'Est Parisien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7620000" y="194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522557</xdr:colOff>
      <xdr:row>9</xdr:row>
      <xdr:rowOff>329</xdr:rowOff>
    </xdr:from>
    <xdr:to>
      <xdr:col>6</xdr:col>
      <xdr:colOff>72284</xdr:colOff>
      <xdr:row>14</xdr:row>
      <xdr:rowOff>11499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557" y="1739677"/>
          <a:ext cx="4121727" cy="1187300"/>
        </a:xfrm>
        <a:prstGeom prst="rect">
          <a:avLst/>
        </a:prstGeom>
      </xdr:spPr>
    </xdr:pic>
    <xdr:clientData/>
  </xdr:twoCellAnchor>
  <xdr:twoCellAnchor editAs="oneCell">
    <xdr:from>
      <xdr:col>2</xdr:col>
      <xdr:colOff>364434</xdr:colOff>
      <xdr:row>5</xdr:row>
      <xdr:rowOff>85074</xdr:rowOff>
    </xdr:from>
    <xdr:to>
      <xdr:col>4</xdr:col>
      <xdr:colOff>314738</xdr:colOff>
      <xdr:row>8</xdr:row>
      <xdr:rowOff>112782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88434" y="1037574"/>
          <a:ext cx="1474304" cy="6157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G49"/>
  <sheetViews>
    <sheetView showGridLines="0" tabSelected="1" zoomScale="115" zoomScaleNormal="115" workbookViewId="0">
      <selection activeCell="H21" sqref="H21"/>
    </sheetView>
  </sheetViews>
  <sheetFormatPr baseColWidth="10" defaultRowHeight="15" x14ac:dyDescent="0.25"/>
  <sheetData>
    <row r="5" spans="1:7" ht="15" customHeight="1" x14ac:dyDescent="0.25">
      <c r="A5" s="89" t="s">
        <v>44</v>
      </c>
      <c r="B5" s="89"/>
      <c r="C5" s="89"/>
      <c r="D5" s="89"/>
      <c r="E5" s="89"/>
      <c r="F5" s="89"/>
      <c r="G5" s="89"/>
    </row>
    <row r="6" spans="1:7" x14ac:dyDescent="0.25">
      <c r="A6" s="21"/>
      <c r="B6" s="21"/>
      <c r="C6" s="21"/>
      <c r="D6" s="21"/>
      <c r="E6" s="21"/>
      <c r="F6" s="21"/>
      <c r="G6" s="21"/>
    </row>
    <row r="7" spans="1:7" ht="15.75" x14ac:dyDescent="0.25">
      <c r="A7" s="13"/>
    </row>
    <row r="8" spans="1:7" ht="15.75" x14ac:dyDescent="0.25">
      <c r="A8" s="13"/>
    </row>
    <row r="9" spans="1:7" ht="15.75" x14ac:dyDescent="0.25">
      <c r="A9" s="13"/>
    </row>
    <row r="10" spans="1:7" ht="15.75" x14ac:dyDescent="0.25">
      <c r="A10" s="13"/>
    </row>
    <row r="11" spans="1:7" ht="15.75" x14ac:dyDescent="0.25">
      <c r="A11" s="13"/>
    </row>
    <row r="12" spans="1:7" ht="30" x14ac:dyDescent="0.4">
      <c r="A12" s="90"/>
      <c r="B12" s="90"/>
      <c r="C12" s="90"/>
      <c r="D12" s="90"/>
      <c r="E12" s="90"/>
      <c r="F12" s="90"/>
      <c r="G12" s="90"/>
    </row>
    <row r="13" spans="1:7" ht="15.75" x14ac:dyDescent="0.25">
      <c r="A13" s="14"/>
    </row>
    <row r="14" spans="1:7" ht="15.75" x14ac:dyDescent="0.25">
      <c r="A14" s="14"/>
    </row>
    <row r="15" spans="1:7" ht="15.75" x14ac:dyDescent="0.25">
      <c r="A15" s="14"/>
    </row>
    <row r="16" spans="1:7" ht="15.75" x14ac:dyDescent="0.25">
      <c r="A16" s="14"/>
    </row>
    <row r="17" spans="1:7" s="18" customFormat="1" ht="23.25" customHeight="1" x14ac:dyDescent="0.25">
      <c r="A17" s="92" t="s">
        <v>317</v>
      </c>
      <c r="B17" s="92"/>
      <c r="C17" s="92"/>
      <c r="D17" s="92"/>
      <c r="E17" s="92"/>
      <c r="F17" s="92"/>
      <c r="G17" s="92"/>
    </row>
    <row r="18" spans="1:7" s="18" customFormat="1" ht="23.25" customHeight="1" x14ac:dyDescent="0.25">
      <c r="A18" s="92"/>
      <c r="B18" s="92"/>
      <c r="C18" s="92"/>
      <c r="D18" s="92"/>
      <c r="E18" s="92"/>
      <c r="F18" s="92"/>
      <c r="G18" s="92"/>
    </row>
    <row r="19" spans="1:7" s="18" customFormat="1" ht="23.25" customHeight="1" x14ac:dyDescent="0.25">
      <c r="A19" s="92"/>
      <c r="B19" s="92"/>
      <c r="C19" s="92"/>
      <c r="D19" s="92"/>
      <c r="E19" s="92"/>
      <c r="F19" s="92"/>
      <c r="G19" s="92"/>
    </row>
    <row r="20" spans="1:7" s="18" customFormat="1" ht="23.25" customHeight="1" x14ac:dyDescent="0.25">
      <c r="A20" s="92"/>
      <c r="B20" s="92"/>
      <c r="C20" s="92"/>
      <c r="D20" s="92"/>
      <c r="E20" s="92"/>
      <c r="F20" s="92"/>
      <c r="G20" s="92"/>
    </row>
    <row r="21" spans="1:7" s="19" customFormat="1" ht="23.25" customHeight="1" x14ac:dyDescent="0.25">
      <c r="A21" s="92"/>
      <c r="B21" s="92"/>
      <c r="C21" s="92"/>
      <c r="D21" s="92"/>
      <c r="E21" s="92"/>
      <c r="F21" s="92"/>
      <c r="G21" s="92"/>
    </row>
    <row r="22" spans="1:7" ht="23.25" customHeight="1" x14ac:dyDescent="0.25">
      <c r="A22" s="20"/>
      <c r="B22" s="20"/>
      <c r="C22" s="20"/>
      <c r="D22" s="20"/>
      <c r="E22" s="20"/>
      <c r="F22" s="20"/>
      <c r="G22" s="20"/>
    </row>
    <row r="23" spans="1:7" x14ac:dyDescent="0.25">
      <c r="A23" s="94" t="s">
        <v>45</v>
      </c>
      <c r="B23" s="94"/>
      <c r="C23" s="94"/>
      <c r="D23" s="94"/>
      <c r="E23" s="94"/>
      <c r="F23" s="94"/>
      <c r="G23" s="94"/>
    </row>
    <row r="24" spans="1:7" ht="23.25" customHeight="1" x14ac:dyDescent="0.25">
      <c r="A24" s="95"/>
      <c r="B24" s="95"/>
      <c r="C24" s="95"/>
      <c r="D24" s="95"/>
      <c r="E24" s="95"/>
      <c r="F24" s="95"/>
      <c r="G24" s="95"/>
    </row>
    <row r="25" spans="1:7" ht="23.25" customHeight="1" x14ac:dyDescent="0.25">
      <c r="A25" s="95"/>
      <c r="B25" s="95"/>
      <c r="C25" s="95"/>
      <c r="D25" s="95"/>
      <c r="E25" s="95"/>
      <c r="F25" s="95"/>
      <c r="G25" s="95"/>
    </row>
    <row r="26" spans="1:7" ht="15.75" x14ac:dyDescent="0.25">
      <c r="A26" s="14"/>
    </row>
    <row r="27" spans="1:7" ht="15.75" x14ac:dyDescent="0.25">
      <c r="A27" s="14"/>
    </row>
    <row r="28" spans="1:7" ht="15.75" x14ac:dyDescent="0.25">
      <c r="A28" s="14"/>
    </row>
    <row r="29" spans="1:7" ht="15.75" x14ac:dyDescent="0.25">
      <c r="A29" s="14"/>
    </row>
    <row r="31" spans="1:7" ht="15.75" x14ac:dyDescent="0.25">
      <c r="A31" s="14"/>
    </row>
    <row r="32" spans="1:7" ht="15.75" x14ac:dyDescent="0.25">
      <c r="A32" s="14"/>
    </row>
    <row r="33" spans="1:7" ht="15.75" x14ac:dyDescent="0.25">
      <c r="A33" s="93" t="s">
        <v>112</v>
      </c>
      <c r="B33" s="93"/>
      <c r="C33" s="93"/>
      <c r="D33" s="93"/>
      <c r="E33" s="93"/>
      <c r="F33" s="93"/>
      <c r="G33" s="93"/>
    </row>
    <row r="34" spans="1:7" ht="15.75" x14ac:dyDescent="0.25">
      <c r="A34" s="14"/>
    </row>
    <row r="35" spans="1:7" ht="15.75" x14ac:dyDescent="0.25">
      <c r="A35" s="14"/>
    </row>
    <row r="36" spans="1:7" ht="15.75" x14ac:dyDescent="0.25">
      <c r="A36" s="14"/>
    </row>
    <row r="37" spans="1:7" x14ac:dyDescent="0.25">
      <c r="A37" s="15"/>
      <c r="B37" s="15"/>
      <c r="C37" s="15"/>
      <c r="D37" s="15"/>
      <c r="E37" s="15"/>
      <c r="F37" s="15"/>
      <c r="G37" s="15"/>
    </row>
    <row r="38" spans="1:7" x14ac:dyDescent="0.25">
      <c r="A38" s="15"/>
      <c r="B38" s="15"/>
      <c r="C38" s="15"/>
      <c r="D38" s="15"/>
      <c r="E38" s="15"/>
      <c r="F38" s="15"/>
      <c r="G38" s="15"/>
    </row>
    <row r="40" spans="1:7" x14ac:dyDescent="0.25">
      <c r="A40" s="15"/>
      <c r="B40" s="15"/>
      <c r="C40" s="15"/>
      <c r="D40" s="15"/>
      <c r="E40" s="15"/>
      <c r="F40" s="15"/>
      <c r="G40" s="15"/>
    </row>
    <row r="41" spans="1:7" ht="15.75" x14ac:dyDescent="0.25">
      <c r="A41" s="15"/>
      <c r="B41" s="91"/>
      <c r="C41" s="91"/>
      <c r="D41" s="91"/>
      <c r="E41" s="91"/>
      <c r="F41" s="91"/>
      <c r="G41" s="91"/>
    </row>
    <row r="42" spans="1:7" x14ac:dyDescent="0.25">
      <c r="A42" s="15"/>
      <c r="B42" s="87"/>
      <c r="C42" s="87"/>
      <c r="D42" s="87"/>
      <c r="E42" s="87"/>
      <c r="F42" s="87"/>
      <c r="G42" s="87"/>
    </row>
    <row r="43" spans="1:7" x14ac:dyDescent="0.25">
      <c r="A43" s="15"/>
      <c r="B43" s="87"/>
      <c r="C43" s="87"/>
      <c r="D43" s="87"/>
      <c r="E43" s="87"/>
      <c r="F43" s="87"/>
      <c r="G43" s="87"/>
    </row>
    <row r="44" spans="1:7" x14ac:dyDescent="0.25">
      <c r="A44" s="15"/>
      <c r="B44" s="87"/>
      <c r="C44" s="87"/>
      <c r="D44" s="87"/>
      <c r="E44" s="87"/>
      <c r="F44" s="87"/>
      <c r="G44" s="87"/>
    </row>
    <row r="45" spans="1:7" ht="29.25" x14ac:dyDescent="0.6">
      <c r="A45" s="88"/>
      <c r="B45" s="88"/>
      <c r="C45" s="88"/>
      <c r="D45" s="88"/>
      <c r="E45" s="88"/>
      <c r="F45" s="88"/>
      <c r="G45" s="88"/>
    </row>
    <row r="46" spans="1:7" ht="18" customHeight="1" x14ac:dyDescent="0.25">
      <c r="A46" s="14"/>
    </row>
    <row r="47" spans="1:7" ht="15.75" x14ac:dyDescent="0.25">
      <c r="A47" s="14"/>
    </row>
    <row r="48" spans="1:7" ht="18" x14ac:dyDescent="0.25">
      <c r="A48" s="14"/>
      <c r="C48" s="16"/>
      <c r="D48" s="17"/>
      <c r="E48" s="17"/>
      <c r="F48" s="17"/>
      <c r="G48" s="17"/>
    </row>
    <row r="49" spans="1:7" ht="15.75" x14ac:dyDescent="0.25">
      <c r="A49" s="14"/>
      <c r="C49" s="17"/>
      <c r="D49" s="17"/>
      <c r="E49" s="17"/>
      <c r="F49" s="17"/>
      <c r="G49" s="17"/>
    </row>
  </sheetData>
  <mergeCells count="10">
    <mergeCell ref="B44:G44"/>
    <mergeCell ref="A45:G45"/>
    <mergeCell ref="A5:G5"/>
    <mergeCell ref="A12:G12"/>
    <mergeCell ref="B41:G41"/>
    <mergeCell ref="A17:G21"/>
    <mergeCell ref="A33:G33"/>
    <mergeCell ref="B42:G42"/>
    <mergeCell ref="B43:G43"/>
    <mergeCell ref="A23:G25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Paint4" shapeId="1025" r:id="rId4">
          <objectPr defaultSize="0" autoPict="0" r:id="rId5">
            <anchor moveWithCells="1" sizeWithCells="1">
              <from>
                <xdr:col>2</xdr:col>
                <xdr:colOff>28575</xdr:colOff>
                <xdr:row>0</xdr:row>
                <xdr:rowOff>152400</xdr:rowOff>
              </from>
              <to>
                <xdr:col>4</xdr:col>
                <xdr:colOff>714375</xdr:colOff>
                <xdr:row>3</xdr:row>
                <xdr:rowOff>19050</xdr:rowOff>
              </to>
            </anchor>
          </objectPr>
        </oleObject>
      </mc:Choice>
      <mc:Fallback>
        <oleObject progId="CPaint4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206FB-9024-42CA-8F2B-6FE0EB8CC8F8}">
  <dimension ref="A1:AE225"/>
  <sheetViews>
    <sheetView showGridLines="0" workbookViewId="0">
      <selection activeCell="C2" sqref="C2:H2"/>
    </sheetView>
  </sheetViews>
  <sheetFormatPr baseColWidth="10" defaultRowHeight="15" x14ac:dyDescent="0.25"/>
  <cols>
    <col min="1" max="1" width="4" customWidth="1"/>
    <col min="2" max="2" width="25.140625" customWidth="1"/>
    <col min="3" max="4" width="18.7109375" customWidth="1"/>
    <col min="5" max="7" width="9.7109375" customWidth="1"/>
    <col min="8" max="8" width="18.7109375" customWidth="1"/>
    <col min="11" max="31" width="11.42578125" style="2"/>
  </cols>
  <sheetData>
    <row r="1" spans="1:31" ht="21" x14ac:dyDescent="0.35">
      <c r="A1" s="8"/>
      <c r="B1" s="2"/>
      <c r="C1" s="2"/>
      <c r="D1" s="2"/>
      <c r="E1" s="2"/>
      <c r="F1" s="2"/>
      <c r="G1" s="2"/>
      <c r="H1" s="2"/>
      <c r="I1" s="2"/>
      <c r="J1" s="2"/>
      <c r="AD1"/>
      <c r="AE1"/>
    </row>
    <row r="2" spans="1:31" ht="49.5" customHeight="1" x14ac:dyDescent="0.25">
      <c r="B2" s="57"/>
      <c r="C2" s="114" t="s">
        <v>313</v>
      </c>
      <c r="D2" s="114"/>
      <c r="E2" s="114"/>
      <c r="F2" s="114"/>
      <c r="G2" s="114"/>
      <c r="H2" s="114"/>
      <c r="I2" s="2"/>
      <c r="J2" s="2"/>
      <c r="AD2"/>
      <c r="AE2"/>
    </row>
    <row r="3" spans="1:31" ht="15" customHeight="1" x14ac:dyDescent="0.25">
      <c r="A3" s="38"/>
      <c r="B3" s="39"/>
      <c r="C3" s="39"/>
      <c r="D3" s="39"/>
      <c r="E3" s="39"/>
      <c r="F3" s="39"/>
      <c r="G3" s="39"/>
      <c r="H3" s="39"/>
      <c r="I3" s="2"/>
      <c r="J3" s="2"/>
      <c r="AD3"/>
      <c r="AE3"/>
    </row>
    <row r="4" spans="1:31" ht="23.25" x14ac:dyDescent="0.35">
      <c r="A4" s="54"/>
      <c r="B4" s="54"/>
      <c r="C4" s="119" t="s">
        <v>189</v>
      </c>
      <c r="D4" s="119"/>
      <c r="E4" s="119"/>
      <c r="F4" s="119"/>
      <c r="G4" s="119"/>
      <c r="H4" s="119"/>
      <c r="I4" s="2"/>
      <c r="J4" s="2"/>
      <c r="AD4"/>
      <c r="AE4"/>
    </row>
    <row r="5" spans="1:31" ht="18.75" x14ac:dyDescent="0.3">
      <c r="C5" s="120" t="s">
        <v>110</v>
      </c>
      <c r="D5" s="120"/>
      <c r="E5" s="120"/>
      <c r="F5" s="120"/>
      <c r="G5" s="120"/>
      <c r="H5" s="120"/>
      <c r="I5" s="2"/>
      <c r="J5" s="2"/>
      <c r="AD5"/>
      <c r="AE5"/>
    </row>
    <row r="6" spans="1:31" x14ac:dyDescent="0.25">
      <c r="A6" s="24"/>
      <c r="B6" s="2"/>
      <c r="C6" s="2"/>
      <c r="D6" s="2"/>
      <c r="E6" s="2"/>
      <c r="F6" s="2"/>
      <c r="G6" s="2"/>
      <c r="H6" s="2"/>
      <c r="I6" s="2"/>
      <c r="J6" s="2"/>
      <c r="AD6"/>
      <c r="AE6"/>
    </row>
    <row r="7" spans="1:31" ht="48.75" customHeight="1" x14ac:dyDescent="0.25">
      <c r="A7" s="2"/>
      <c r="B7" s="3"/>
      <c r="C7" s="117" t="s">
        <v>185</v>
      </c>
      <c r="D7" s="117"/>
      <c r="E7" s="118" t="s">
        <v>150</v>
      </c>
      <c r="F7" s="118"/>
      <c r="G7" s="118"/>
      <c r="H7" s="118"/>
      <c r="I7" s="2"/>
      <c r="J7" s="2"/>
      <c r="AD7"/>
      <c r="AE7"/>
    </row>
    <row r="8" spans="1:31" ht="16.5" customHeight="1" x14ac:dyDescent="0.25">
      <c r="A8" s="2"/>
      <c r="B8" s="3"/>
      <c r="C8" s="117" t="s">
        <v>34</v>
      </c>
      <c r="D8" s="117"/>
      <c r="E8" s="117" t="s">
        <v>34</v>
      </c>
      <c r="F8" s="117"/>
      <c r="G8" s="117"/>
      <c r="H8" s="117"/>
      <c r="I8" s="2"/>
      <c r="J8" s="2"/>
      <c r="AD8"/>
      <c r="AE8"/>
    </row>
    <row r="9" spans="1:31" ht="30" customHeight="1" x14ac:dyDescent="0.25">
      <c r="A9" s="2"/>
      <c r="B9" s="3"/>
      <c r="C9" s="121" t="s">
        <v>35</v>
      </c>
      <c r="D9" s="121" t="s">
        <v>149</v>
      </c>
      <c r="E9" s="121" t="s">
        <v>36</v>
      </c>
      <c r="F9" s="121"/>
      <c r="G9" s="115" t="s">
        <v>147</v>
      </c>
      <c r="H9" s="121" t="s">
        <v>148</v>
      </c>
      <c r="I9" s="2"/>
      <c r="J9" s="2"/>
      <c r="AD9"/>
      <c r="AE9"/>
    </row>
    <row r="10" spans="1:31" x14ac:dyDescent="0.25">
      <c r="A10" s="2"/>
      <c r="B10" s="4"/>
      <c r="C10" s="121"/>
      <c r="D10" s="121"/>
      <c r="E10" s="121"/>
      <c r="F10" s="121"/>
      <c r="G10" s="116"/>
      <c r="H10" s="121"/>
      <c r="I10" s="2"/>
      <c r="J10" s="2"/>
      <c r="AD10"/>
      <c r="AE10"/>
    </row>
    <row r="11" spans="1:31" x14ac:dyDescent="0.25">
      <c r="A11" s="2"/>
      <c r="B11" s="100" t="s">
        <v>108</v>
      </c>
      <c r="C11" s="100"/>
      <c r="D11" s="100"/>
      <c r="E11" s="100"/>
      <c r="F11" s="100"/>
      <c r="G11" s="100"/>
      <c r="H11" s="100"/>
      <c r="I11" s="2"/>
      <c r="J11" s="2"/>
      <c r="AD11"/>
      <c r="AE11"/>
    </row>
    <row r="12" spans="1:31" ht="60.75" customHeight="1" x14ac:dyDescent="0.25">
      <c r="A12" s="2"/>
      <c r="B12" s="30" t="s">
        <v>173</v>
      </c>
      <c r="C12" s="27"/>
      <c r="D12" s="28">
        <f>C12*4</f>
        <v>0</v>
      </c>
      <c r="E12" s="99"/>
      <c r="F12" s="99"/>
      <c r="G12" s="43">
        <v>1</v>
      </c>
      <c r="H12" s="28">
        <f t="shared" ref="H12:H23" si="0">E12*1</f>
        <v>0</v>
      </c>
      <c r="I12" s="2"/>
      <c r="J12" s="2"/>
      <c r="AD12"/>
      <c r="AE12"/>
    </row>
    <row r="13" spans="1:31" ht="60.75" customHeight="1" x14ac:dyDescent="0.25">
      <c r="A13" s="2"/>
      <c r="B13" s="30" t="s">
        <v>174</v>
      </c>
      <c r="C13" s="27"/>
      <c r="D13" s="28">
        <f t="shared" ref="D13:D23" si="1">C13*4</f>
        <v>0</v>
      </c>
      <c r="E13" s="99"/>
      <c r="F13" s="99"/>
      <c r="G13" s="43">
        <v>1</v>
      </c>
      <c r="H13" s="28">
        <f t="shared" si="0"/>
        <v>0</v>
      </c>
      <c r="I13" s="2"/>
      <c r="J13" s="2"/>
      <c r="AD13"/>
      <c r="AE13"/>
    </row>
    <row r="14" spans="1:31" ht="60.75" customHeight="1" x14ac:dyDescent="0.25">
      <c r="A14" s="2"/>
      <c r="B14" s="30" t="s">
        <v>175</v>
      </c>
      <c r="C14" s="27"/>
      <c r="D14" s="28">
        <f t="shared" si="1"/>
        <v>0</v>
      </c>
      <c r="E14" s="99"/>
      <c r="F14" s="99"/>
      <c r="G14" s="43">
        <v>1</v>
      </c>
      <c r="H14" s="28">
        <f t="shared" si="0"/>
        <v>0</v>
      </c>
      <c r="I14" s="2"/>
      <c r="J14" s="2"/>
      <c r="AD14"/>
      <c r="AE14"/>
    </row>
    <row r="15" spans="1:31" ht="60.75" customHeight="1" x14ac:dyDescent="0.25">
      <c r="A15" s="2"/>
      <c r="B15" s="30" t="s">
        <v>176</v>
      </c>
      <c r="C15" s="27"/>
      <c r="D15" s="28">
        <f t="shared" si="1"/>
        <v>0</v>
      </c>
      <c r="E15" s="99"/>
      <c r="F15" s="99"/>
      <c r="G15" s="43">
        <v>1</v>
      </c>
      <c r="H15" s="28">
        <f t="shared" si="0"/>
        <v>0</v>
      </c>
      <c r="I15" s="2"/>
      <c r="J15" s="2"/>
      <c r="AD15"/>
      <c r="AE15"/>
    </row>
    <row r="16" spans="1:31" ht="60.75" customHeight="1" x14ac:dyDescent="0.25">
      <c r="A16" s="2"/>
      <c r="B16" s="30" t="s">
        <v>177</v>
      </c>
      <c r="C16" s="27"/>
      <c r="D16" s="28">
        <f t="shared" si="1"/>
        <v>0</v>
      </c>
      <c r="E16" s="99"/>
      <c r="F16" s="99"/>
      <c r="G16" s="43">
        <v>1</v>
      </c>
      <c r="H16" s="28">
        <f t="shared" si="0"/>
        <v>0</v>
      </c>
      <c r="I16" s="2"/>
      <c r="J16" s="2"/>
      <c r="AD16"/>
      <c r="AE16"/>
    </row>
    <row r="17" spans="1:31" ht="60.75" customHeight="1" x14ac:dyDescent="0.25">
      <c r="A17" s="2"/>
      <c r="B17" s="30" t="s">
        <v>178</v>
      </c>
      <c r="C17" s="27"/>
      <c r="D17" s="28">
        <f t="shared" si="1"/>
        <v>0</v>
      </c>
      <c r="E17" s="99"/>
      <c r="F17" s="99"/>
      <c r="G17" s="43">
        <v>1</v>
      </c>
      <c r="H17" s="28">
        <f t="shared" si="0"/>
        <v>0</v>
      </c>
      <c r="I17" s="2"/>
      <c r="J17" s="2"/>
      <c r="AD17"/>
      <c r="AE17"/>
    </row>
    <row r="18" spans="1:31" ht="60.75" customHeight="1" x14ac:dyDescent="0.25">
      <c r="A18" s="2"/>
      <c r="B18" s="30" t="s">
        <v>179</v>
      </c>
      <c r="C18" s="27"/>
      <c r="D18" s="28">
        <f t="shared" si="1"/>
        <v>0</v>
      </c>
      <c r="E18" s="99"/>
      <c r="F18" s="99"/>
      <c r="G18" s="43">
        <v>1</v>
      </c>
      <c r="H18" s="28">
        <f t="shared" si="0"/>
        <v>0</v>
      </c>
      <c r="I18" s="2"/>
      <c r="J18" s="2"/>
      <c r="AD18"/>
      <c r="AE18"/>
    </row>
    <row r="19" spans="1:31" ht="60.75" customHeight="1" x14ac:dyDescent="0.25">
      <c r="A19" s="2"/>
      <c r="B19" s="30" t="s">
        <v>180</v>
      </c>
      <c r="C19" s="27"/>
      <c r="D19" s="28">
        <f t="shared" si="1"/>
        <v>0</v>
      </c>
      <c r="E19" s="99"/>
      <c r="F19" s="99"/>
      <c r="G19" s="43">
        <v>1</v>
      </c>
      <c r="H19" s="28">
        <f t="shared" si="0"/>
        <v>0</v>
      </c>
      <c r="I19" s="2"/>
      <c r="J19" s="2"/>
      <c r="AD19"/>
      <c r="AE19"/>
    </row>
    <row r="20" spans="1:31" ht="60.75" customHeight="1" x14ac:dyDescent="0.25">
      <c r="A20" s="2"/>
      <c r="B20" s="30" t="s">
        <v>181</v>
      </c>
      <c r="C20" s="27"/>
      <c r="D20" s="28">
        <f t="shared" si="1"/>
        <v>0</v>
      </c>
      <c r="E20" s="99"/>
      <c r="F20" s="99"/>
      <c r="G20" s="43">
        <v>1</v>
      </c>
      <c r="H20" s="28">
        <f t="shared" si="0"/>
        <v>0</v>
      </c>
      <c r="I20" s="2"/>
      <c r="J20" s="2"/>
      <c r="AD20"/>
      <c r="AE20"/>
    </row>
    <row r="21" spans="1:31" ht="60.75" customHeight="1" x14ac:dyDescent="0.25">
      <c r="A21" s="2"/>
      <c r="B21" s="30" t="s">
        <v>153</v>
      </c>
      <c r="C21" s="27"/>
      <c r="D21" s="28">
        <f t="shared" si="1"/>
        <v>0</v>
      </c>
      <c r="E21" s="99"/>
      <c r="F21" s="99"/>
      <c r="G21" s="43">
        <v>1</v>
      </c>
      <c r="H21" s="28">
        <f t="shared" si="0"/>
        <v>0</v>
      </c>
      <c r="I21" s="2"/>
      <c r="J21" s="2"/>
      <c r="AD21"/>
      <c r="AE21"/>
    </row>
    <row r="22" spans="1:31" ht="60.75" customHeight="1" x14ac:dyDescent="0.25">
      <c r="A22" s="2"/>
      <c r="B22" s="30" t="s">
        <v>182</v>
      </c>
      <c r="C22" s="27"/>
      <c r="D22" s="28">
        <f t="shared" si="1"/>
        <v>0</v>
      </c>
      <c r="E22" s="99"/>
      <c r="F22" s="99"/>
      <c r="G22" s="43">
        <v>1</v>
      </c>
      <c r="H22" s="28">
        <f t="shared" si="0"/>
        <v>0</v>
      </c>
      <c r="I22" s="2"/>
      <c r="J22" s="2"/>
      <c r="AD22"/>
      <c r="AE22"/>
    </row>
    <row r="23" spans="1:31" ht="60.75" customHeight="1" x14ac:dyDescent="0.25">
      <c r="A23" s="2"/>
      <c r="B23" s="30" t="s">
        <v>183</v>
      </c>
      <c r="C23" s="27"/>
      <c r="D23" s="28">
        <f t="shared" si="1"/>
        <v>0</v>
      </c>
      <c r="E23" s="99"/>
      <c r="F23" s="99"/>
      <c r="G23" s="43">
        <v>1</v>
      </c>
      <c r="H23" s="28">
        <f t="shared" si="0"/>
        <v>0</v>
      </c>
      <c r="I23" s="2"/>
      <c r="J23" s="2"/>
      <c r="AD23"/>
      <c r="AE23"/>
    </row>
    <row r="24" spans="1:31" x14ac:dyDescent="0.25">
      <c r="A24" s="2"/>
      <c r="B24" s="100" t="s">
        <v>168</v>
      </c>
      <c r="C24" s="100"/>
      <c r="D24" s="100"/>
      <c r="E24" s="100"/>
      <c r="F24" s="100"/>
      <c r="G24" s="100"/>
      <c r="H24" s="100"/>
      <c r="I24" s="2"/>
      <c r="J24" s="2"/>
      <c r="AD24"/>
      <c r="AE24"/>
    </row>
    <row r="25" spans="1:31" ht="60.75" customHeight="1" thickBot="1" x14ac:dyDescent="0.3">
      <c r="A25" s="2"/>
      <c r="B25" s="30" t="s">
        <v>184</v>
      </c>
      <c r="C25" s="27"/>
      <c r="D25" s="28">
        <f>C25*4</f>
        <v>0</v>
      </c>
      <c r="E25" s="99"/>
      <c r="F25" s="99"/>
      <c r="G25" s="43">
        <v>2</v>
      </c>
      <c r="H25" s="28">
        <f>E25*2</f>
        <v>0</v>
      </c>
      <c r="I25" s="2"/>
      <c r="J25" s="2"/>
      <c r="AD25"/>
      <c r="AE25"/>
    </row>
    <row r="26" spans="1:31" ht="16.5" thickBot="1" x14ac:dyDescent="0.3">
      <c r="A26" s="2"/>
      <c r="B26" s="5" t="s">
        <v>38</v>
      </c>
      <c r="C26" s="10">
        <f>SUM(C12:C25)</f>
        <v>0</v>
      </c>
      <c r="D26" s="10">
        <f>SUM(D12:D25)</f>
        <v>0</v>
      </c>
      <c r="E26" s="112">
        <f>SUM(E12:F25)</f>
        <v>0</v>
      </c>
      <c r="F26" s="113"/>
      <c r="G26" s="29"/>
      <c r="H26" s="11">
        <f>SUM(H12:H25)</f>
        <v>0</v>
      </c>
      <c r="I26" s="6"/>
      <c r="J26" s="2"/>
      <c r="AD26"/>
      <c r="AE26"/>
    </row>
    <row r="27" spans="1:31" ht="16.5" customHeight="1" thickBot="1" x14ac:dyDescent="0.3">
      <c r="A27" s="2"/>
      <c r="B27" s="2"/>
      <c r="C27" s="9"/>
      <c r="D27" s="7"/>
      <c r="E27" s="9"/>
      <c r="F27" s="9"/>
      <c r="G27" s="9"/>
      <c r="H27" s="9"/>
      <c r="I27" s="2"/>
      <c r="J27" s="2"/>
      <c r="AD27"/>
      <c r="AE27"/>
    </row>
    <row r="28" spans="1:31" ht="15.75" customHeight="1" x14ac:dyDescent="0.25">
      <c r="A28" s="2"/>
      <c r="B28" s="2"/>
      <c r="C28" s="105" t="s">
        <v>196</v>
      </c>
      <c r="D28" s="106"/>
      <c r="E28" s="106"/>
      <c r="F28" s="106"/>
      <c r="G28" s="41"/>
      <c r="H28" s="48">
        <f>(D26+H26)/4</f>
        <v>0</v>
      </c>
      <c r="I28" s="2"/>
      <c r="J28" s="2"/>
      <c r="AD28"/>
      <c r="AE28"/>
    </row>
    <row r="29" spans="1:31" ht="16.5" thickBot="1" x14ac:dyDescent="0.3">
      <c r="A29" s="2"/>
      <c r="B29" s="2"/>
      <c r="C29" s="107" t="s">
        <v>195</v>
      </c>
      <c r="D29" s="108"/>
      <c r="E29" s="108"/>
      <c r="F29" s="108"/>
      <c r="G29" s="49"/>
      <c r="H29" s="53">
        <f>D26+H26</f>
        <v>0</v>
      </c>
      <c r="I29" s="2"/>
      <c r="J29" s="2"/>
      <c r="AD29"/>
      <c r="AE29"/>
    </row>
    <row r="30" spans="1:31" x14ac:dyDescent="0.25">
      <c r="A30" s="2"/>
      <c r="B30" s="2"/>
      <c r="C30" s="9"/>
      <c r="D30" s="9"/>
      <c r="E30" s="9"/>
      <c r="F30" s="9"/>
      <c r="G30" s="9"/>
      <c r="H30" s="9"/>
      <c r="I30" s="2"/>
      <c r="J30" s="2"/>
      <c r="AD30"/>
      <c r="AE30"/>
    </row>
    <row r="31" spans="1:31" ht="16.5" customHeight="1" thickBot="1" x14ac:dyDescent="0.3">
      <c r="A31" s="2"/>
      <c r="B31" s="2"/>
      <c r="C31" s="9"/>
      <c r="D31" s="9"/>
      <c r="E31" s="9"/>
      <c r="F31" s="9"/>
      <c r="G31" s="9"/>
      <c r="H31" s="9"/>
      <c r="I31" s="2"/>
      <c r="J31" s="2"/>
      <c r="AD31"/>
      <c r="AE31"/>
    </row>
    <row r="32" spans="1:31" ht="16.5" customHeight="1" x14ac:dyDescent="0.25">
      <c r="A32" s="2"/>
      <c r="B32" s="2"/>
      <c r="C32" s="109" t="s">
        <v>39</v>
      </c>
      <c r="D32" s="110"/>
      <c r="E32" s="110"/>
      <c r="F32" s="110"/>
      <c r="G32" s="110"/>
      <c r="H32" s="111"/>
      <c r="I32" s="2"/>
      <c r="J32" s="2"/>
      <c r="AD32"/>
      <c r="AE32"/>
    </row>
    <row r="33" spans="1:31" ht="16.5" customHeight="1" x14ac:dyDescent="0.25">
      <c r="A33" s="2"/>
      <c r="B33" s="2"/>
      <c r="C33" s="101" t="s">
        <v>40</v>
      </c>
      <c r="D33" s="102"/>
      <c r="E33" s="102"/>
      <c r="F33" s="102"/>
      <c r="G33" s="96"/>
      <c r="H33" s="51">
        <f>H29</f>
        <v>0</v>
      </c>
      <c r="I33" s="2"/>
      <c r="J33" s="2"/>
      <c r="AD33"/>
      <c r="AE33"/>
    </row>
    <row r="34" spans="1:31" ht="16.5" customHeight="1" x14ac:dyDescent="0.25">
      <c r="A34" s="2"/>
      <c r="B34" s="2"/>
      <c r="C34" s="101" t="s">
        <v>41</v>
      </c>
      <c r="D34" s="102"/>
      <c r="E34" s="102"/>
      <c r="F34" s="102"/>
      <c r="G34" s="97"/>
      <c r="H34" s="52">
        <f>IF(H33="","",(H33*20%))</f>
        <v>0</v>
      </c>
      <c r="I34" s="2"/>
      <c r="J34" s="2"/>
      <c r="AD34"/>
      <c r="AE34"/>
    </row>
    <row r="35" spans="1:31" ht="16.5" thickBot="1" x14ac:dyDescent="0.3">
      <c r="A35" s="2"/>
      <c r="B35" s="2"/>
      <c r="C35" s="103" t="s">
        <v>42</v>
      </c>
      <c r="D35" s="104"/>
      <c r="E35" s="104"/>
      <c r="F35" s="104"/>
      <c r="G35" s="98"/>
      <c r="H35" s="53">
        <f>H33+H34</f>
        <v>0</v>
      </c>
      <c r="I35" s="2"/>
      <c r="J35" s="2"/>
      <c r="AD35"/>
      <c r="AE35"/>
    </row>
    <row r="36" spans="1:31" s="2" customFormat="1" x14ac:dyDescent="0.25">
      <c r="C36" s="9"/>
      <c r="D36" s="9"/>
      <c r="E36" s="9"/>
      <c r="F36" s="9"/>
      <c r="G36" s="9"/>
      <c r="H36" s="9"/>
    </row>
    <row r="37" spans="1:31" s="2" customFormat="1" x14ac:dyDescent="0.25">
      <c r="A37" s="2" t="s">
        <v>111</v>
      </c>
    </row>
    <row r="38" spans="1:31" s="2" customFormat="1" x14ac:dyDescent="0.25"/>
    <row r="39" spans="1:31" s="2" customFormat="1" x14ac:dyDescent="0.25"/>
    <row r="40" spans="1:31" s="2" customFormat="1" x14ac:dyDescent="0.25"/>
    <row r="41" spans="1:31" s="2" customFormat="1" x14ac:dyDescent="0.25"/>
    <row r="42" spans="1:31" s="2" customFormat="1" x14ac:dyDescent="0.25"/>
    <row r="43" spans="1:31" s="2" customFormat="1" x14ac:dyDescent="0.25"/>
    <row r="44" spans="1:31" s="2" customFormat="1" x14ac:dyDescent="0.25"/>
    <row r="45" spans="1:31" s="2" customFormat="1" x14ac:dyDescent="0.25"/>
    <row r="46" spans="1:31" s="2" customFormat="1" x14ac:dyDescent="0.25"/>
    <row r="47" spans="1:31" s="2" customFormat="1" x14ac:dyDescent="0.25"/>
    <row r="48" spans="1:31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</sheetData>
  <mergeCells count="35">
    <mergeCell ref="C2:H2"/>
    <mergeCell ref="G9:G10"/>
    <mergeCell ref="C8:D8"/>
    <mergeCell ref="E8:H8"/>
    <mergeCell ref="C7:D7"/>
    <mergeCell ref="E7:H7"/>
    <mergeCell ref="C4:H4"/>
    <mergeCell ref="C5:H5"/>
    <mergeCell ref="C9:C10"/>
    <mergeCell ref="D9:D10"/>
    <mergeCell ref="E9:F10"/>
    <mergeCell ref="H9:H10"/>
    <mergeCell ref="E12:F12"/>
    <mergeCell ref="B11:H11"/>
    <mergeCell ref="C32:H32"/>
    <mergeCell ref="E20:F20"/>
    <mergeCell ref="E21:F21"/>
    <mergeCell ref="E22:F22"/>
    <mergeCell ref="E23:F23"/>
    <mergeCell ref="E13:F13"/>
    <mergeCell ref="E25:F25"/>
    <mergeCell ref="E26:F26"/>
    <mergeCell ref="G33:G35"/>
    <mergeCell ref="E14:F14"/>
    <mergeCell ref="E15:F15"/>
    <mergeCell ref="E16:F16"/>
    <mergeCell ref="E17:F17"/>
    <mergeCell ref="E18:F18"/>
    <mergeCell ref="E19:F19"/>
    <mergeCell ref="B24:H24"/>
    <mergeCell ref="C33:F33"/>
    <mergeCell ref="C34:F34"/>
    <mergeCell ref="C35:F35"/>
    <mergeCell ref="C28:F28"/>
    <mergeCell ref="C29:F29"/>
  </mergeCells>
  <pageMargins left="0.11811023622047245" right="0.11811023622047245" top="0.15748031496062992" bottom="0.15748031496062992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26A5A-E5CE-44C4-9BED-0A6B0A22FFC0}">
  <dimension ref="A1:AC217"/>
  <sheetViews>
    <sheetView showGridLines="0" workbookViewId="0">
      <selection activeCell="C2" sqref="C2:G2"/>
    </sheetView>
  </sheetViews>
  <sheetFormatPr baseColWidth="10" defaultRowHeight="15" x14ac:dyDescent="0.25"/>
  <cols>
    <col min="1" max="1" width="4" customWidth="1"/>
    <col min="2" max="2" width="25.140625" customWidth="1"/>
    <col min="3" max="4" width="18.7109375" customWidth="1"/>
    <col min="5" max="6" width="9.7109375" customWidth="1"/>
    <col min="7" max="7" width="18.7109375" customWidth="1"/>
    <col min="9" max="29" width="11.42578125" style="2"/>
  </cols>
  <sheetData>
    <row r="1" spans="1:29" ht="21" x14ac:dyDescent="0.35">
      <c r="A1" s="8"/>
      <c r="B1" s="2"/>
      <c r="C1" s="2"/>
      <c r="D1" s="2"/>
      <c r="E1" s="2"/>
      <c r="F1" s="2"/>
      <c r="G1" s="2"/>
      <c r="H1" s="2"/>
    </row>
    <row r="2" spans="1:29" ht="49.5" customHeight="1" x14ac:dyDescent="0.25">
      <c r="B2" s="57"/>
      <c r="C2" s="114" t="s">
        <v>314</v>
      </c>
      <c r="D2" s="114"/>
      <c r="E2" s="114"/>
      <c r="F2" s="114"/>
      <c r="G2" s="114"/>
      <c r="H2" s="56"/>
    </row>
    <row r="3" spans="1:29" ht="15" customHeight="1" x14ac:dyDescent="0.25">
      <c r="A3" s="38"/>
      <c r="B3" s="39"/>
      <c r="C3" s="39"/>
      <c r="D3" s="39"/>
      <c r="E3" s="39"/>
      <c r="F3" s="39"/>
      <c r="G3" s="39"/>
      <c r="H3" s="39"/>
    </row>
    <row r="4" spans="1:29" ht="23.25" x14ac:dyDescent="0.35">
      <c r="A4" s="54"/>
      <c r="B4" s="54"/>
      <c r="C4" s="119" t="s">
        <v>190</v>
      </c>
      <c r="D4" s="119"/>
      <c r="E4" s="119"/>
      <c r="F4" s="119"/>
      <c r="G4" s="119"/>
      <c r="H4" s="54"/>
    </row>
    <row r="5" spans="1:29" ht="18.75" x14ac:dyDescent="0.3">
      <c r="C5" s="120" t="s">
        <v>110</v>
      </c>
      <c r="D5" s="120"/>
      <c r="E5" s="120"/>
      <c r="F5" s="120"/>
      <c r="G5" s="120"/>
      <c r="H5" s="120"/>
    </row>
    <row r="6" spans="1:29" x14ac:dyDescent="0.25">
      <c r="A6" s="24"/>
      <c r="B6" s="2"/>
      <c r="C6" s="2"/>
      <c r="D6" s="2"/>
      <c r="E6" s="2"/>
      <c r="F6" s="2"/>
      <c r="G6" s="2"/>
      <c r="H6" s="2"/>
      <c r="AB6"/>
      <c r="AC6"/>
    </row>
    <row r="7" spans="1:29" ht="48.75" customHeight="1" x14ac:dyDescent="0.25">
      <c r="A7" s="2"/>
      <c r="B7" s="3"/>
      <c r="C7" s="117" t="s">
        <v>185</v>
      </c>
      <c r="D7" s="117"/>
      <c r="E7" s="118" t="s">
        <v>150</v>
      </c>
      <c r="F7" s="118"/>
      <c r="G7" s="118"/>
      <c r="H7" s="2"/>
      <c r="AB7"/>
      <c r="AC7"/>
    </row>
    <row r="8" spans="1:29" ht="16.5" customHeight="1" x14ac:dyDescent="0.25">
      <c r="A8" s="2"/>
      <c r="B8" s="3"/>
      <c r="C8" s="117" t="s">
        <v>34</v>
      </c>
      <c r="D8" s="117"/>
      <c r="E8" s="117" t="s">
        <v>34</v>
      </c>
      <c r="F8" s="117"/>
      <c r="G8" s="117"/>
      <c r="H8" s="2"/>
      <c r="AB8"/>
      <c r="AC8"/>
    </row>
    <row r="9" spans="1:29" ht="30" customHeight="1" x14ac:dyDescent="0.25">
      <c r="A9" s="2"/>
      <c r="B9" s="3"/>
      <c r="C9" s="121" t="s">
        <v>35</v>
      </c>
      <c r="D9" s="121" t="s">
        <v>149</v>
      </c>
      <c r="E9" s="121" t="s">
        <v>36</v>
      </c>
      <c r="F9" s="121" t="s">
        <v>151</v>
      </c>
      <c r="G9" s="121" t="s">
        <v>37</v>
      </c>
      <c r="H9" s="2"/>
      <c r="AB9"/>
      <c r="AC9"/>
    </row>
    <row r="10" spans="1:29" x14ac:dyDescent="0.25">
      <c r="A10" s="2"/>
      <c r="B10" s="4"/>
      <c r="C10" s="115"/>
      <c r="D10" s="115"/>
      <c r="E10" s="115"/>
      <c r="F10" s="115"/>
      <c r="G10" s="115"/>
      <c r="H10" s="2"/>
      <c r="AB10"/>
      <c r="AC10"/>
    </row>
    <row r="11" spans="1:29" x14ac:dyDescent="0.25">
      <c r="A11" s="2"/>
      <c r="B11" s="100" t="s">
        <v>108</v>
      </c>
      <c r="C11" s="100"/>
      <c r="D11" s="100"/>
      <c r="E11" s="100"/>
      <c r="F11" s="100"/>
      <c r="G11" s="100"/>
      <c r="H11" s="2"/>
      <c r="AB11"/>
      <c r="AC11"/>
    </row>
    <row r="12" spans="1:29" ht="60.75" customHeight="1" x14ac:dyDescent="0.25">
      <c r="A12" s="2"/>
      <c r="B12" s="30" t="s">
        <v>113</v>
      </c>
      <c r="C12" s="40"/>
      <c r="D12" s="28">
        <f>C12*4</f>
        <v>0</v>
      </c>
      <c r="E12" s="122"/>
      <c r="F12" s="123"/>
      <c r="G12" s="28">
        <f t="shared" ref="G12:G17" si="0">E12*1</f>
        <v>0</v>
      </c>
      <c r="H12" s="2"/>
      <c r="AB12"/>
      <c r="AC12"/>
    </row>
    <row r="13" spans="1:29" ht="60.75" customHeight="1" x14ac:dyDescent="0.25">
      <c r="A13" s="2"/>
      <c r="B13" s="30" t="s">
        <v>118</v>
      </c>
      <c r="C13" s="40"/>
      <c r="D13" s="28">
        <f t="shared" ref="D13:D17" si="1">C13*4</f>
        <v>0</v>
      </c>
      <c r="E13" s="35"/>
      <c r="F13" s="43">
        <v>1</v>
      </c>
      <c r="G13" s="28">
        <f t="shared" si="0"/>
        <v>0</v>
      </c>
      <c r="H13" s="2"/>
      <c r="AB13"/>
      <c r="AC13"/>
    </row>
    <row r="14" spans="1:29" ht="60.75" customHeight="1" x14ac:dyDescent="0.25">
      <c r="A14" s="2"/>
      <c r="B14" s="30" t="s">
        <v>117</v>
      </c>
      <c r="C14" s="40"/>
      <c r="D14" s="28">
        <f t="shared" si="1"/>
        <v>0</v>
      </c>
      <c r="E14" s="35"/>
      <c r="F14" s="43">
        <v>1</v>
      </c>
      <c r="G14" s="28">
        <f t="shared" si="0"/>
        <v>0</v>
      </c>
      <c r="H14" s="2"/>
      <c r="AB14"/>
      <c r="AC14"/>
    </row>
    <row r="15" spans="1:29" ht="60.75" customHeight="1" x14ac:dyDescent="0.25">
      <c r="A15" s="2"/>
      <c r="B15" s="30" t="s">
        <v>114</v>
      </c>
      <c r="C15" s="40"/>
      <c r="D15" s="28">
        <f t="shared" si="1"/>
        <v>0</v>
      </c>
      <c r="E15" s="35"/>
      <c r="F15" s="43">
        <v>1</v>
      </c>
      <c r="G15" s="28">
        <f t="shared" si="0"/>
        <v>0</v>
      </c>
      <c r="H15" s="2"/>
      <c r="AB15"/>
      <c r="AC15"/>
    </row>
    <row r="16" spans="1:29" ht="60.75" customHeight="1" x14ac:dyDescent="0.25">
      <c r="A16" s="2"/>
      <c r="B16" s="30" t="s">
        <v>116</v>
      </c>
      <c r="C16" s="40"/>
      <c r="D16" s="28">
        <f t="shared" si="1"/>
        <v>0</v>
      </c>
      <c r="E16" s="35"/>
      <c r="F16" s="43">
        <v>1</v>
      </c>
      <c r="G16" s="28">
        <f t="shared" si="0"/>
        <v>0</v>
      </c>
      <c r="H16" s="2"/>
      <c r="AB16"/>
      <c r="AC16"/>
    </row>
    <row r="17" spans="1:29" ht="60.75" customHeight="1" x14ac:dyDescent="0.25">
      <c r="A17" s="2"/>
      <c r="B17" s="30" t="s">
        <v>115</v>
      </c>
      <c r="C17" s="40"/>
      <c r="D17" s="28">
        <f t="shared" si="1"/>
        <v>0</v>
      </c>
      <c r="E17" s="35"/>
      <c r="F17" s="43">
        <v>1</v>
      </c>
      <c r="G17" s="28">
        <f t="shared" si="0"/>
        <v>0</v>
      </c>
      <c r="H17" s="2"/>
      <c r="AB17"/>
      <c r="AC17"/>
    </row>
    <row r="18" spans="1:29" ht="15.75" x14ac:dyDescent="0.25">
      <c r="A18" s="2"/>
      <c r="B18" s="31" t="s">
        <v>38</v>
      </c>
      <c r="C18" s="32">
        <f>SUM(C12:C17)</f>
        <v>0</v>
      </c>
      <c r="D18" s="32">
        <f>SUM(D12:D17)</f>
        <v>0</v>
      </c>
      <c r="E18" s="126">
        <f>SUM(E13:E17)</f>
        <v>0</v>
      </c>
      <c r="F18" s="126"/>
      <c r="G18" s="32">
        <f>SUM(G12:G17)</f>
        <v>0</v>
      </c>
      <c r="H18" s="2"/>
      <c r="AB18"/>
      <c r="AC18"/>
    </row>
    <row r="19" spans="1:29" ht="16.5" customHeight="1" thickBot="1" x14ac:dyDescent="0.3">
      <c r="A19" s="2"/>
      <c r="B19" s="2"/>
      <c r="C19" s="9"/>
      <c r="D19" s="7"/>
      <c r="E19" s="9"/>
      <c r="F19" s="9"/>
      <c r="G19" s="9"/>
      <c r="H19" s="2"/>
      <c r="AB19"/>
      <c r="AC19"/>
    </row>
    <row r="20" spans="1:29" ht="15.75" customHeight="1" x14ac:dyDescent="0.25">
      <c r="A20" s="2"/>
      <c r="B20" s="2"/>
      <c r="C20" s="105" t="s">
        <v>196</v>
      </c>
      <c r="D20" s="106"/>
      <c r="E20" s="106"/>
      <c r="F20" s="106"/>
      <c r="G20" s="48">
        <f>C18+(E18/4)</f>
        <v>0</v>
      </c>
      <c r="H20" s="2"/>
      <c r="AB20"/>
      <c r="AC20"/>
    </row>
    <row r="21" spans="1:29" ht="16.5" thickBot="1" x14ac:dyDescent="0.3">
      <c r="A21" s="2"/>
      <c r="B21" s="2"/>
      <c r="C21" s="107" t="s">
        <v>195</v>
      </c>
      <c r="D21" s="108"/>
      <c r="E21" s="108"/>
      <c r="F21" s="108"/>
      <c r="G21" s="53">
        <f>G18+D18</f>
        <v>0</v>
      </c>
      <c r="H21" s="2"/>
      <c r="AB21"/>
      <c r="AC21"/>
    </row>
    <row r="22" spans="1:29" x14ac:dyDescent="0.25">
      <c r="A22" s="2"/>
      <c r="B22" s="2"/>
      <c r="C22" s="9"/>
      <c r="D22" s="9"/>
      <c r="E22" s="9"/>
      <c r="F22" s="9"/>
      <c r="G22" s="9"/>
      <c r="H22" s="2"/>
      <c r="AB22"/>
      <c r="AC22"/>
    </row>
    <row r="23" spans="1:29" ht="16.5" customHeight="1" thickBot="1" x14ac:dyDescent="0.3">
      <c r="A23" s="2"/>
      <c r="B23" s="2"/>
      <c r="C23" s="9"/>
      <c r="D23" s="9"/>
      <c r="E23" s="9"/>
      <c r="F23" s="9"/>
      <c r="G23" s="9"/>
      <c r="H23" s="2"/>
      <c r="AB23"/>
      <c r="AC23"/>
    </row>
    <row r="24" spans="1:29" ht="16.5" customHeight="1" x14ac:dyDescent="0.25">
      <c r="A24" s="2"/>
      <c r="B24" s="2"/>
      <c r="C24" s="109" t="s">
        <v>39</v>
      </c>
      <c r="D24" s="110"/>
      <c r="E24" s="110"/>
      <c r="F24" s="110"/>
      <c r="G24" s="111"/>
      <c r="H24" s="2"/>
      <c r="AB24"/>
      <c r="AC24"/>
    </row>
    <row r="25" spans="1:29" ht="16.5" customHeight="1" x14ac:dyDescent="0.25">
      <c r="A25" s="2"/>
      <c r="B25" s="2"/>
      <c r="C25" s="101" t="s">
        <v>40</v>
      </c>
      <c r="D25" s="102"/>
      <c r="E25" s="102"/>
      <c r="F25" s="102"/>
      <c r="G25" s="51">
        <f>G21</f>
        <v>0</v>
      </c>
      <c r="H25" s="2"/>
      <c r="AB25"/>
      <c r="AC25"/>
    </row>
    <row r="26" spans="1:29" ht="16.5" customHeight="1" x14ac:dyDescent="0.25">
      <c r="A26" s="2"/>
      <c r="B26" s="2"/>
      <c r="C26" s="101" t="s">
        <v>41</v>
      </c>
      <c r="D26" s="102"/>
      <c r="E26" s="102"/>
      <c r="F26" s="102"/>
      <c r="G26" s="52">
        <f>IF(G25="","",(G25*20%))</f>
        <v>0</v>
      </c>
      <c r="H26" s="2"/>
      <c r="AB26"/>
      <c r="AC26"/>
    </row>
    <row r="27" spans="1:29" ht="16.5" thickBot="1" x14ac:dyDescent="0.3">
      <c r="A27" s="2"/>
      <c r="B27" s="2"/>
      <c r="C27" s="124" t="s">
        <v>42</v>
      </c>
      <c r="D27" s="125"/>
      <c r="E27" s="125"/>
      <c r="F27" s="125"/>
      <c r="G27" s="53">
        <f>G25+G26</f>
        <v>0</v>
      </c>
      <c r="H27" s="2"/>
      <c r="AB27"/>
      <c r="AC27"/>
    </row>
    <row r="28" spans="1:29" s="2" customFormat="1" x14ac:dyDescent="0.25">
      <c r="C28" s="9"/>
      <c r="D28" s="9"/>
      <c r="E28" s="9"/>
      <c r="F28" s="9"/>
      <c r="G28" s="9"/>
    </row>
    <row r="29" spans="1:29" s="2" customFormat="1" x14ac:dyDescent="0.25">
      <c r="A29" s="2" t="s">
        <v>111</v>
      </c>
    </row>
    <row r="30" spans="1:29" s="2" customFormat="1" x14ac:dyDescent="0.25"/>
    <row r="31" spans="1:29" s="2" customFormat="1" x14ac:dyDescent="0.25"/>
    <row r="32" spans="1:29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</sheetData>
  <mergeCells count="21">
    <mergeCell ref="C5:H5"/>
    <mergeCell ref="C4:G4"/>
    <mergeCell ref="C2:G2"/>
    <mergeCell ref="C7:D7"/>
    <mergeCell ref="C8:D8"/>
    <mergeCell ref="E8:G8"/>
    <mergeCell ref="E7:G7"/>
    <mergeCell ref="C27:F27"/>
    <mergeCell ref="E18:F18"/>
    <mergeCell ref="C20:F20"/>
    <mergeCell ref="C21:F21"/>
    <mergeCell ref="C24:G24"/>
    <mergeCell ref="C25:F25"/>
    <mergeCell ref="C26:F26"/>
    <mergeCell ref="E12:F12"/>
    <mergeCell ref="B11:G11"/>
    <mergeCell ref="C9:C10"/>
    <mergeCell ref="D9:D10"/>
    <mergeCell ref="G9:G10"/>
    <mergeCell ref="E9:E10"/>
    <mergeCell ref="F9:F10"/>
  </mergeCells>
  <pageMargins left="0.11811023622047245" right="0.11811023622047245" top="0.15748031496062992" bottom="0.15748031496062992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04"/>
  <sheetViews>
    <sheetView showGridLines="0" workbookViewId="0">
      <selection activeCell="C2" sqref="C2:H2"/>
    </sheetView>
  </sheetViews>
  <sheetFormatPr baseColWidth="10" defaultRowHeight="15" x14ac:dyDescent="0.25"/>
  <cols>
    <col min="1" max="1" width="4" customWidth="1"/>
    <col min="2" max="2" width="25.140625" customWidth="1"/>
    <col min="3" max="4" width="18.7109375" customWidth="1"/>
    <col min="5" max="5" width="9.7109375" customWidth="1"/>
    <col min="6" max="6" width="3" customWidth="1"/>
    <col min="7" max="7" width="10.85546875" customWidth="1"/>
    <col min="8" max="8" width="16.140625" bestFit="1" customWidth="1"/>
    <col min="10" max="30" width="11.42578125" style="2"/>
  </cols>
  <sheetData>
    <row r="1" spans="1:30" ht="21" x14ac:dyDescent="0.35">
      <c r="A1" s="8"/>
      <c r="B1" s="2"/>
      <c r="C1" s="2"/>
      <c r="D1" s="2"/>
      <c r="E1" s="2"/>
      <c r="F1" s="2"/>
      <c r="G1" s="2"/>
      <c r="H1" s="2"/>
      <c r="I1" s="2"/>
      <c r="AD1"/>
    </row>
    <row r="2" spans="1:30" ht="49.5" customHeight="1" x14ac:dyDescent="0.25">
      <c r="B2" s="57"/>
      <c r="C2" s="114" t="s">
        <v>314</v>
      </c>
      <c r="D2" s="114"/>
      <c r="E2" s="114"/>
      <c r="F2" s="114"/>
      <c r="G2" s="114"/>
      <c r="H2" s="114"/>
      <c r="I2" s="2"/>
      <c r="AD2"/>
    </row>
    <row r="3" spans="1:30" ht="15" customHeight="1" x14ac:dyDescent="0.25">
      <c r="A3" s="38"/>
      <c r="B3" s="39"/>
      <c r="C3" s="39"/>
      <c r="D3" s="39"/>
      <c r="E3" s="39"/>
      <c r="F3" s="39"/>
      <c r="G3" s="39"/>
      <c r="H3" s="39"/>
      <c r="I3" s="2"/>
      <c r="AD3"/>
    </row>
    <row r="4" spans="1:30" ht="23.25" x14ac:dyDescent="0.35">
      <c r="A4" s="54"/>
      <c r="B4" s="54"/>
      <c r="C4" s="119" t="s">
        <v>191</v>
      </c>
      <c r="D4" s="119"/>
      <c r="E4" s="119"/>
      <c r="F4" s="119"/>
      <c r="G4" s="119"/>
      <c r="H4" s="119"/>
      <c r="I4" s="2"/>
      <c r="AD4"/>
    </row>
    <row r="5" spans="1:30" ht="18.75" x14ac:dyDescent="0.3">
      <c r="C5" s="120" t="s">
        <v>110</v>
      </c>
      <c r="D5" s="120"/>
      <c r="E5" s="120"/>
      <c r="F5" s="120"/>
      <c r="G5" s="120"/>
      <c r="H5" s="120"/>
      <c r="I5" s="2"/>
      <c r="AD5"/>
    </row>
    <row r="6" spans="1:30" ht="14.25" customHeight="1" x14ac:dyDescent="0.3">
      <c r="A6" s="120"/>
      <c r="B6" s="120"/>
      <c r="C6" s="120"/>
      <c r="D6" s="120"/>
      <c r="E6" s="120"/>
      <c r="F6" s="120"/>
      <c r="G6" s="120"/>
      <c r="H6" s="2"/>
      <c r="I6" s="2"/>
      <c r="AC6"/>
      <c r="AD6"/>
    </row>
    <row r="7" spans="1:30" s="2" customFormat="1" ht="65.25" customHeight="1" x14ac:dyDescent="0.25">
      <c r="B7" s="58"/>
      <c r="C7" s="117" t="s">
        <v>185</v>
      </c>
      <c r="D7" s="117"/>
      <c r="E7" s="118" t="s">
        <v>150</v>
      </c>
      <c r="F7" s="118"/>
      <c r="G7" s="118"/>
      <c r="H7" s="118"/>
    </row>
    <row r="8" spans="1:30" s="2" customFormat="1" ht="15.75" x14ac:dyDescent="0.25">
      <c r="B8" s="58"/>
      <c r="C8" s="117" t="s">
        <v>34</v>
      </c>
      <c r="D8" s="117"/>
      <c r="E8" s="117" t="s">
        <v>34</v>
      </c>
      <c r="F8" s="117"/>
      <c r="G8" s="117"/>
      <c r="H8" s="117"/>
    </row>
    <row r="9" spans="1:30" s="2" customFormat="1" ht="15.75" customHeight="1" x14ac:dyDescent="0.25">
      <c r="B9" s="58"/>
      <c r="C9" s="121" t="s">
        <v>35</v>
      </c>
      <c r="D9" s="121" t="s">
        <v>149</v>
      </c>
      <c r="E9" s="121" t="s">
        <v>36</v>
      </c>
      <c r="F9" s="121"/>
      <c r="G9" s="115" t="s">
        <v>147</v>
      </c>
      <c r="H9" s="121" t="s">
        <v>148</v>
      </c>
    </row>
    <row r="10" spans="1:30" s="2" customFormat="1" x14ac:dyDescent="0.25">
      <c r="B10" s="59"/>
      <c r="C10" s="115"/>
      <c r="D10" s="115"/>
      <c r="E10" s="115"/>
      <c r="F10" s="115"/>
      <c r="G10" s="116"/>
      <c r="H10" s="115"/>
    </row>
    <row r="11" spans="1:30" s="2" customFormat="1" ht="15" customHeight="1" x14ac:dyDescent="0.25">
      <c r="B11" s="100" t="s">
        <v>135</v>
      </c>
      <c r="C11" s="100"/>
      <c r="D11" s="100"/>
      <c r="E11" s="100"/>
      <c r="F11" s="100"/>
      <c r="G11" s="100"/>
      <c r="H11" s="100"/>
    </row>
    <row r="12" spans="1:30" s="2" customFormat="1" ht="39.950000000000003" customHeight="1" x14ac:dyDescent="0.25">
      <c r="B12" s="30" t="s">
        <v>153</v>
      </c>
      <c r="C12" s="37"/>
      <c r="D12" s="28">
        <f>C12*4</f>
        <v>0</v>
      </c>
      <c r="E12" s="129"/>
      <c r="F12" s="130"/>
      <c r="G12" s="44">
        <v>1</v>
      </c>
      <c r="H12" s="28">
        <f>E12*G12</f>
        <v>0</v>
      </c>
    </row>
    <row r="13" spans="1:30" s="2" customFormat="1" ht="39.950000000000003" customHeight="1" x14ac:dyDescent="0.25">
      <c r="B13" s="30" t="s">
        <v>154</v>
      </c>
      <c r="C13" s="37"/>
      <c r="D13" s="28">
        <f t="shared" ref="D13:D19" si="0">C13*4</f>
        <v>0</v>
      </c>
      <c r="E13" s="129"/>
      <c r="F13" s="130"/>
      <c r="G13" s="44">
        <v>1</v>
      </c>
      <c r="H13" s="28">
        <f t="shared" ref="H13:H19" si="1">E13*G13</f>
        <v>0</v>
      </c>
    </row>
    <row r="14" spans="1:30" s="2" customFormat="1" ht="39.950000000000003" customHeight="1" x14ac:dyDescent="0.25">
      <c r="B14" s="30" t="s">
        <v>155</v>
      </c>
      <c r="C14" s="37"/>
      <c r="D14" s="28">
        <f t="shared" si="0"/>
        <v>0</v>
      </c>
      <c r="E14" s="129"/>
      <c r="F14" s="130"/>
      <c r="G14" s="44">
        <v>1</v>
      </c>
      <c r="H14" s="28">
        <f t="shared" si="1"/>
        <v>0</v>
      </c>
    </row>
    <row r="15" spans="1:30" s="2" customFormat="1" ht="39.950000000000003" customHeight="1" x14ac:dyDescent="0.25">
      <c r="B15" s="30" t="s">
        <v>156</v>
      </c>
      <c r="C15" s="37"/>
      <c r="D15" s="28">
        <f t="shared" si="0"/>
        <v>0</v>
      </c>
      <c r="E15" s="129"/>
      <c r="F15" s="130"/>
      <c r="G15" s="44">
        <v>1</v>
      </c>
      <c r="H15" s="28">
        <f t="shared" si="1"/>
        <v>0</v>
      </c>
    </row>
    <row r="16" spans="1:30" s="2" customFormat="1" ht="39.950000000000003" customHeight="1" x14ac:dyDescent="0.25">
      <c r="B16" s="30" t="s">
        <v>157</v>
      </c>
      <c r="C16" s="37"/>
      <c r="D16" s="28">
        <f t="shared" si="0"/>
        <v>0</v>
      </c>
      <c r="E16" s="129"/>
      <c r="F16" s="130"/>
      <c r="G16" s="44">
        <v>1</v>
      </c>
      <c r="H16" s="28">
        <f t="shared" si="1"/>
        <v>0</v>
      </c>
    </row>
    <row r="17" spans="2:8" s="2" customFormat="1" ht="39.950000000000003" customHeight="1" x14ac:dyDescent="0.25">
      <c r="B17" s="30" t="s">
        <v>158</v>
      </c>
      <c r="C17" s="37"/>
      <c r="D17" s="28">
        <f t="shared" si="0"/>
        <v>0</v>
      </c>
      <c r="E17" s="129"/>
      <c r="F17" s="130"/>
      <c r="G17" s="44">
        <v>1</v>
      </c>
      <c r="H17" s="28">
        <f t="shared" si="1"/>
        <v>0</v>
      </c>
    </row>
    <row r="18" spans="2:8" s="2" customFormat="1" ht="39.950000000000003" customHeight="1" x14ac:dyDescent="0.25">
      <c r="B18" s="30" t="s">
        <v>159</v>
      </c>
      <c r="C18" s="37"/>
      <c r="D18" s="28">
        <f t="shared" si="0"/>
        <v>0</v>
      </c>
      <c r="E18" s="129"/>
      <c r="F18" s="130"/>
      <c r="G18" s="44">
        <v>1</v>
      </c>
      <c r="H18" s="28">
        <f t="shared" si="1"/>
        <v>0</v>
      </c>
    </row>
    <row r="19" spans="2:8" s="2" customFormat="1" ht="39.950000000000003" customHeight="1" x14ac:dyDescent="0.25">
      <c r="B19" s="30" t="s">
        <v>159</v>
      </c>
      <c r="C19" s="37"/>
      <c r="D19" s="28">
        <f t="shared" si="0"/>
        <v>0</v>
      </c>
      <c r="E19" s="129"/>
      <c r="F19" s="130"/>
      <c r="G19" s="44">
        <v>1</v>
      </c>
      <c r="H19" s="28">
        <f t="shared" si="1"/>
        <v>0</v>
      </c>
    </row>
    <row r="20" spans="2:8" s="2" customFormat="1" ht="15" customHeight="1" x14ac:dyDescent="0.25">
      <c r="B20" s="100" t="s">
        <v>163</v>
      </c>
      <c r="C20" s="100"/>
      <c r="D20" s="100"/>
      <c r="E20" s="100"/>
      <c r="F20" s="100"/>
      <c r="G20" s="134"/>
      <c r="H20" s="100"/>
    </row>
    <row r="21" spans="2:8" s="2" customFormat="1" ht="39.950000000000003" customHeight="1" x14ac:dyDescent="0.25">
      <c r="B21" s="30" t="s">
        <v>160</v>
      </c>
      <c r="C21" s="37"/>
      <c r="D21" s="28">
        <f>C21*4</f>
        <v>0</v>
      </c>
      <c r="E21" s="129"/>
      <c r="F21" s="130"/>
      <c r="G21" s="44">
        <v>1</v>
      </c>
      <c r="H21" s="28">
        <f t="shared" ref="H21:H25" si="2">E21*1</f>
        <v>0</v>
      </c>
    </row>
    <row r="22" spans="2:8" s="2" customFormat="1" ht="39.950000000000003" customHeight="1" x14ac:dyDescent="0.25">
      <c r="B22" s="30" t="s">
        <v>161</v>
      </c>
      <c r="C22" s="37"/>
      <c r="D22" s="28">
        <f t="shared" ref="D22:D25" si="3">C22*4</f>
        <v>0</v>
      </c>
      <c r="E22" s="129"/>
      <c r="F22" s="130"/>
      <c r="G22" s="44">
        <v>1</v>
      </c>
      <c r="H22" s="28">
        <f t="shared" si="2"/>
        <v>0</v>
      </c>
    </row>
    <row r="23" spans="2:8" s="2" customFormat="1" ht="39.950000000000003" customHeight="1" x14ac:dyDescent="0.25">
      <c r="B23" s="30" t="s">
        <v>154</v>
      </c>
      <c r="C23" s="37"/>
      <c r="D23" s="28">
        <f t="shared" si="3"/>
        <v>0</v>
      </c>
      <c r="E23" s="129"/>
      <c r="F23" s="130"/>
      <c r="G23" s="44">
        <v>1</v>
      </c>
      <c r="H23" s="28">
        <f t="shared" si="2"/>
        <v>0</v>
      </c>
    </row>
    <row r="24" spans="2:8" s="2" customFormat="1" ht="39.950000000000003" customHeight="1" x14ac:dyDescent="0.25">
      <c r="B24" s="30" t="s">
        <v>154</v>
      </c>
      <c r="C24" s="37"/>
      <c r="D24" s="28">
        <f t="shared" si="3"/>
        <v>0</v>
      </c>
      <c r="E24" s="129"/>
      <c r="F24" s="130"/>
      <c r="G24" s="44">
        <v>1</v>
      </c>
      <c r="H24" s="28">
        <f t="shared" si="2"/>
        <v>0</v>
      </c>
    </row>
    <row r="25" spans="2:8" s="2" customFormat="1" ht="39.950000000000003" customHeight="1" x14ac:dyDescent="0.25">
      <c r="B25" s="30" t="s">
        <v>162</v>
      </c>
      <c r="C25" s="37"/>
      <c r="D25" s="28">
        <f t="shared" si="3"/>
        <v>0</v>
      </c>
      <c r="E25" s="129"/>
      <c r="F25" s="130"/>
      <c r="G25" s="44">
        <v>1</v>
      </c>
      <c r="H25" s="28">
        <f t="shared" si="2"/>
        <v>0</v>
      </c>
    </row>
    <row r="26" spans="2:8" s="2" customFormat="1" x14ac:dyDescent="0.25">
      <c r="B26" s="131" t="s">
        <v>168</v>
      </c>
      <c r="C26" s="132"/>
      <c r="D26" s="132"/>
      <c r="E26" s="132"/>
      <c r="F26" s="132"/>
      <c r="G26" s="132"/>
      <c r="H26" s="133"/>
    </row>
    <row r="27" spans="2:8" s="2" customFormat="1" ht="39.950000000000003" customHeight="1" x14ac:dyDescent="0.25">
      <c r="B27" s="30" t="s">
        <v>164</v>
      </c>
      <c r="C27" s="27"/>
      <c r="D27" s="28">
        <f>C27*4</f>
        <v>0</v>
      </c>
      <c r="E27" s="129"/>
      <c r="F27" s="130"/>
      <c r="G27" s="44">
        <v>2</v>
      </c>
      <c r="H27" s="28">
        <f>E27*G27</f>
        <v>0</v>
      </c>
    </row>
    <row r="28" spans="2:8" s="2" customFormat="1" ht="39.950000000000003" customHeight="1" x14ac:dyDescent="0.25">
      <c r="B28" s="30" t="s">
        <v>165</v>
      </c>
      <c r="C28" s="27"/>
      <c r="D28" s="28">
        <f t="shared" ref="D28:D31" si="4">C28*4</f>
        <v>0</v>
      </c>
      <c r="E28" s="129"/>
      <c r="F28" s="130"/>
      <c r="G28" s="44">
        <v>2</v>
      </c>
      <c r="H28" s="28">
        <f t="shared" ref="H28:H31" si="5">E28*G28</f>
        <v>0</v>
      </c>
    </row>
    <row r="29" spans="2:8" s="2" customFormat="1" ht="39.950000000000003" customHeight="1" x14ac:dyDescent="0.25">
      <c r="B29" s="30" t="s">
        <v>172</v>
      </c>
      <c r="C29" s="27"/>
      <c r="D29" s="28">
        <f t="shared" si="4"/>
        <v>0</v>
      </c>
      <c r="E29" s="129"/>
      <c r="F29" s="130"/>
      <c r="G29" s="44">
        <v>2</v>
      </c>
      <c r="H29" s="28">
        <f t="shared" si="5"/>
        <v>0</v>
      </c>
    </row>
    <row r="30" spans="2:8" s="2" customFormat="1" ht="39.950000000000003" customHeight="1" x14ac:dyDescent="0.25">
      <c r="B30" s="30" t="s">
        <v>166</v>
      </c>
      <c r="C30" s="37"/>
      <c r="D30" s="28">
        <f t="shared" si="4"/>
        <v>0</v>
      </c>
      <c r="E30" s="129"/>
      <c r="F30" s="130"/>
      <c r="G30" s="44">
        <v>2</v>
      </c>
      <c r="H30" s="28">
        <f t="shared" si="5"/>
        <v>0</v>
      </c>
    </row>
    <row r="31" spans="2:8" s="2" customFormat="1" ht="39.950000000000003" customHeight="1" x14ac:dyDescent="0.25">
      <c r="B31" s="30" t="s">
        <v>167</v>
      </c>
      <c r="C31" s="37"/>
      <c r="D31" s="28">
        <f t="shared" si="4"/>
        <v>0</v>
      </c>
      <c r="E31" s="129"/>
      <c r="F31" s="130"/>
      <c r="G31" s="44">
        <v>2</v>
      </c>
      <c r="H31" s="28">
        <f t="shared" si="5"/>
        <v>0</v>
      </c>
    </row>
    <row r="32" spans="2:8" s="2" customFormat="1" ht="15" customHeight="1" x14ac:dyDescent="0.25">
      <c r="B32" s="100" t="s">
        <v>140</v>
      </c>
      <c r="C32" s="100"/>
      <c r="D32" s="100"/>
      <c r="E32" s="100"/>
      <c r="F32" s="100"/>
      <c r="G32" s="100"/>
      <c r="H32" s="100"/>
    </row>
    <row r="33" spans="2:8" s="2" customFormat="1" ht="25.5" customHeight="1" x14ac:dyDescent="0.25">
      <c r="B33" s="30" t="s">
        <v>169</v>
      </c>
      <c r="C33" s="37"/>
      <c r="D33" s="28">
        <f t="shared" ref="D33:D39" si="6">C33*4</f>
        <v>0</v>
      </c>
      <c r="E33" s="127"/>
      <c r="F33" s="128"/>
      <c r="G33" s="47"/>
      <c r="H33" s="46"/>
    </row>
    <row r="34" spans="2:8" s="2" customFormat="1" ht="25.5" customHeight="1" x14ac:dyDescent="0.25">
      <c r="B34" s="30" t="s">
        <v>169</v>
      </c>
      <c r="C34" s="37"/>
      <c r="D34" s="28">
        <f t="shared" si="6"/>
        <v>0</v>
      </c>
      <c r="E34" s="127"/>
      <c r="F34" s="128"/>
      <c r="G34" s="47"/>
      <c r="H34" s="46"/>
    </row>
    <row r="35" spans="2:8" s="2" customFormat="1" ht="25.5" customHeight="1" x14ac:dyDescent="0.25">
      <c r="B35" s="30" t="s">
        <v>170</v>
      </c>
      <c r="C35" s="37"/>
      <c r="D35" s="28">
        <f t="shared" si="6"/>
        <v>0</v>
      </c>
      <c r="E35" s="127"/>
      <c r="F35" s="128"/>
      <c r="G35" s="47"/>
      <c r="H35" s="46"/>
    </row>
    <row r="36" spans="2:8" s="2" customFormat="1" ht="25.5" customHeight="1" x14ac:dyDescent="0.25">
      <c r="B36" s="30" t="s">
        <v>170</v>
      </c>
      <c r="C36" s="37"/>
      <c r="D36" s="28">
        <f t="shared" si="6"/>
        <v>0</v>
      </c>
      <c r="E36" s="127"/>
      <c r="F36" s="128"/>
      <c r="G36" s="47"/>
      <c r="H36" s="46"/>
    </row>
    <row r="37" spans="2:8" s="2" customFormat="1" ht="25.5" customHeight="1" x14ac:dyDescent="0.25">
      <c r="B37" s="30" t="s">
        <v>170</v>
      </c>
      <c r="C37" s="37"/>
      <c r="D37" s="28">
        <f t="shared" si="6"/>
        <v>0</v>
      </c>
      <c r="E37" s="127"/>
      <c r="F37" s="128"/>
      <c r="G37" s="47"/>
      <c r="H37" s="46"/>
    </row>
    <row r="38" spans="2:8" s="2" customFormat="1" ht="25.5" customHeight="1" x14ac:dyDescent="0.25">
      <c r="B38" s="30" t="s">
        <v>170</v>
      </c>
      <c r="C38" s="37"/>
      <c r="D38" s="28">
        <f t="shared" si="6"/>
        <v>0</v>
      </c>
      <c r="E38" s="127"/>
      <c r="F38" s="128"/>
      <c r="G38" s="47"/>
      <c r="H38" s="46"/>
    </row>
    <row r="39" spans="2:8" s="2" customFormat="1" ht="25.5" customHeight="1" x14ac:dyDescent="0.25">
      <c r="B39" s="30" t="s">
        <v>170</v>
      </c>
      <c r="C39" s="37"/>
      <c r="D39" s="28">
        <f t="shared" si="6"/>
        <v>0</v>
      </c>
      <c r="E39" s="127"/>
      <c r="F39" s="128"/>
      <c r="G39" s="47"/>
      <c r="H39" s="46"/>
    </row>
    <row r="40" spans="2:8" s="2" customFormat="1" ht="25.5" customHeight="1" x14ac:dyDescent="0.25">
      <c r="B40" s="30" t="s">
        <v>171</v>
      </c>
      <c r="C40" s="37"/>
      <c r="D40" s="28">
        <f>C40*4</f>
        <v>0</v>
      </c>
      <c r="E40" s="127"/>
      <c r="F40" s="128"/>
      <c r="G40" s="47"/>
      <c r="H40" s="46"/>
    </row>
    <row r="41" spans="2:8" s="2" customFormat="1" ht="15.75" x14ac:dyDescent="0.25">
      <c r="B41" s="31" t="s">
        <v>38</v>
      </c>
      <c r="C41" s="32">
        <f>SUM(C18:C40)</f>
        <v>0</v>
      </c>
      <c r="D41" s="32">
        <f>SUM(D18:D40)</f>
        <v>0</v>
      </c>
      <c r="E41" s="126">
        <f>E12+E13+E14+E15+E16+E17+E18+E19+E21+E22+E23+E24+E25+E27+E28+E29+E30+E31</f>
        <v>0</v>
      </c>
      <c r="F41" s="126"/>
      <c r="G41" s="33"/>
      <c r="H41" s="32">
        <f>SUM(H18:H40)</f>
        <v>0</v>
      </c>
    </row>
    <row r="42" spans="2:8" s="2" customFormat="1" ht="15.75" thickBot="1" x14ac:dyDescent="0.3">
      <c r="C42" s="9"/>
      <c r="D42" s="7"/>
      <c r="E42" s="9"/>
      <c r="F42" s="9"/>
      <c r="G42" s="9"/>
      <c r="H42" s="9"/>
    </row>
    <row r="43" spans="2:8" s="2" customFormat="1" ht="15.75" customHeight="1" x14ac:dyDescent="0.25">
      <c r="C43" s="105" t="s">
        <v>196</v>
      </c>
      <c r="D43" s="106"/>
      <c r="E43" s="106"/>
      <c r="F43" s="106"/>
      <c r="G43" s="41"/>
      <c r="H43" s="48">
        <f>D41+(H41/4)</f>
        <v>0</v>
      </c>
    </row>
    <row r="44" spans="2:8" s="2" customFormat="1" ht="16.5" thickBot="1" x14ac:dyDescent="0.3">
      <c r="C44" s="107" t="s">
        <v>195</v>
      </c>
      <c r="D44" s="108"/>
      <c r="E44" s="108"/>
      <c r="F44" s="108"/>
      <c r="G44" s="49"/>
      <c r="H44" s="53">
        <f>D41+H41</f>
        <v>0</v>
      </c>
    </row>
    <row r="45" spans="2:8" s="2" customFormat="1" x14ac:dyDescent="0.25">
      <c r="C45" s="9"/>
      <c r="D45" s="9"/>
      <c r="E45" s="9"/>
      <c r="F45" s="9"/>
      <c r="G45" s="9"/>
      <c r="H45" s="9"/>
    </row>
    <row r="46" spans="2:8" s="2" customFormat="1" ht="15.75" thickBot="1" x14ac:dyDescent="0.3">
      <c r="C46" s="9"/>
      <c r="D46" s="9"/>
      <c r="E46" s="9"/>
      <c r="F46" s="9"/>
      <c r="G46" s="9"/>
      <c r="H46" s="9"/>
    </row>
    <row r="47" spans="2:8" s="2" customFormat="1" ht="15.75" customHeight="1" x14ac:dyDescent="0.25">
      <c r="C47" s="109" t="s">
        <v>39</v>
      </c>
      <c r="D47" s="110"/>
      <c r="E47" s="110"/>
      <c r="F47" s="110"/>
      <c r="G47" s="110"/>
      <c r="H47" s="111"/>
    </row>
    <row r="48" spans="2:8" s="2" customFormat="1" ht="18" x14ac:dyDescent="0.25">
      <c r="C48" s="101" t="s">
        <v>40</v>
      </c>
      <c r="D48" s="102"/>
      <c r="E48" s="102"/>
      <c r="F48" s="102"/>
      <c r="G48" s="96"/>
      <c r="H48" s="66">
        <f>H44</f>
        <v>0</v>
      </c>
    </row>
    <row r="49" spans="1:8" s="2" customFormat="1" ht="18" x14ac:dyDescent="0.25">
      <c r="C49" s="101" t="s">
        <v>41</v>
      </c>
      <c r="D49" s="102"/>
      <c r="E49" s="102"/>
      <c r="F49" s="102"/>
      <c r="G49" s="97"/>
      <c r="H49" s="67">
        <f>IF(H48="","",(H48*20%))</f>
        <v>0</v>
      </c>
    </row>
    <row r="50" spans="1:8" s="2" customFormat="1" ht="18.75" thickBot="1" x14ac:dyDescent="0.3">
      <c r="C50" s="124" t="s">
        <v>42</v>
      </c>
      <c r="D50" s="125"/>
      <c r="E50" s="125"/>
      <c r="F50" s="125"/>
      <c r="G50" s="98"/>
      <c r="H50" s="50">
        <f>H48+H49</f>
        <v>0</v>
      </c>
    </row>
    <row r="51" spans="1:8" s="2" customFormat="1" x14ac:dyDescent="0.25">
      <c r="C51" s="9"/>
      <c r="D51" s="9"/>
      <c r="E51" s="9"/>
      <c r="F51" s="9"/>
      <c r="G51" s="9"/>
      <c r="H51" s="9"/>
    </row>
    <row r="52" spans="1:8" s="2" customFormat="1" x14ac:dyDescent="0.25">
      <c r="A52" s="2" t="s">
        <v>111</v>
      </c>
    </row>
    <row r="53" spans="1:8" s="2" customFormat="1" x14ac:dyDescent="0.25"/>
    <row r="54" spans="1:8" s="2" customFormat="1" x14ac:dyDescent="0.25"/>
    <row r="55" spans="1:8" s="2" customFormat="1" x14ac:dyDescent="0.25"/>
    <row r="56" spans="1:8" s="2" customFormat="1" x14ac:dyDescent="0.25"/>
    <row r="57" spans="1:8" s="2" customFormat="1" x14ac:dyDescent="0.25"/>
    <row r="58" spans="1:8" s="2" customFormat="1" x14ac:dyDescent="0.25"/>
    <row r="59" spans="1:8" s="2" customFormat="1" x14ac:dyDescent="0.25"/>
    <row r="60" spans="1:8" s="2" customFormat="1" x14ac:dyDescent="0.25"/>
    <row r="61" spans="1:8" s="2" customFormat="1" x14ac:dyDescent="0.25"/>
    <row r="62" spans="1:8" s="2" customFormat="1" x14ac:dyDescent="0.25"/>
    <row r="63" spans="1:8" s="2" customFormat="1" x14ac:dyDescent="0.25"/>
    <row r="64" spans="1:8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</sheetData>
  <mergeCells count="51">
    <mergeCell ref="E12:F12"/>
    <mergeCell ref="B20:H20"/>
    <mergeCell ref="C5:H5"/>
    <mergeCell ref="G9:G10"/>
    <mergeCell ref="C2:H2"/>
    <mergeCell ref="C4:H4"/>
    <mergeCell ref="A6:G6"/>
    <mergeCell ref="B11:H11"/>
    <mergeCell ref="C9:C10"/>
    <mergeCell ref="C7:D7"/>
    <mergeCell ref="E7:H7"/>
    <mergeCell ref="C8:D8"/>
    <mergeCell ref="E8:H8"/>
    <mergeCell ref="D9:D10"/>
    <mergeCell ref="E9:F10"/>
    <mergeCell ref="H9:H10"/>
    <mergeCell ref="E18:F18"/>
    <mergeCell ref="E27:F27"/>
    <mergeCell ref="C47:H47"/>
    <mergeCell ref="C48:F48"/>
    <mergeCell ref="G48:G50"/>
    <mergeCell ref="C49:F49"/>
    <mergeCell ref="C50:F50"/>
    <mergeCell ref="B26:H26"/>
    <mergeCell ref="E19:F19"/>
    <mergeCell ref="C44:F44"/>
    <mergeCell ref="E21:F21"/>
    <mergeCell ref="E22:F22"/>
    <mergeCell ref="E23:F23"/>
    <mergeCell ref="E24:F24"/>
    <mergeCell ref="E25:F25"/>
    <mergeCell ref="E28:F28"/>
    <mergeCell ref="E13:F13"/>
    <mergeCell ref="E14:F14"/>
    <mergeCell ref="E15:F15"/>
    <mergeCell ref="E16:F16"/>
    <mergeCell ref="E17:F17"/>
    <mergeCell ref="E30:F30"/>
    <mergeCell ref="E31:F31"/>
    <mergeCell ref="E38:F38"/>
    <mergeCell ref="E29:F29"/>
    <mergeCell ref="E33:F33"/>
    <mergeCell ref="E34:F34"/>
    <mergeCell ref="E35:F35"/>
    <mergeCell ref="B32:H32"/>
    <mergeCell ref="E39:F39"/>
    <mergeCell ref="E40:F40"/>
    <mergeCell ref="E41:F41"/>
    <mergeCell ref="C43:F43"/>
    <mergeCell ref="E36:F36"/>
    <mergeCell ref="E37:F37"/>
  </mergeCells>
  <pageMargins left="0.11811023622047245" right="0.11811023622047245" top="0.15748031496062992" bottom="0.15748031496062992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76"/>
  <sheetViews>
    <sheetView showGridLines="0" workbookViewId="0">
      <selection activeCell="C2" sqref="C2:G2"/>
    </sheetView>
  </sheetViews>
  <sheetFormatPr baseColWidth="10" defaultRowHeight="15" x14ac:dyDescent="0.25"/>
  <cols>
    <col min="2" max="2" width="25.140625" customWidth="1"/>
    <col min="3" max="4" width="18.7109375" customWidth="1"/>
    <col min="5" max="6" width="9.7109375" customWidth="1"/>
    <col min="7" max="7" width="18.7109375" customWidth="1"/>
    <col min="9" max="19" width="11.42578125" style="2"/>
  </cols>
  <sheetData>
    <row r="1" spans="1:29" ht="21" x14ac:dyDescent="0.35">
      <c r="A1" s="8"/>
      <c r="B1" s="2"/>
      <c r="C1" s="2"/>
      <c r="D1" s="2"/>
      <c r="E1" s="2"/>
      <c r="F1" s="2"/>
      <c r="G1" s="2"/>
      <c r="H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49.5" customHeight="1" x14ac:dyDescent="0.25">
      <c r="B2" s="57"/>
      <c r="C2" s="114" t="s">
        <v>314</v>
      </c>
      <c r="D2" s="114"/>
      <c r="E2" s="114"/>
      <c r="F2" s="114"/>
      <c r="G2" s="114"/>
      <c r="H2" s="56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5">
      <c r="A3" s="38"/>
      <c r="B3" s="39"/>
      <c r="C3" s="39"/>
      <c r="D3" s="39"/>
      <c r="E3" s="39"/>
      <c r="F3" s="39"/>
      <c r="G3" s="39"/>
      <c r="H3" s="39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23.25" x14ac:dyDescent="0.35">
      <c r="A4" s="54"/>
      <c r="B4" s="54"/>
      <c r="C4" s="119" t="s">
        <v>191</v>
      </c>
      <c r="D4" s="119"/>
      <c r="E4" s="119"/>
      <c r="F4" s="119"/>
      <c r="G4" s="119"/>
      <c r="H4" s="54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8.75" x14ac:dyDescent="0.3">
      <c r="C5" s="120" t="s">
        <v>110</v>
      </c>
      <c r="D5" s="120"/>
      <c r="E5" s="120"/>
      <c r="F5" s="120"/>
      <c r="G5" s="120"/>
      <c r="H5" s="55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4.25" customHeight="1" x14ac:dyDescent="0.3">
      <c r="A6" s="120"/>
      <c r="B6" s="120"/>
      <c r="C6" s="120"/>
      <c r="D6" s="120"/>
      <c r="E6" s="120"/>
      <c r="F6" s="120"/>
      <c r="G6" s="120"/>
      <c r="H6" s="2"/>
      <c r="T6" s="2"/>
      <c r="U6" s="2"/>
      <c r="V6" s="2"/>
      <c r="W6" s="2"/>
      <c r="X6" s="2"/>
      <c r="Y6" s="2"/>
      <c r="Z6" s="2"/>
      <c r="AA6" s="2"/>
      <c r="AB6" s="2"/>
    </row>
    <row r="7" spans="1:29" ht="16.5" customHeight="1" x14ac:dyDescent="0.25">
      <c r="A7" s="2"/>
      <c r="B7" s="3"/>
      <c r="C7" s="117" t="s">
        <v>34</v>
      </c>
      <c r="D7" s="117"/>
      <c r="E7" s="117" t="s">
        <v>34</v>
      </c>
      <c r="F7" s="117"/>
      <c r="G7" s="117"/>
      <c r="H7" s="2"/>
      <c r="R7"/>
      <c r="S7"/>
    </row>
    <row r="8" spans="1:29" ht="30" customHeight="1" x14ac:dyDescent="0.25">
      <c r="A8" s="2"/>
      <c r="B8" s="3"/>
      <c r="C8" s="121" t="s">
        <v>35</v>
      </c>
      <c r="D8" s="121" t="s">
        <v>149</v>
      </c>
      <c r="E8" s="121" t="s">
        <v>36</v>
      </c>
      <c r="F8" s="121" t="s">
        <v>151</v>
      </c>
      <c r="G8" s="121" t="s">
        <v>37</v>
      </c>
      <c r="H8" s="2"/>
      <c r="R8"/>
      <c r="S8"/>
    </row>
    <row r="9" spans="1:29" x14ac:dyDescent="0.25">
      <c r="A9" s="2"/>
      <c r="B9" s="4"/>
      <c r="C9" s="121"/>
      <c r="D9" s="121"/>
      <c r="E9" s="121"/>
      <c r="F9" s="121"/>
      <c r="G9" s="121"/>
      <c r="H9" s="2"/>
      <c r="R9"/>
      <c r="S9"/>
    </row>
    <row r="10" spans="1:29" ht="36" customHeight="1" x14ac:dyDescent="0.25">
      <c r="A10" s="2"/>
      <c r="C10" s="136" t="s">
        <v>119</v>
      </c>
      <c r="D10" s="136"/>
      <c r="E10" s="136"/>
      <c r="F10" s="136"/>
      <c r="G10" s="136"/>
      <c r="H10" s="12"/>
      <c r="R10"/>
      <c r="S10"/>
    </row>
    <row r="11" spans="1:29" ht="27" customHeight="1" x14ac:dyDescent="0.25">
      <c r="A11" s="2"/>
      <c r="B11" s="30" t="s">
        <v>120</v>
      </c>
      <c r="C11" s="40"/>
      <c r="D11" s="28">
        <f>C11*4</f>
        <v>0</v>
      </c>
      <c r="E11" s="35"/>
      <c r="F11" s="36">
        <v>1</v>
      </c>
      <c r="G11" s="28">
        <f>E11*F11</f>
        <v>0</v>
      </c>
      <c r="H11" s="2"/>
      <c r="R11"/>
      <c r="S11"/>
    </row>
    <row r="12" spans="1:29" ht="27" customHeight="1" x14ac:dyDescent="0.25">
      <c r="A12" s="2"/>
      <c r="B12" s="25"/>
      <c r="C12" s="136" t="s">
        <v>121</v>
      </c>
      <c r="D12" s="136"/>
      <c r="E12" s="136"/>
      <c r="F12" s="136"/>
      <c r="G12" s="136"/>
      <c r="H12" s="2"/>
      <c r="R12"/>
      <c r="S12"/>
    </row>
    <row r="13" spans="1:29" ht="27" customHeight="1" x14ac:dyDescent="0.25">
      <c r="A13" s="2"/>
      <c r="B13" s="30" t="s">
        <v>122</v>
      </c>
      <c r="C13" s="40"/>
      <c r="D13" s="28">
        <f>C13*4</f>
        <v>0</v>
      </c>
      <c r="E13" s="35"/>
      <c r="F13" s="36">
        <v>1</v>
      </c>
      <c r="G13" s="28">
        <f>E13*F13</f>
        <v>0</v>
      </c>
      <c r="H13" s="2"/>
      <c r="R13"/>
      <c r="S13"/>
    </row>
    <row r="14" spans="1:29" ht="27" customHeight="1" x14ac:dyDescent="0.25">
      <c r="A14" s="2"/>
      <c r="B14" s="30"/>
      <c r="C14" s="136" t="s">
        <v>123</v>
      </c>
      <c r="D14" s="136"/>
      <c r="E14" s="136"/>
      <c r="F14" s="136"/>
      <c r="G14" s="136"/>
      <c r="H14" s="2"/>
      <c r="R14"/>
      <c r="S14"/>
    </row>
    <row r="15" spans="1:29" ht="24.75" customHeight="1" x14ac:dyDescent="0.25">
      <c r="A15" s="2"/>
      <c r="B15" s="23" t="s">
        <v>124</v>
      </c>
      <c r="C15" s="40"/>
      <c r="D15" s="28">
        <f>C15*4</f>
        <v>0</v>
      </c>
      <c r="E15" s="35"/>
      <c r="F15" s="36">
        <v>2</v>
      </c>
      <c r="G15" s="28">
        <f>E15*F15</f>
        <v>0</v>
      </c>
      <c r="H15" s="2"/>
      <c r="R15"/>
      <c r="S15"/>
    </row>
    <row r="16" spans="1:29" ht="24.75" customHeight="1" x14ac:dyDescent="0.25">
      <c r="A16" s="2"/>
      <c r="B16" s="23"/>
      <c r="C16" s="136" t="s">
        <v>125</v>
      </c>
      <c r="D16" s="136"/>
      <c r="E16" s="136"/>
      <c r="F16" s="136"/>
      <c r="G16" s="136"/>
      <c r="H16" s="2"/>
      <c r="R16"/>
      <c r="S16"/>
    </row>
    <row r="17" spans="1:19" ht="24.75" customHeight="1" x14ac:dyDescent="0.25">
      <c r="A17" s="2"/>
      <c r="B17" s="23" t="s">
        <v>124</v>
      </c>
      <c r="C17" s="40"/>
      <c r="D17" s="28">
        <f>C17*4</f>
        <v>0</v>
      </c>
      <c r="E17" s="35"/>
      <c r="F17" s="36">
        <v>2</v>
      </c>
      <c r="G17" s="28">
        <f>E17*F17</f>
        <v>0</v>
      </c>
      <c r="H17" s="2"/>
      <c r="R17"/>
      <c r="S17"/>
    </row>
    <row r="18" spans="1:19" ht="24.75" customHeight="1" x14ac:dyDescent="0.25">
      <c r="A18" s="2"/>
      <c r="B18" s="23"/>
      <c r="C18" s="137" t="s">
        <v>126</v>
      </c>
      <c r="D18" s="137"/>
      <c r="E18" s="137"/>
      <c r="F18" s="137"/>
      <c r="G18" s="137"/>
      <c r="H18" s="2"/>
      <c r="R18"/>
      <c r="S18"/>
    </row>
    <row r="19" spans="1:19" ht="24.75" customHeight="1" x14ac:dyDescent="0.25">
      <c r="A19" s="2"/>
      <c r="B19" s="45" t="s">
        <v>127</v>
      </c>
      <c r="C19" s="26"/>
      <c r="D19" s="28">
        <f>C19*4</f>
        <v>0</v>
      </c>
      <c r="E19" s="135"/>
      <c r="F19" s="135"/>
      <c r="G19" s="46"/>
      <c r="H19" s="2"/>
      <c r="R19"/>
      <c r="S19"/>
    </row>
    <row r="20" spans="1:19" ht="24.75" customHeight="1" x14ac:dyDescent="0.25">
      <c r="A20" s="2"/>
      <c r="B20" s="45" t="s">
        <v>128</v>
      </c>
      <c r="C20" s="26"/>
      <c r="D20" s="28">
        <f t="shared" ref="D20:D23" si="0">C20*4</f>
        <v>0</v>
      </c>
      <c r="E20" s="135"/>
      <c r="F20" s="135"/>
      <c r="G20" s="46"/>
      <c r="H20" s="2"/>
      <c r="R20"/>
      <c r="S20"/>
    </row>
    <row r="21" spans="1:19" ht="24.75" customHeight="1" x14ac:dyDescent="0.25">
      <c r="A21" s="2"/>
      <c r="B21" s="45" t="s">
        <v>129</v>
      </c>
      <c r="C21" s="26"/>
      <c r="D21" s="28">
        <f t="shared" si="0"/>
        <v>0</v>
      </c>
      <c r="E21" s="135"/>
      <c r="F21" s="135"/>
      <c r="G21" s="46"/>
      <c r="H21" s="2"/>
      <c r="R21"/>
      <c r="S21"/>
    </row>
    <row r="22" spans="1:19" ht="24.75" customHeight="1" x14ac:dyDescent="0.25">
      <c r="A22" s="2"/>
      <c r="B22" s="45" t="s">
        <v>130</v>
      </c>
      <c r="C22" s="26"/>
      <c r="D22" s="28">
        <f t="shared" si="0"/>
        <v>0</v>
      </c>
      <c r="E22" s="135"/>
      <c r="F22" s="135"/>
      <c r="G22" s="46"/>
      <c r="H22" s="2"/>
      <c r="R22"/>
      <c r="S22"/>
    </row>
    <row r="23" spans="1:19" ht="24.75" customHeight="1" x14ac:dyDescent="0.25">
      <c r="A23" s="2"/>
      <c r="B23" s="45" t="s">
        <v>131</v>
      </c>
      <c r="C23" s="26"/>
      <c r="D23" s="28">
        <f t="shared" si="0"/>
        <v>0</v>
      </c>
      <c r="E23" s="135"/>
      <c r="F23" s="135"/>
      <c r="G23" s="46"/>
      <c r="H23" s="2"/>
      <c r="R23"/>
      <c r="S23"/>
    </row>
    <row r="24" spans="1:19" ht="15.75" x14ac:dyDescent="0.25">
      <c r="A24" s="2"/>
      <c r="B24" s="31" t="s">
        <v>38</v>
      </c>
      <c r="C24" s="32">
        <f>SUM(C11:C19)</f>
        <v>0</v>
      </c>
      <c r="D24" s="32">
        <f>D11+D13+D15+D17+D19+D20+D21+D22+D23</f>
        <v>0</v>
      </c>
      <c r="E24" s="126">
        <f>SUM(E11,E13,E15,E17,E19,E20,E21,E22,E23)</f>
        <v>0</v>
      </c>
      <c r="F24" s="126"/>
      <c r="G24" s="32">
        <f>SUM(G11:G19)</f>
        <v>0</v>
      </c>
      <c r="H24" s="6"/>
      <c r="R24"/>
      <c r="S24"/>
    </row>
    <row r="25" spans="1:19" ht="16.5" customHeight="1" thickBot="1" x14ac:dyDescent="0.3">
      <c r="A25" s="2"/>
      <c r="B25" s="2"/>
      <c r="C25" s="9"/>
      <c r="D25" s="7"/>
      <c r="E25" s="9"/>
      <c r="F25" s="9"/>
      <c r="G25" s="9"/>
      <c r="H25" s="2"/>
      <c r="R25"/>
      <c r="S25"/>
    </row>
    <row r="26" spans="1:19" ht="15.75" customHeight="1" x14ac:dyDescent="0.25">
      <c r="A26" s="2"/>
      <c r="B26" s="2"/>
      <c r="C26" s="105" t="s">
        <v>196</v>
      </c>
      <c r="D26" s="106"/>
      <c r="E26" s="106"/>
      <c r="F26" s="106"/>
      <c r="G26" s="48">
        <f>D11+D13+D15+D17+D19+D20+D21+D22+D23+((G11+G13+G15+G17)/4)</f>
        <v>0</v>
      </c>
      <c r="H26" s="2"/>
      <c r="R26"/>
      <c r="S26"/>
    </row>
    <row r="27" spans="1:19" ht="16.5" thickBot="1" x14ac:dyDescent="0.3">
      <c r="A27" s="2"/>
      <c r="B27" s="2"/>
      <c r="C27" s="107" t="s">
        <v>195</v>
      </c>
      <c r="D27" s="108"/>
      <c r="E27" s="108"/>
      <c r="F27" s="108"/>
      <c r="G27" s="53">
        <f>SUM(G26:G26)*4</f>
        <v>0</v>
      </c>
      <c r="H27" s="2"/>
      <c r="R27"/>
      <c r="S27"/>
    </row>
    <row r="28" spans="1:19" x14ac:dyDescent="0.25">
      <c r="A28" s="2"/>
      <c r="B28" s="2"/>
      <c r="C28" s="9"/>
      <c r="D28" s="9"/>
      <c r="E28" s="9"/>
      <c r="F28" s="9"/>
      <c r="G28" s="9"/>
      <c r="H28" s="2"/>
      <c r="R28"/>
      <c r="S28"/>
    </row>
    <row r="29" spans="1:19" ht="16.5" customHeight="1" thickBot="1" x14ac:dyDescent="0.3">
      <c r="A29" s="2"/>
      <c r="B29" s="2"/>
      <c r="C29" s="9"/>
      <c r="D29" s="9"/>
      <c r="E29" s="9"/>
      <c r="F29" s="9"/>
      <c r="G29" s="9"/>
      <c r="H29" s="2"/>
      <c r="R29"/>
      <c r="S29"/>
    </row>
    <row r="30" spans="1:19" ht="16.5" customHeight="1" x14ac:dyDescent="0.25">
      <c r="A30" s="2"/>
      <c r="B30" s="2"/>
      <c r="C30" s="109" t="s">
        <v>39</v>
      </c>
      <c r="D30" s="110"/>
      <c r="E30" s="110"/>
      <c r="F30" s="110"/>
      <c r="G30" s="111"/>
      <c r="H30" s="2"/>
      <c r="R30"/>
      <c r="S30"/>
    </row>
    <row r="31" spans="1:19" ht="16.5" customHeight="1" x14ac:dyDescent="0.25">
      <c r="A31" s="2"/>
      <c r="B31" s="2"/>
      <c r="C31" s="101" t="s">
        <v>40</v>
      </c>
      <c r="D31" s="102"/>
      <c r="E31" s="102"/>
      <c r="F31" s="102"/>
      <c r="G31" s="66">
        <f>G27</f>
        <v>0</v>
      </c>
      <c r="H31" s="2"/>
      <c r="R31"/>
      <c r="S31"/>
    </row>
    <row r="32" spans="1:19" ht="16.5" customHeight="1" x14ac:dyDescent="0.25">
      <c r="A32" s="2"/>
      <c r="B32" s="2"/>
      <c r="C32" s="101" t="s">
        <v>41</v>
      </c>
      <c r="D32" s="102"/>
      <c r="E32" s="102"/>
      <c r="F32" s="102"/>
      <c r="G32" s="67">
        <f>IF(G31="","",(G31*20%))</f>
        <v>0</v>
      </c>
      <c r="H32" s="2"/>
      <c r="R32"/>
      <c r="S32"/>
    </row>
    <row r="33" spans="1:19" ht="18.75" thickBot="1" x14ac:dyDescent="0.3">
      <c r="A33" s="2"/>
      <c r="B33" s="2"/>
      <c r="C33" s="124" t="s">
        <v>42</v>
      </c>
      <c r="D33" s="125"/>
      <c r="E33" s="125"/>
      <c r="F33" s="125"/>
      <c r="G33" s="50">
        <f>G31+G32</f>
        <v>0</v>
      </c>
      <c r="H33" s="2"/>
      <c r="R33"/>
      <c r="S33"/>
    </row>
    <row r="35" spans="1:19" s="2" customFormat="1" x14ac:dyDescent="0.25">
      <c r="A35" s="2" t="s">
        <v>111</v>
      </c>
    </row>
    <row r="36" spans="1:19" s="2" customFormat="1" x14ac:dyDescent="0.25"/>
    <row r="37" spans="1:19" s="2" customFormat="1" x14ac:dyDescent="0.25"/>
    <row r="38" spans="1:19" s="2" customFormat="1" x14ac:dyDescent="0.25"/>
    <row r="39" spans="1:19" s="2" customFormat="1" x14ac:dyDescent="0.25"/>
    <row r="40" spans="1:19" s="2" customFormat="1" x14ac:dyDescent="0.25"/>
    <row r="41" spans="1:19" s="2" customFormat="1" x14ac:dyDescent="0.25"/>
    <row r="42" spans="1:19" s="2" customFormat="1" x14ac:dyDescent="0.25"/>
    <row r="43" spans="1:19" s="2" customFormat="1" x14ac:dyDescent="0.25"/>
    <row r="44" spans="1:19" s="2" customFormat="1" x14ac:dyDescent="0.25"/>
    <row r="45" spans="1:19" s="2" customFormat="1" x14ac:dyDescent="0.25"/>
    <row r="46" spans="1:19" s="2" customFormat="1" x14ac:dyDescent="0.25"/>
    <row r="47" spans="1:19" s="2" customFormat="1" x14ac:dyDescent="0.25"/>
    <row r="48" spans="1:19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</sheetData>
  <mergeCells count="28">
    <mergeCell ref="A6:G6"/>
    <mergeCell ref="C2:G2"/>
    <mergeCell ref="C4:G4"/>
    <mergeCell ref="C5:G5"/>
    <mergeCell ref="C10:G10"/>
    <mergeCell ref="C12:G12"/>
    <mergeCell ref="C14:G14"/>
    <mergeCell ref="E20:F20"/>
    <mergeCell ref="E21:F21"/>
    <mergeCell ref="C7:D7"/>
    <mergeCell ref="E7:G7"/>
    <mergeCell ref="C8:C9"/>
    <mergeCell ref="D8:D9"/>
    <mergeCell ref="G8:G9"/>
    <mergeCell ref="E8:E9"/>
    <mergeCell ref="F8:F9"/>
    <mergeCell ref="C16:G16"/>
    <mergeCell ref="C18:G18"/>
    <mergeCell ref="C33:F33"/>
    <mergeCell ref="E24:F24"/>
    <mergeCell ref="C26:F26"/>
    <mergeCell ref="C27:F27"/>
    <mergeCell ref="E19:F19"/>
    <mergeCell ref="E22:F22"/>
    <mergeCell ref="E23:F23"/>
    <mergeCell ref="C30:G30"/>
    <mergeCell ref="C31:F31"/>
    <mergeCell ref="C32:F32"/>
  </mergeCells>
  <pageMargins left="0" right="0" top="0.15748031496062992" bottom="0.15748031496062992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28"/>
  <sheetViews>
    <sheetView showGridLines="0" workbookViewId="0">
      <selection activeCell="C2" sqref="C2:G2"/>
    </sheetView>
  </sheetViews>
  <sheetFormatPr baseColWidth="10" defaultRowHeight="15" x14ac:dyDescent="0.25"/>
  <cols>
    <col min="1" max="1" width="2.140625" customWidth="1"/>
    <col min="2" max="2" width="43.28515625" customWidth="1"/>
    <col min="3" max="4" width="18.7109375" customWidth="1"/>
    <col min="5" max="5" width="11.5703125" bestFit="1" customWidth="1"/>
    <col min="6" max="6" width="9.7109375" customWidth="1"/>
    <col min="7" max="7" width="18.7109375" customWidth="1"/>
    <col min="10" max="30" width="11.42578125" style="2"/>
  </cols>
  <sheetData>
    <row r="1" spans="1:30" ht="21" x14ac:dyDescent="0.35">
      <c r="A1" s="8"/>
      <c r="B1" s="2"/>
      <c r="C1" s="2"/>
      <c r="D1" s="2"/>
      <c r="E1" s="2"/>
      <c r="F1" s="2"/>
      <c r="G1" s="2"/>
      <c r="H1" s="2"/>
      <c r="I1" s="2"/>
      <c r="AD1"/>
    </row>
    <row r="2" spans="1:30" ht="49.5" customHeight="1" x14ac:dyDescent="0.25">
      <c r="B2" s="57"/>
      <c r="C2" s="114" t="s">
        <v>314</v>
      </c>
      <c r="D2" s="114"/>
      <c r="E2" s="114"/>
      <c r="F2" s="114"/>
      <c r="G2" s="114"/>
      <c r="H2" s="56"/>
      <c r="I2" s="2"/>
      <c r="AD2"/>
    </row>
    <row r="3" spans="1:30" ht="15" customHeight="1" x14ac:dyDescent="0.25">
      <c r="A3" s="38"/>
      <c r="B3" s="39"/>
      <c r="C3" s="39"/>
      <c r="D3" s="39"/>
      <c r="E3" s="39"/>
      <c r="F3" s="39"/>
      <c r="G3" s="39"/>
      <c r="H3" s="39"/>
      <c r="I3" s="2"/>
      <c r="AD3"/>
    </row>
    <row r="4" spans="1:30" ht="23.25" x14ac:dyDescent="0.35">
      <c r="A4" s="54"/>
      <c r="B4" s="54"/>
      <c r="C4" s="119" t="s">
        <v>192</v>
      </c>
      <c r="D4" s="119"/>
      <c r="E4" s="119"/>
      <c r="F4" s="119"/>
      <c r="G4" s="119"/>
      <c r="H4" s="54"/>
      <c r="I4" s="2"/>
      <c r="AD4"/>
    </row>
    <row r="5" spans="1:30" ht="18.75" x14ac:dyDescent="0.3">
      <c r="C5" s="120" t="s">
        <v>110</v>
      </c>
      <c r="D5" s="120"/>
      <c r="E5" s="120"/>
      <c r="F5" s="120"/>
      <c r="G5" s="120"/>
      <c r="H5" s="55"/>
      <c r="I5" s="2"/>
      <c r="AD5"/>
    </row>
    <row r="6" spans="1:30" ht="14.25" customHeight="1" x14ac:dyDescent="0.3">
      <c r="A6" s="120"/>
      <c r="B6" s="120"/>
      <c r="C6" s="120"/>
      <c r="D6" s="120"/>
      <c r="E6" s="120"/>
      <c r="F6" s="120"/>
      <c r="G6" s="120"/>
      <c r="H6" s="2"/>
      <c r="I6" s="2"/>
      <c r="AC6"/>
      <c r="AD6"/>
    </row>
    <row r="7" spans="1:30" ht="53.25" customHeight="1" x14ac:dyDescent="0.25">
      <c r="A7" s="2"/>
      <c r="B7" s="58"/>
      <c r="C7" s="117" t="s">
        <v>185</v>
      </c>
      <c r="D7" s="117"/>
      <c r="E7" s="118" t="s">
        <v>33</v>
      </c>
      <c r="F7" s="118"/>
      <c r="G7" s="118"/>
      <c r="H7" s="2"/>
      <c r="I7" s="2"/>
      <c r="AC7"/>
      <c r="AD7"/>
    </row>
    <row r="8" spans="1:30" ht="16.5" customHeight="1" x14ac:dyDescent="0.25">
      <c r="A8" s="2"/>
      <c r="B8" s="58"/>
      <c r="C8" s="117" t="s">
        <v>34</v>
      </c>
      <c r="D8" s="117"/>
      <c r="E8" s="117" t="s">
        <v>34</v>
      </c>
      <c r="F8" s="117"/>
      <c r="G8" s="117"/>
      <c r="H8" s="2"/>
      <c r="I8" s="2"/>
      <c r="AC8"/>
      <c r="AD8"/>
    </row>
    <row r="9" spans="1:30" ht="30" customHeight="1" x14ac:dyDescent="0.25">
      <c r="A9" s="2"/>
      <c r="B9" s="58"/>
      <c r="C9" s="121" t="s">
        <v>35</v>
      </c>
      <c r="D9" s="121" t="s">
        <v>149</v>
      </c>
      <c r="E9" s="121" t="s">
        <v>36</v>
      </c>
      <c r="F9" s="121" t="s">
        <v>151</v>
      </c>
      <c r="G9" s="121" t="s">
        <v>1</v>
      </c>
      <c r="H9" s="2"/>
      <c r="I9" s="2"/>
      <c r="AC9"/>
      <c r="AD9"/>
    </row>
    <row r="10" spans="1:30" x14ac:dyDescent="0.25">
      <c r="A10" s="2"/>
      <c r="B10" s="59"/>
      <c r="C10" s="115"/>
      <c r="D10" s="115"/>
      <c r="E10" s="115"/>
      <c r="F10" s="115"/>
      <c r="G10" s="115"/>
      <c r="H10" s="2"/>
      <c r="I10" s="2"/>
      <c r="AC10"/>
      <c r="AD10"/>
    </row>
    <row r="11" spans="1:30" x14ac:dyDescent="0.25">
      <c r="A11" s="2"/>
      <c r="B11" s="137" t="s">
        <v>135</v>
      </c>
      <c r="C11" s="137"/>
      <c r="D11" s="137"/>
      <c r="E11" s="137"/>
      <c r="F11" s="137"/>
      <c r="G11" s="137"/>
      <c r="H11" s="2"/>
      <c r="I11" s="2"/>
      <c r="R11"/>
      <c r="S11"/>
      <c r="T11"/>
      <c r="U11"/>
      <c r="V11"/>
      <c r="W11"/>
      <c r="X11"/>
      <c r="Y11"/>
      <c r="Z11"/>
      <c r="AA11"/>
      <c r="AB11"/>
      <c r="AC11"/>
      <c r="AD11"/>
    </row>
    <row r="12" spans="1:30" ht="34.5" customHeight="1" x14ac:dyDescent="0.25">
      <c r="A12" s="2"/>
      <c r="B12" s="23" t="s">
        <v>134</v>
      </c>
      <c r="C12" s="40"/>
      <c r="D12" s="28">
        <f>C12*4</f>
        <v>0</v>
      </c>
      <c r="E12" s="40"/>
      <c r="F12" s="43">
        <v>1</v>
      </c>
      <c r="G12" s="28">
        <f>E12*1</f>
        <v>0</v>
      </c>
      <c r="H12" s="2"/>
      <c r="I12" s="2"/>
      <c r="AC12"/>
      <c r="AD12"/>
    </row>
    <row r="13" spans="1:30" ht="34.5" customHeight="1" x14ac:dyDescent="0.25">
      <c r="A13" s="2"/>
      <c r="B13" s="23" t="s">
        <v>133</v>
      </c>
      <c r="C13" s="40"/>
      <c r="D13" s="28">
        <f>C13*4</f>
        <v>0</v>
      </c>
      <c r="E13" s="40"/>
      <c r="F13" s="43">
        <v>1</v>
      </c>
      <c r="G13" s="28">
        <f t="shared" ref="G13:G14" si="0">E13*1</f>
        <v>0</v>
      </c>
      <c r="H13" s="2"/>
      <c r="I13" s="2"/>
      <c r="AC13"/>
      <c r="AD13"/>
    </row>
    <row r="14" spans="1:30" ht="34.5" customHeight="1" x14ac:dyDescent="0.25">
      <c r="A14" s="2"/>
      <c r="B14" s="23" t="s">
        <v>132</v>
      </c>
      <c r="C14" s="40"/>
      <c r="D14" s="28">
        <f>C14*4</f>
        <v>0</v>
      </c>
      <c r="E14" s="40"/>
      <c r="F14" s="43">
        <v>1</v>
      </c>
      <c r="G14" s="28">
        <f t="shared" si="0"/>
        <v>0</v>
      </c>
      <c r="H14" s="2"/>
      <c r="I14" s="2"/>
      <c r="AC14"/>
      <c r="AD14"/>
    </row>
    <row r="15" spans="1:30" x14ac:dyDescent="0.25">
      <c r="A15" s="2"/>
      <c r="B15" s="137" t="s">
        <v>137</v>
      </c>
      <c r="C15" s="137"/>
      <c r="D15" s="137"/>
      <c r="E15" s="137"/>
      <c r="F15" s="137"/>
      <c r="G15" s="137"/>
      <c r="H15" s="2"/>
      <c r="I15" s="2"/>
      <c r="R15"/>
      <c r="S15"/>
      <c r="T15"/>
      <c r="U15"/>
      <c r="V15"/>
      <c r="W15"/>
      <c r="X15"/>
      <c r="Y15"/>
      <c r="Z15"/>
      <c r="AA15"/>
      <c r="AB15"/>
      <c r="AC15"/>
      <c r="AD15"/>
    </row>
    <row r="16" spans="1:30" ht="34.5" customHeight="1" x14ac:dyDescent="0.25">
      <c r="A16" s="2"/>
      <c r="B16" s="23" t="s">
        <v>136</v>
      </c>
      <c r="C16" s="40"/>
      <c r="D16" s="28">
        <f>C16*4</f>
        <v>0</v>
      </c>
      <c r="E16" s="40"/>
      <c r="F16" s="43">
        <v>1</v>
      </c>
      <c r="G16" s="28">
        <f>E16*1</f>
        <v>0</v>
      </c>
      <c r="H16" s="2"/>
      <c r="I16" s="2"/>
      <c r="AC16"/>
      <c r="AD16"/>
    </row>
    <row r="17" spans="1:30" x14ac:dyDescent="0.25">
      <c r="A17" s="2"/>
      <c r="B17" s="137" t="s">
        <v>138</v>
      </c>
      <c r="C17" s="137"/>
      <c r="D17" s="137"/>
      <c r="E17" s="137"/>
      <c r="F17" s="137"/>
      <c r="G17" s="137"/>
      <c r="H17" s="2"/>
      <c r="I17" s="2"/>
      <c r="R17"/>
      <c r="S17"/>
      <c r="T17"/>
      <c r="U17"/>
      <c r="V17"/>
      <c r="W17"/>
      <c r="X17"/>
      <c r="Y17"/>
      <c r="Z17"/>
      <c r="AA17"/>
      <c r="AB17"/>
      <c r="AC17"/>
      <c r="AD17"/>
    </row>
    <row r="18" spans="1:30" ht="39.75" customHeight="1" x14ac:dyDescent="0.25">
      <c r="A18" s="2"/>
      <c r="B18" s="23" t="s">
        <v>139</v>
      </c>
      <c r="C18" s="40"/>
      <c r="D18" s="28">
        <f>C18*4</f>
        <v>0</v>
      </c>
      <c r="E18" s="40"/>
      <c r="F18" s="42">
        <v>2</v>
      </c>
      <c r="G18" s="28">
        <f>E18*F18</f>
        <v>0</v>
      </c>
      <c r="H18" s="2"/>
      <c r="I18" s="2"/>
      <c r="AC18"/>
      <c r="AD18"/>
    </row>
    <row r="19" spans="1:30" x14ac:dyDescent="0.25">
      <c r="A19" s="2"/>
      <c r="B19" s="138"/>
      <c r="C19" s="138"/>
      <c r="D19" s="138"/>
      <c r="E19" s="138"/>
      <c r="F19" s="138"/>
      <c r="G19" s="138"/>
      <c r="H19" s="2"/>
      <c r="I19" s="2"/>
      <c r="R19"/>
      <c r="S19"/>
      <c r="T19"/>
      <c r="U19"/>
      <c r="V19"/>
      <c r="W19"/>
      <c r="X19"/>
      <c r="Y19"/>
      <c r="Z19"/>
      <c r="AA19"/>
      <c r="AB19"/>
      <c r="AC19"/>
      <c r="AD19"/>
    </row>
    <row r="20" spans="1:30" ht="36.75" customHeight="1" x14ac:dyDescent="0.25">
      <c r="A20" s="2"/>
      <c r="B20" s="23" t="s">
        <v>186</v>
      </c>
      <c r="C20" s="40"/>
      <c r="D20" s="28">
        <f>C20*4</f>
        <v>0</v>
      </c>
      <c r="E20" s="135"/>
      <c r="F20" s="135"/>
      <c r="G20" s="46"/>
      <c r="H20" s="2"/>
      <c r="I20" s="2"/>
      <c r="AC20"/>
      <c r="AD20"/>
    </row>
    <row r="21" spans="1:30" ht="36.75" customHeight="1" x14ac:dyDescent="0.25">
      <c r="A21" s="2"/>
      <c r="B21" s="23" t="s">
        <v>186</v>
      </c>
      <c r="C21" s="40"/>
      <c r="D21" s="28">
        <f t="shared" ref="D21:D28" si="1">C21*4</f>
        <v>0</v>
      </c>
      <c r="E21" s="135"/>
      <c r="F21" s="135"/>
      <c r="G21" s="46"/>
      <c r="H21" s="2"/>
      <c r="I21" s="2"/>
      <c r="AC21"/>
      <c r="AD21"/>
    </row>
    <row r="22" spans="1:30" ht="36.75" customHeight="1" x14ac:dyDescent="0.25">
      <c r="A22" s="2"/>
      <c r="B22" s="23" t="s">
        <v>187</v>
      </c>
      <c r="C22" s="40"/>
      <c r="D22" s="28">
        <f t="shared" si="1"/>
        <v>0</v>
      </c>
      <c r="E22" s="135"/>
      <c r="F22" s="135"/>
      <c r="G22" s="46"/>
      <c r="H22" s="2"/>
      <c r="I22" s="2"/>
      <c r="AC22"/>
      <c r="AD22"/>
    </row>
    <row r="23" spans="1:30" ht="36.75" customHeight="1" x14ac:dyDescent="0.25">
      <c r="A23" s="2"/>
      <c r="B23" s="23" t="s">
        <v>187</v>
      </c>
      <c r="C23" s="40"/>
      <c r="D23" s="28">
        <f t="shared" si="1"/>
        <v>0</v>
      </c>
      <c r="E23" s="135"/>
      <c r="F23" s="135"/>
      <c r="G23" s="46"/>
      <c r="H23" s="2"/>
      <c r="I23" s="2"/>
      <c r="AC23"/>
      <c r="AD23"/>
    </row>
    <row r="24" spans="1:30" ht="36.75" customHeight="1" x14ac:dyDescent="0.25">
      <c r="A24" s="2"/>
      <c r="B24" s="23" t="s">
        <v>188</v>
      </c>
      <c r="C24" s="40"/>
      <c r="D24" s="28">
        <f t="shared" si="1"/>
        <v>0</v>
      </c>
      <c r="E24" s="135"/>
      <c r="F24" s="135"/>
      <c r="G24" s="46"/>
      <c r="H24" s="2"/>
      <c r="I24" s="2"/>
      <c r="AC24"/>
      <c r="AD24"/>
    </row>
    <row r="25" spans="1:30" ht="36.75" customHeight="1" x14ac:dyDescent="0.25">
      <c r="A25" s="2"/>
      <c r="B25" s="23" t="s">
        <v>188</v>
      </c>
      <c r="C25" s="40"/>
      <c r="D25" s="28">
        <f t="shared" si="1"/>
        <v>0</v>
      </c>
      <c r="E25" s="135"/>
      <c r="F25" s="135"/>
      <c r="G25" s="46"/>
      <c r="H25" s="2"/>
      <c r="I25" s="2"/>
      <c r="AC25"/>
      <c r="AD25"/>
    </row>
    <row r="26" spans="1:30" ht="36.75" customHeight="1" x14ac:dyDescent="0.25">
      <c r="A26" s="2"/>
      <c r="B26" s="23" t="s">
        <v>188</v>
      </c>
      <c r="C26" s="40"/>
      <c r="D26" s="28">
        <f t="shared" si="1"/>
        <v>0</v>
      </c>
      <c r="E26" s="135"/>
      <c r="F26" s="135"/>
      <c r="G26" s="46"/>
      <c r="H26" s="2"/>
      <c r="I26" s="2"/>
      <c r="AC26"/>
      <c r="AD26"/>
    </row>
    <row r="27" spans="1:30" ht="36.75" customHeight="1" x14ac:dyDescent="0.25">
      <c r="A27" s="2"/>
      <c r="B27" s="23" t="s">
        <v>188</v>
      </c>
      <c r="C27" s="40"/>
      <c r="D27" s="28">
        <f t="shared" si="1"/>
        <v>0</v>
      </c>
      <c r="E27" s="135"/>
      <c r="F27" s="135"/>
      <c r="G27" s="46"/>
      <c r="H27" s="2"/>
      <c r="I27" s="2"/>
      <c r="AC27"/>
      <c r="AD27"/>
    </row>
    <row r="28" spans="1:30" ht="36.75" customHeight="1" x14ac:dyDescent="0.25">
      <c r="A28" s="2"/>
      <c r="B28" s="23" t="s">
        <v>188</v>
      </c>
      <c r="C28" s="40"/>
      <c r="D28" s="28">
        <f t="shared" si="1"/>
        <v>0</v>
      </c>
      <c r="E28" s="135"/>
      <c r="F28" s="135"/>
      <c r="G28" s="46"/>
      <c r="H28" s="2"/>
      <c r="I28" s="2"/>
      <c r="AC28"/>
      <c r="AD28"/>
    </row>
    <row r="29" spans="1:30" ht="15.75" x14ac:dyDescent="0.25">
      <c r="A29" s="2"/>
      <c r="B29" s="31" t="s">
        <v>38</v>
      </c>
      <c r="C29" s="60">
        <f>SUM(C12:C28)</f>
        <v>0</v>
      </c>
      <c r="D29" s="32">
        <f>SUM(D12:D28)</f>
        <v>0</v>
      </c>
      <c r="E29" s="60">
        <f>E12+E13+E14+E16+E18+E20+E23+E28</f>
        <v>0</v>
      </c>
      <c r="F29" s="60"/>
      <c r="G29" s="32">
        <f>G12+G13+G14+G16+G18</f>
        <v>0</v>
      </c>
      <c r="H29" s="6"/>
      <c r="I29" s="2"/>
      <c r="AC29"/>
      <c r="AD29"/>
    </row>
    <row r="30" spans="1:30" ht="16.5" customHeight="1" thickBot="1" x14ac:dyDescent="0.3">
      <c r="A30" s="2"/>
      <c r="B30" s="2"/>
      <c r="C30" s="9"/>
      <c r="D30" s="7"/>
      <c r="E30" s="9"/>
      <c r="F30" s="9"/>
      <c r="G30" s="9"/>
      <c r="H30" s="2"/>
      <c r="I30" s="2"/>
      <c r="AC30"/>
      <c r="AD30"/>
    </row>
    <row r="31" spans="1:30" ht="15.75" customHeight="1" x14ac:dyDescent="0.25">
      <c r="A31" s="2"/>
      <c r="B31" s="2"/>
      <c r="C31" s="105" t="s">
        <v>196</v>
      </c>
      <c r="D31" s="106"/>
      <c r="E31" s="106"/>
      <c r="F31" s="106"/>
      <c r="G31" s="48">
        <f>D12+D13+D14+D16+D18+D20+D21+D22+D23+D24+D25+D26+D27+D28+((G12+G13+G14+G16+G18)/4)</f>
        <v>0</v>
      </c>
      <c r="H31" s="2"/>
      <c r="I31" s="2"/>
      <c r="AC31"/>
      <c r="AD31"/>
    </row>
    <row r="32" spans="1:30" ht="16.5" thickBot="1" x14ac:dyDescent="0.3">
      <c r="A32" s="2"/>
      <c r="B32" s="2"/>
      <c r="C32" s="107" t="s">
        <v>195</v>
      </c>
      <c r="D32" s="108"/>
      <c r="E32" s="108"/>
      <c r="F32" s="108"/>
      <c r="G32" s="53">
        <f>SUM(G31:G31)*4</f>
        <v>0</v>
      </c>
      <c r="H32" s="2"/>
      <c r="I32" s="2"/>
      <c r="AC32"/>
      <c r="AD32"/>
    </row>
    <row r="33" spans="1:30" x14ac:dyDescent="0.25">
      <c r="A33" s="2"/>
      <c r="B33" s="2"/>
      <c r="C33" s="9"/>
      <c r="D33" s="9"/>
      <c r="E33" s="9"/>
      <c r="F33" s="9"/>
      <c r="G33" s="9"/>
      <c r="H33" s="2"/>
      <c r="I33" s="2"/>
      <c r="AC33"/>
      <c r="AD33"/>
    </row>
    <row r="34" spans="1:30" ht="16.5" customHeight="1" thickBot="1" x14ac:dyDescent="0.3">
      <c r="A34" s="2"/>
      <c r="B34" s="2"/>
      <c r="C34" s="9"/>
      <c r="D34" s="9"/>
      <c r="E34" s="9"/>
      <c r="F34" s="9"/>
      <c r="G34" s="9"/>
      <c r="H34" s="2"/>
      <c r="I34" s="2"/>
      <c r="AC34"/>
      <c r="AD34"/>
    </row>
    <row r="35" spans="1:30" ht="16.5" customHeight="1" x14ac:dyDescent="0.25">
      <c r="A35" s="2"/>
      <c r="B35" s="2"/>
      <c r="C35" s="109" t="s">
        <v>39</v>
      </c>
      <c r="D35" s="110"/>
      <c r="E35" s="110"/>
      <c r="F35" s="110"/>
      <c r="G35" s="111"/>
      <c r="H35" s="2"/>
      <c r="I35" s="2"/>
      <c r="AC35"/>
      <c r="AD35"/>
    </row>
    <row r="36" spans="1:30" ht="16.5" customHeight="1" x14ac:dyDescent="0.25">
      <c r="A36" s="2"/>
      <c r="B36" s="2"/>
      <c r="C36" s="101" t="s">
        <v>40</v>
      </c>
      <c r="D36" s="102"/>
      <c r="E36" s="102"/>
      <c r="F36" s="102"/>
      <c r="G36" s="66">
        <f>G32</f>
        <v>0</v>
      </c>
      <c r="H36" s="2"/>
      <c r="I36" s="2"/>
      <c r="AC36"/>
      <c r="AD36"/>
    </row>
    <row r="37" spans="1:30" ht="16.5" customHeight="1" x14ac:dyDescent="0.25">
      <c r="A37" s="2"/>
      <c r="B37" s="2"/>
      <c r="C37" s="101" t="s">
        <v>41</v>
      </c>
      <c r="D37" s="102"/>
      <c r="E37" s="102"/>
      <c r="F37" s="102"/>
      <c r="G37" s="67">
        <f>IF(G36="","",(G36*20%))</f>
        <v>0</v>
      </c>
      <c r="H37" s="2"/>
      <c r="I37" s="2"/>
      <c r="AC37"/>
      <c r="AD37"/>
    </row>
    <row r="38" spans="1:30" ht="18.75" thickBot="1" x14ac:dyDescent="0.3">
      <c r="A38" s="2"/>
      <c r="B38" s="2"/>
      <c r="C38" s="124" t="s">
        <v>42</v>
      </c>
      <c r="D38" s="125"/>
      <c r="E38" s="125"/>
      <c r="F38" s="125"/>
      <c r="G38" s="50">
        <f>G36+G37</f>
        <v>0</v>
      </c>
      <c r="H38" s="2"/>
      <c r="I38" s="2"/>
      <c r="AC38"/>
      <c r="AD38"/>
    </row>
    <row r="39" spans="1:30" s="2" customFormat="1" x14ac:dyDescent="0.25">
      <c r="C39" s="9"/>
      <c r="D39" s="9"/>
      <c r="E39" s="9"/>
      <c r="F39" s="9"/>
      <c r="G39" s="9"/>
    </row>
    <row r="40" spans="1:30" s="2" customFormat="1" x14ac:dyDescent="0.25">
      <c r="A40" s="2" t="s">
        <v>111</v>
      </c>
    </row>
    <row r="41" spans="1:30" s="2" customFormat="1" x14ac:dyDescent="0.25"/>
    <row r="42" spans="1:30" s="2" customFormat="1" x14ac:dyDescent="0.25"/>
    <row r="43" spans="1:30" s="2" customFormat="1" x14ac:dyDescent="0.25"/>
    <row r="44" spans="1:30" s="2" customFormat="1" x14ac:dyDescent="0.25"/>
    <row r="45" spans="1:30" s="2" customFormat="1" x14ac:dyDescent="0.25"/>
    <row r="46" spans="1:30" s="2" customFormat="1" x14ac:dyDescent="0.25"/>
    <row r="47" spans="1:30" s="2" customFormat="1" x14ac:dyDescent="0.25"/>
    <row r="48" spans="1:30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</sheetData>
  <mergeCells count="32">
    <mergeCell ref="B19:G19"/>
    <mergeCell ref="B17:G17"/>
    <mergeCell ref="B11:G11"/>
    <mergeCell ref="B15:G15"/>
    <mergeCell ref="C2:G2"/>
    <mergeCell ref="C4:G4"/>
    <mergeCell ref="C5:G5"/>
    <mergeCell ref="C9:C10"/>
    <mergeCell ref="D9:D10"/>
    <mergeCell ref="G9:G10"/>
    <mergeCell ref="E9:E10"/>
    <mergeCell ref="F9:F10"/>
    <mergeCell ref="A6:G6"/>
    <mergeCell ref="C7:D7"/>
    <mergeCell ref="E7:G7"/>
    <mergeCell ref="C8:D8"/>
    <mergeCell ref="E8:G8"/>
    <mergeCell ref="C37:F37"/>
    <mergeCell ref="C38:F38"/>
    <mergeCell ref="C31:F31"/>
    <mergeCell ref="C32:F32"/>
    <mergeCell ref="E20:F20"/>
    <mergeCell ref="E28:F28"/>
    <mergeCell ref="E23:F23"/>
    <mergeCell ref="C35:G35"/>
    <mergeCell ref="C36:F36"/>
    <mergeCell ref="E24:F24"/>
    <mergeCell ref="E25:F25"/>
    <mergeCell ref="E26:F26"/>
    <mergeCell ref="E27:F27"/>
    <mergeCell ref="E21:F21"/>
    <mergeCell ref="E22:F22"/>
  </mergeCells>
  <pageMargins left="0" right="0" top="0.15748031496062992" bottom="0.15748031496062992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16"/>
  <sheetViews>
    <sheetView showGridLines="0" workbookViewId="0">
      <selection activeCell="C2" sqref="C2:G2"/>
    </sheetView>
  </sheetViews>
  <sheetFormatPr baseColWidth="10" defaultRowHeight="15" x14ac:dyDescent="0.25"/>
  <cols>
    <col min="1" max="1" width="2.140625" customWidth="1"/>
    <col min="2" max="2" width="40.42578125" customWidth="1"/>
    <col min="3" max="4" width="18.7109375" customWidth="1"/>
    <col min="5" max="5" width="11.5703125" bestFit="1" customWidth="1"/>
    <col min="6" max="6" width="9.7109375" customWidth="1"/>
    <col min="7" max="7" width="18.7109375" customWidth="1"/>
    <col min="10" max="30" width="11.42578125" style="2"/>
  </cols>
  <sheetData>
    <row r="1" spans="1:30" ht="21" x14ac:dyDescent="0.35">
      <c r="A1" s="8"/>
      <c r="B1" s="2"/>
      <c r="C1" s="2"/>
      <c r="D1" s="2"/>
      <c r="E1" s="2"/>
      <c r="F1" s="2"/>
      <c r="G1" s="2"/>
      <c r="H1" s="2"/>
      <c r="I1" s="2"/>
      <c r="AD1"/>
    </row>
    <row r="2" spans="1:30" ht="49.5" customHeight="1" x14ac:dyDescent="0.25">
      <c r="B2" s="57"/>
      <c r="C2" s="114" t="s">
        <v>314</v>
      </c>
      <c r="D2" s="114"/>
      <c r="E2" s="114"/>
      <c r="F2" s="114"/>
      <c r="G2" s="114"/>
      <c r="H2" s="56"/>
      <c r="I2" s="2"/>
      <c r="AD2"/>
    </row>
    <row r="3" spans="1:30" ht="15" customHeight="1" x14ac:dyDescent="0.25">
      <c r="A3" s="38"/>
      <c r="B3" s="39"/>
      <c r="C3" s="39"/>
      <c r="D3" s="39"/>
      <c r="E3" s="39"/>
      <c r="F3" s="39"/>
      <c r="G3" s="39"/>
      <c r="H3" s="39"/>
      <c r="I3" s="2"/>
      <c r="AD3"/>
    </row>
    <row r="4" spans="1:30" ht="23.25" x14ac:dyDescent="0.35">
      <c r="A4" s="54"/>
      <c r="B4" s="54"/>
      <c r="C4" s="119" t="s">
        <v>193</v>
      </c>
      <c r="D4" s="119"/>
      <c r="E4" s="119"/>
      <c r="F4" s="119"/>
      <c r="G4" s="119"/>
      <c r="H4" s="54"/>
      <c r="I4" s="2"/>
      <c r="AD4"/>
    </row>
    <row r="5" spans="1:30" ht="18.75" x14ac:dyDescent="0.3">
      <c r="C5" s="120" t="s">
        <v>110</v>
      </c>
      <c r="D5" s="120"/>
      <c r="E5" s="120"/>
      <c r="F5" s="120"/>
      <c r="G5" s="120"/>
      <c r="H5" s="55"/>
      <c r="I5" s="2"/>
      <c r="AD5"/>
    </row>
    <row r="6" spans="1:30" ht="18.75" x14ac:dyDescent="0.3">
      <c r="A6" s="120"/>
      <c r="B6" s="120"/>
      <c r="C6" s="120"/>
      <c r="D6" s="120"/>
      <c r="E6" s="120"/>
      <c r="F6" s="120"/>
      <c r="G6" s="120"/>
      <c r="H6" s="2"/>
      <c r="I6" s="2"/>
      <c r="AC6"/>
      <c r="AD6"/>
    </row>
    <row r="7" spans="1:30" ht="62.25" customHeight="1" x14ac:dyDescent="0.25">
      <c r="A7" s="2"/>
      <c r="B7" s="3"/>
      <c r="C7" s="117" t="s">
        <v>185</v>
      </c>
      <c r="D7" s="117"/>
      <c r="E7" s="118" t="s">
        <v>152</v>
      </c>
      <c r="F7" s="118"/>
      <c r="G7" s="118"/>
      <c r="H7" s="2"/>
      <c r="I7" s="2"/>
      <c r="AC7"/>
      <c r="AD7"/>
    </row>
    <row r="8" spans="1:30" ht="16.5" customHeight="1" x14ac:dyDescent="0.25">
      <c r="A8" s="2"/>
      <c r="B8" s="3"/>
      <c r="C8" s="117" t="s">
        <v>34</v>
      </c>
      <c r="D8" s="117"/>
      <c r="E8" s="117" t="s">
        <v>34</v>
      </c>
      <c r="F8" s="117"/>
      <c r="G8" s="117"/>
      <c r="H8" s="2"/>
      <c r="I8" s="2"/>
      <c r="AC8"/>
      <c r="AD8"/>
    </row>
    <row r="9" spans="1:30" ht="30" customHeight="1" x14ac:dyDescent="0.25">
      <c r="A9" s="2"/>
      <c r="B9" s="3"/>
      <c r="C9" s="121" t="s">
        <v>35</v>
      </c>
      <c r="D9" s="121" t="s">
        <v>149</v>
      </c>
      <c r="E9" s="121" t="s">
        <v>36</v>
      </c>
      <c r="F9" s="121" t="s">
        <v>151</v>
      </c>
      <c r="G9" s="121" t="s">
        <v>148</v>
      </c>
      <c r="H9" s="2"/>
      <c r="I9" s="2"/>
      <c r="AC9"/>
      <c r="AD9"/>
    </row>
    <row r="10" spans="1:30" x14ac:dyDescent="0.25">
      <c r="A10" s="2"/>
      <c r="B10" s="4"/>
      <c r="C10" s="115"/>
      <c r="D10" s="115"/>
      <c r="E10" s="115"/>
      <c r="F10" s="115"/>
      <c r="G10" s="115"/>
      <c r="H10" s="2"/>
      <c r="I10" s="2"/>
      <c r="AC10"/>
      <c r="AD10"/>
    </row>
    <row r="11" spans="1:30" x14ac:dyDescent="0.25">
      <c r="A11" s="2"/>
      <c r="B11" s="137" t="s">
        <v>141</v>
      </c>
      <c r="C11" s="137"/>
      <c r="D11" s="137"/>
      <c r="E11" s="137"/>
      <c r="F11" s="137"/>
      <c r="G11" s="137"/>
      <c r="H11" s="2"/>
      <c r="I11" s="2"/>
      <c r="R11"/>
      <c r="S11"/>
      <c r="T11"/>
      <c r="U11"/>
      <c r="V11"/>
      <c r="W11"/>
      <c r="X11"/>
      <c r="Y11"/>
      <c r="Z11"/>
      <c r="AA11"/>
      <c r="AB11"/>
      <c r="AC11"/>
      <c r="AD11"/>
    </row>
    <row r="12" spans="1:30" ht="39.75" customHeight="1" x14ac:dyDescent="0.25">
      <c r="A12" s="2"/>
      <c r="B12" s="23" t="s">
        <v>145</v>
      </c>
      <c r="C12" s="40"/>
      <c r="D12" s="28">
        <f>C12*4</f>
        <v>0</v>
      </c>
      <c r="E12" s="40"/>
      <c r="F12" s="43">
        <v>1</v>
      </c>
      <c r="G12" s="28">
        <f>E12*F12</f>
        <v>0</v>
      </c>
      <c r="H12" s="2"/>
      <c r="I12" s="2"/>
      <c r="AC12"/>
      <c r="AD12"/>
    </row>
    <row r="13" spans="1:30" x14ac:dyDescent="0.25">
      <c r="A13" s="2"/>
      <c r="B13" s="137" t="s">
        <v>142</v>
      </c>
      <c r="C13" s="137"/>
      <c r="D13" s="137"/>
      <c r="E13" s="137"/>
      <c r="F13" s="137"/>
      <c r="G13" s="137"/>
      <c r="H13" s="2"/>
      <c r="I13" s="2"/>
      <c r="R13"/>
      <c r="S13"/>
      <c r="T13"/>
      <c r="U13"/>
      <c r="V13"/>
      <c r="W13"/>
      <c r="X13"/>
      <c r="Y13"/>
      <c r="Z13"/>
      <c r="AA13"/>
      <c r="AB13"/>
      <c r="AC13"/>
      <c r="AD13"/>
    </row>
    <row r="14" spans="1:30" ht="39.75" customHeight="1" x14ac:dyDescent="0.25">
      <c r="A14" s="2"/>
      <c r="B14" s="23" t="s">
        <v>143</v>
      </c>
      <c r="C14" s="40"/>
      <c r="D14" s="28">
        <f>C14*4</f>
        <v>0</v>
      </c>
      <c r="E14" s="40"/>
      <c r="F14" s="43">
        <v>1</v>
      </c>
      <c r="G14" s="28">
        <f>E14*F14</f>
        <v>0</v>
      </c>
      <c r="H14" s="2"/>
      <c r="I14" s="2"/>
      <c r="AC14"/>
      <c r="AD14"/>
    </row>
    <row r="15" spans="1:30" x14ac:dyDescent="0.25">
      <c r="A15" s="2"/>
      <c r="B15" s="137" t="s">
        <v>144</v>
      </c>
      <c r="C15" s="137"/>
      <c r="D15" s="137"/>
      <c r="E15" s="137"/>
      <c r="F15" s="137"/>
      <c r="G15" s="137"/>
      <c r="H15" s="2"/>
      <c r="I15" s="2"/>
      <c r="R15"/>
      <c r="S15"/>
      <c r="T15"/>
      <c r="U15"/>
      <c r="V15"/>
      <c r="W15"/>
      <c r="X15"/>
      <c r="Y15"/>
      <c r="Z15"/>
      <c r="AA15"/>
      <c r="AB15"/>
      <c r="AC15"/>
      <c r="AD15"/>
    </row>
    <row r="16" spans="1:30" ht="39.75" customHeight="1" thickBot="1" x14ac:dyDescent="0.3">
      <c r="A16" s="2"/>
      <c r="B16" s="23" t="s">
        <v>146</v>
      </c>
      <c r="C16" s="40"/>
      <c r="D16" s="28">
        <f>C16*4</f>
        <v>0</v>
      </c>
      <c r="E16" s="40"/>
      <c r="F16" s="43">
        <v>2</v>
      </c>
      <c r="G16" s="28">
        <f>E16*F16</f>
        <v>0</v>
      </c>
      <c r="H16" s="2"/>
      <c r="I16" s="2"/>
      <c r="AC16"/>
      <c r="AD16"/>
    </row>
    <row r="17" spans="1:30" ht="16.5" thickBot="1" x14ac:dyDescent="0.3">
      <c r="A17" s="2"/>
      <c r="B17" s="31" t="s">
        <v>38</v>
      </c>
      <c r="C17" s="32">
        <f>C12+C14+C16</f>
        <v>0</v>
      </c>
      <c r="D17" s="32">
        <f>SUM(D12:D14)</f>
        <v>0</v>
      </c>
      <c r="E17" s="32">
        <f>E12+E14+E16</f>
        <v>0</v>
      </c>
      <c r="F17" s="32"/>
      <c r="G17" s="32">
        <f>G12+G14+G16</f>
        <v>0</v>
      </c>
      <c r="H17" s="6"/>
      <c r="I17" s="2"/>
      <c r="L17" s="34"/>
      <c r="AC17"/>
      <c r="AD17"/>
    </row>
    <row r="18" spans="1:30" ht="16.5" customHeight="1" thickBot="1" x14ac:dyDescent="0.3">
      <c r="A18" s="2"/>
      <c r="B18" s="2"/>
      <c r="C18" s="9"/>
      <c r="D18" s="7"/>
      <c r="E18" s="9"/>
      <c r="F18" s="9"/>
      <c r="G18" s="9"/>
      <c r="H18" s="2"/>
      <c r="I18" s="2"/>
      <c r="AC18"/>
      <c r="AD18"/>
    </row>
    <row r="19" spans="1:30" ht="15.75" customHeight="1" x14ac:dyDescent="0.25">
      <c r="A19" s="2"/>
      <c r="B19" s="2"/>
      <c r="C19" s="105" t="s">
        <v>196</v>
      </c>
      <c r="D19" s="106"/>
      <c r="E19" s="106"/>
      <c r="F19" s="106"/>
      <c r="G19" s="48">
        <f>C17+(G17/4)</f>
        <v>0</v>
      </c>
      <c r="H19" s="2"/>
      <c r="I19" s="2"/>
      <c r="AC19"/>
      <c r="AD19"/>
    </row>
    <row r="20" spans="1:30" ht="16.5" thickBot="1" x14ac:dyDescent="0.3">
      <c r="A20" s="2"/>
      <c r="B20" s="2"/>
      <c r="C20" s="107" t="s">
        <v>195</v>
      </c>
      <c r="D20" s="108"/>
      <c r="E20" s="108"/>
      <c r="F20" s="108"/>
      <c r="G20" s="53">
        <f>SUM(G19:G19)*4</f>
        <v>0</v>
      </c>
      <c r="H20" s="2"/>
      <c r="I20" s="2"/>
      <c r="AC20"/>
      <c r="AD20"/>
    </row>
    <row r="21" spans="1:30" x14ac:dyDescent="0.25">
      <c r="A21" s="2"/>
      <c r="B21" s="2"/>
      <c r="C21" s="9"/>
      <c r="D21" s="9"/>
      <c r="E21" s="9"/>
      <c r="F21" s="9"/>
      <c r="G21" s="9"/>
      <c r="H21" s="2"/>
      <c r="I21" s="2"/>
      <c r="AC21"/>
      <c r="AD21"/>
    </row>
    <row r="22" spans="1:30" ht="16.5" customHeight="1" thickBot="1" x14ac:dyDescent="0.3">
      <c r="A22" s="2"/>
      <c r="B22" s="2"/>
      <c r="C22" s="9"/>
      <c r="D22" s="9"/>
      <c r="E22" s="9"/>
      <c r="F22" s="9"/>
      <c r="G22" s="9"/>
      <c r="H22" s="2"/>
      <c r="I22" s="2"/>
      <c r="AC22"/>
      <c r="AD22"/>
    </row>
    <row r="23" spans="1:30" ht="16.5" customHeight="1" x14ac:dyDescent="0.25">
      <c r="A23" s="2"/>
      <c r="B23" s="2"/>
      <c r="C23" s="109" t="s">
        <v>39</v>
      </c>
      <c r="D23" s="110"/>
      <c r="E23" s="110"/>
      <c r="F23" s="110"/>
      <c r="G23" s="111"/>
      <c r="H23" s="2"/>
      <c r="I23" s="2"/>
      <c r="AC23"/>
      <c r="AD23"/>
    </row>
    <row r="24" spans="1:30" ht="16.5" customHeight="1" x14ac:dyDescent="0.25">
      <c r="A24" s="2"/>
      <c r="B24" s="2"/>
      <c r="C24" s="101" t="s">
        <v>40</v>
      </c>
      <c r="D24" s="102"/>
      <c r="E24" s="102"/>
      <c r="F24" s="102"/>
      <c r="G24" s="66">
        <f>G20</f>
        <v>0</v>
      </c>
      <c r="H24" s="2"/>
      <c r="I24" s="2"/>
      <c r="AC24"/>
      <c r="AD24"/>
    </row>
    <row r="25" spans="1:30" ht="16.5" customHeight="1" x14ac:dyDescent="0.25">
      <c r="A25" s="2"/>
      <c r="B25" s="2"/>
      <c r="C25" s="101" t="s">
        <v>41</v>
      </c>
      <c r="D25" s="102"/>
      <c r="E25" s="102"/>
      <c r="F25" s="102"/>
      <c r="G25" s="67">
        <f>IF(G24="","",(G24*20%))</f>
        <v>0</v>
      </c>
      <c r="H25" s="2"/>
      <c r="I25" s="2"/>
      <c r="AC25"/>
      <c r="AD25"/>
    </row>
    <row r="26" spans="1:30" ht="18.75" thickBot="1" x14ac:dyDescent="0.3">
      <c r="A26" s="2"/>
      <c r="B26" s="2"/>
      <c r="C26" s="124" t="s">
        <v>42</v>
      </c>
      <c r="D26" s="125"/>
      <c r="E26" s="125"/>
      <c r="F26" s="125"/>
      <c r="G26" s="50">
        <f>G24+G25</f>
        <v>0</v>
      </c>
      <c r="H26" s="2"/>
      <c r="I26" s="2"/>
      <c r="AC26"/>
      <c r="AD26"/>
    </row>
    <row r="27" spans="1:30" s="2" customFormat="1" x14ac:dyDescent="0.25"/>
    <row r="28" spans="1:30" s="2" customFormat="1" x14ac:dyDescent="0.25">
      <c r="A28" s="2" t="s">
        <v>111</v>
      </c>
    </row>
    <row r="29" spans="1:30" s="2" customFormat="1" x14ac:dyDescent="0.25"/>
    <row r="30" spans="1:30" s="2" customFormat="1" x14ac:dyDescent="0.25"/>
    <row r="31" spans="1:30" s="2" customFormat="1" x14ac:dyDescent="0.25"/>
    <row r="32" spans="1:30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</sheetData>
  <mergeCells count="22">
    <mergeCell ref="C2:G2"/>
    <mergeCell ref="C4:G4"/>
    <mergeCell ref="C5:G5"/>
    <mergeCell ref="C26:F26"/>
    <mergeCell ref="C19:F19"/>
    <mergeCell ref="C20:F20"/>
    <mergeCell ref="A6:G6"/>
    <mergeCell ref="C7:D7"/>
    <mergeCell ref="E7:G7"/>
    <mergeCell ref="C8:D8"/>
    <mergeCell ref="E8:G8"/>
    <mergeCell ref="C9:C10"/>
    <mergeCell ref="D9:D10"/>
    <mergeCell ref="G9:G10"/>
    <mergeCell ref="B11:G11"/>
    <mergeCell ref="E9:E10"/>
    <mergeCell ref="C25:F25"/>
    <mergeCell ref="F9:F10"/>
    <mergeCell ref="B13:G13"/>
    <mergeCell ref="B15:G15"/>
    <mergeCell ref="C23:G23"/>
    <mergeCell ref="C24:F24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213"/>
  <sheetViews>
    <sheetView showGridLines="0" workbookViewId="0">
      <selection activeCell="K9" sqref="K9"/>
    </sheetView>
  </sheetViews>
  <sheetFormatPr baseColWidth="10" defaultRowHeight="15" x14ac:dyDescent="0.25"/>
  <cols>
    <col min="1" max="1" width="2.140625" customWidth="1"/>
    <col min="2" max="2" width="25.140625" customWidth="1"/>
    <col min="3" max="4" width="18.7109375" customWidth="1"/>
    <col min="5" max="6" width="9.7109375" customWidth="1"/>
    <col min="7" max="7" width="18.7109375" customWidth="1"/>
    <col min="10" max="30" width="11.42578125" style="2"/>
  </cols>
  <sheetData>
    <row r="1" spans="1:30" ht="21" x14ac:dyDescent="0.35">
      <c r="A1" s="8"/>
      <c r="B1" s="2"/>
      <c r="C1" s="2"/>
      <c r="D1" s="2"/>
      <c r="E1" s="2"/>
      <c r="F1" s="2"/>
      <c r="G1" s="2"/>
      <c r="H1" s="2"/>
      <c r="I1" s="2"/>
      <c r="AD1"/>
    </row>
    <row r="2" spans="1:30" ht="49.5" customHeight="1" x14ac:dyDescent="0.25">
      <c r="B2" s="57"/>
      <c r="C2" s="114" t="s">
        <v>314</v>
      </c>
      <c r="D2" s="114"/>
      <c r="E2" s="114"/>
      <c r="F2" s="114"/>
      <c r="G2" s="114"/>
      <c r="H2" s="56"/>
      <c r="I2" s="2"/>
      <c r="AD2"/>
    </row>
    <row r="3" spans="1:30" ht="15" customHeight="1" x14ac:dyDescent="0.25">
      <c r="A3" s="38"/>
      <c r="B3" s="39"/>
      <c r="C3" s="39"/>
      <c r="D3" s="39"/>
      <c r="E3" s="39"/>
      <c r="F3" s="39"/>
      <c r="G3" s="39"/>
      <c r="H3" s="39"/>
      <c r="I3" s="2"/>
      <c r="AD3"/>
    </row>
    <row r="4" spans="1:30" ht="23.25" x14ac:dyDescent="0.35">
      <c r="A4" s="54"/>
      <c r="B4" s="54"/>
      <c r="C4" s="119" t="s">
        <v>194</v>
      </c>
      <c r="D4" s="119"/>
      <c r="E4" s="119"/>
      <c r="F4" s="119"/>
      <c r="G4" s="119"/>
      <c r="H4" s="54"/>
      <c r="I4" s="2"/>
      <c r="AD4"/>
    </row>
    <row r="5" spans="1:30" ht="18.75" x14ac:dyDescent="0.3">
      <c r="C5" s="120" t="s">
        <v>110</v>
      </c>
      <c r="D5" s="120"/>
      <c r="E5" s="120"/>
      <c r="F5" s="120"/>
      <c r="G5" s="120"/>
      <c r="H5" s="55"/>
      <c r="I5" s="2"/>
      <c r="AD5"/>
    </row>
    <row r="6" spans="1:30" x14ac:dyDescent="0.25">
      <c r="A6" s="2"/>
      <c r="B6" s="2"/>
      <c r="C6" s="2"/>
      <c r="D6" s="2"/>
      <c r="E6" s="2"/>
      <c r="F6" s="2"/>
      <c r="G6" s="2"/>
      <c r="H6" s="2"/>
      <c r="I6" s="2"/>
      <c r="AC6"/>
      <c r="AD6"/>
    </row>
    <row r="7" spans="1:30" ht="52.5" customHeight="1" x14ac:dyDescent="0.25">
      <c r="A7" s="2"/>
      <c r="B7" s="3"/>
      <c r="C7" s="117" t="s">
        <v>185</v>
      </c>
      <c r="D7" s="117"/>
      <c r="E7" s="118" t="s">
        <v>33</v>
      </c>
      <c r="F7" s="118"/>
      <c r="G7" s="118"/>
      <c r="H7" s="2"/>
      <c r="I7" s="2"/>
      <c r="AC7"/>
      <c r="AD7"/>
    </row>
    <row r="8" spans="1:30" ht="16.5" customHeight="1" x14ac:dyDescent="0.25">
      <c r="A8" s="2"/>
      <c r="B8" s="3"/>
      <c r="C8" s="117" t="s">
        <v>34</v>
      </c>
      <c r="D8" s="117"/>
      <c r="E8" s="117" t="s">
        <v>34</v>
      </c>
      <c r="F8" s="117"/>
      <c r="G8" s="117"/>
      <c r="H8" s="2"/>
      <c r="I8" s="2"/>
      <c r="AC8"/>
      <c r="AD8"/>
    </row>
    <row r="9" spans="1:30" ht="30" customHeight="1" x14ac:dyDescent="0.25">
      <c r="A9" s="2"/>
      <c r="B9" s="3"/>
      <c r="C9" s="121" t="s">
        <v>35</v>
      </c>
      <c r="D9" s="121" t="s">
        <v>149</v>
      </c>
      <c r="E9" s="121" t="s">
        <v>36</v>
      </c>
      <c r="F9" s="121"/>
      <c r="G9" s="121" t="s">
        <v>37</v>
      </c>
      <c r="H9" s="2"/>
      <c r="I9" s="2"/>
      <c r="AC9"/>
      <c r="AD9"/>
    </row>
    <row r="10" spans="1:30" x14ac:dyDescent="0.25">
      <c r="A10" s="2"/>
      <c r="B10" s="4"/>
      <c r="C10" s="115"/>
      <c r="D10" s="115"/>
      <c r="E10" s="115"/>
      <c r="F10" s="115"/>
      <c r="G10" s="115"/>
      <c r="H10" s="2"/>
      <c r="I10" s="2"/>
      <c r="AC10"/>
      <c r="AD10"/>
    </row>
    <row r="11" spans="1:30" x14ac:dyDescent="0.25">
      <c r="A11" s="2"/>
      <c r="B11" s="137" t="s">
        <v>108</v>
      </c>
      <c r="C11" s="137"/>
      <c r="D11" s="137"/>
      <c r="E11" s="137"/>
      <c r="F11" s="137"/>
      <c r="G11" s="137"/>
      <c r="H11" s="2"/>
      <c r="I11" s="2"/>
      <c r="R11"/>
      <c r="S11"/>
      <c r="T11"/>
      <c r="U11"/>
      <c r="V11"/>
      <c r="W11"/>
      <c r="X11"/>
      <c r="Y11"/>
      <c r="Z11"/>
      <c r="AA11"/>
      <c r="AB11"/>
      <c r="AC11"/>
      <c r="AD11"/>
    </row>
    <row r="12" spans="1:30" ht="42.75" customHeight="1" x14ac:dyDescent="0.25">
      <c r="A12" s="2"/>
      <c r="B12" s="30" t="s">
        <v>43</v>
      </c>
      <c r="C12" s="40"/>
      <c r="D12" s="28">
        <f>C12*4</f>
        <v>0</v>
      </c>
      <c r="E12" s="99"/>
      <c r="F12" s="99"/>
      <c r="G12" s="28">
        <f>E12*1</f>
        <v>0</v>
      </c>
      <c r="H12" s="2"/>
      <c r="I12" s="2"/>
      <c r="AC12"/>
      <c r="AD12"/>
    </row>
    <row r="13" spans="1:30" ht="62.25" customHeight="1" x14ac:dyDescent="0.25">
      <c r="A13" s="2"/>
      <c r="B13" s="30" t="s">
        <v>109</v>
      </c>
      <c r="C13" s="40"/>
      <c r="D13" s="28">
        <f>C13*4</f>
        <v>0</v>
      </c>
      <c r="E13" s="99"/>
      <c r="F13" s="99"/>
      <c r="G13" s="28">
        <f>E13*1</f>
        <v>0</v>
      </c>
      <c r="H13" s="2"/>
      <c r="I13" s="2"/>
      <c r="AC13"/>
      <c r="AD13"/>
    </row>
    <row r="14" spans="1:30" ht="15.75" x14ac:dyDescent="0.25">
      <c r="A14" s="2"/>
      <c r="B14" s="31" t="s">
        <v>38</v>
      </c>
      <c r="C14" s="32">
        <f>SUM(C12:C13)</f>
        <v>0</v>
      </c>
      <c r="D14" s="32">
        <f>SUM(D12:D13)</f>
        <v>0</v>
      </c>
      <c r="E14" s="126"/>
      <c r="F14" s="126"/>
      <c r="G14" s="32">
        <f>SUM(G12:G13)/4</f>
        <v>0</v>
      </c>
      <c r="H14" s="6"/>
      <c r="I14" s="2"/>
      <c r="AC14"/>
      <c r="AD14"/>
    </row>
    <row r="15" spans="1:30" ht="16.5" customHeight="1" thickBot="1" x14ac:dyDescent="0.3">
      <c r="A15" s="2"/>
      <c r="B15" s="2"/>
      <c r="C15" s="9"/>
      <c r="D15" s="7"/>
      <c r="E15" s="9"/>
      <c r="F15" s="9"/>
      <c r="G15" s="9"/>
      <c r="H15" s="2"/>
      <c r="I15" s="2"/>
      <c r="AC15"/>
      <c r="AD15"/>
    </row>
    <row r="16" spans="1:30" ht="15.75" x14ac:dyDescent="0.25">
      <c r="A16" s="2"/>
      <c r="B16" s="2"/>
      <c r="C16" s="105" t="s">
        <v>196</v>
      </c>
      <c r="D16" s="106"/>
      <c r="E16" s="106"/>
      <c r="F16" s="106"/>
      <c r="G16" s="61">
        <f>D14+G14</f>
        <v>0</v>
      </c>
      <c r="H16" s="2"/>
      <c r="I16" s="2"/>
      <c r="AC16"/>
      <c r="AD16"/>
    </row>
    <row r="17" spans="1:30" ht="16.5" thickBot="1" x14ac:dyDescent="0.3">
      <c r="A17" s="2"/>
      <c r="B17" s="2"/>
      <c r="C17" s="107" t="s">
        <v>195</v>
      </c>
      <c r="D17" s="108"/>
      <c r="E17" s="108"/>
      <c r="F17" s="108"/>
      <c r="G17" s="63">
        <f>D14+G14</f>
        <v>0</v>
      </c>
      <c r="H17" s="2"/>
      <c r="I17" s="2"/>
      <c r="AC17"/>
      <c r="AD17"/>
    </row>
    <row r="18" spans="1:30" x14ac:dyDescent="0.25">
      <c r="A18" s="2"/>
      <c r="B18" s="2"/>
      <c r="C18" s="9"/>
      <c r="D18" s="9"/>
      <c r="E18" s="9"/>
      <c r="F18" s="9"/>
      <c r="G18" s="9"/>
      <c r="H18" s="2"/>
      <c r="I18" s="2"/>
      <c r="AC18"/>
      <c r="AD18"/>
    </row>
    <row r="19" spans="1:30" ht="16.5" customHeight="1" thickBot="1" x14ac:dyDescent="0.3">
      <c r="A19" s="2"/>
      <c r="B19" s="2"/>
      <c r="C19" s="9"/>
      <c r="D19" s="9"/>
      <c r="E19" s="9"/>
      <c r="F19" s="9"/>
      <c r="G19" s="9"/>
      <c r="H19" s="2"/>
      <c r="I19" s="2"/>
      <c r="AC19"/>
      <c r="AD19"/>
    </row>
    <row r="20" spans="1:30" ht="16.5" customHeight="1" x14ac:dyDescent="0.25">
      <c r="A20" s="2"/>
      <c r="B20" s="2"/>
      <c r="C20" s="139" t="s">
        <v>39</v>
      </c>
      <c r="D20" s="140"/>
      <c r="E20" s="140"/>
      <c r="F20" s="140"/>
      <c r="G20" s="141"/>
      <c r="H20" s="2"/>
      <c r="I20" s="2"/>
      <c r="AC20"/>
      <c r="AD20"/>
    </row>
    <row r="21" spans="1:30" ht="16.5" customHeight="1" x14ac:dyDescent="0.25">
      <c r="A21" s="2"/>
      <c r="B21" s="2"/>
      <c r="C21" s="101" t="s">
        <v>40</v>
      </c>
      <c r="D21" s="102"/>
      <c r="E21" s="102"/>
      <c r="F21" s="102"/>
      <c r="G21" s="64">
        <f>G17</f>
        <v>0</v>
      </c>
      <c r="H21" s="2"/>
      <c r="I21" s="2"/>
      <c r="AC21"/>
      <c r="AD21"/>
    </row>
    <row r="22" spans="1:30" ht="16.5" customHeight="1" x14ac:dyDescent="0.25">
      <c r="A22" s="2"/>
      <c r="B22" s="2"/>
      <c r="C22" s="101" t="s">
        <v>41</v>
      </c>
      <c r="D22" s="102"/>
      <c r="E22" s="102"/>
      <c r="F22" s="102"/>
      <c r="G22" s="65">
        <f>IF(G21="","",(G21*20%))</f>
        <v>0</v>
      </c>
      <c r="H22" s="2"/>
      <c r="I22" s="2"/>
      <c r="AC22"/>
      <c r="AD22"/>
    </row>
    <row r="23" spans="1:30" ht="18.75" thickBot="1" x14ac:dyDescent="0.3">
      <c r="A23" s="2"/>
      <c r="B23" s="2"/>
      <c r="C23" s="124" t="s">
        <v>42</v>
      </c>
      <c r="D23" s="125"/>
      <c r="E23" s="125"/>
      <c r="F23" s="125"/>
      <c r="G23" s="62">
        <f>G21+G22</f>
        <v>0</v>
      </c>
      <c r="H23" s="2"/>
      <c r="I23" s="2"/>
      <c r="AC23"/>
      <c r="AD23"/>
    </row>
    <row r="24" spans="1:30" s="2" customFormat="1" x14ac:dyDescent="0.25"/>
    <row r="25" spans="1:30" s="2" customFormat="1" x14ac:dyDescent="0.25">
      <c r="A25" s="2" t="s">
        <v>111</v>
      </c>
    </row>
    <row r="26" spans="1:30" s="2" customFormat="1" x14ac:dyDescent="0.25"/>
    <row r="27" spans="1:30" s="2" customFormat="1" x14ac:dyDescent="0.25"/>
    <row r="28" spans="1:30" s="2" customFormat="1" x14ac:dyDescent="0.25"/>
    <row r="29" spans="1:30" s="2" customFormat="1" x14ac:dyDescent="0.25"/>
    <row r="30" spans="1:30" s="2" customFormat="1" x14ac:dyDescent="0.25"/>
    <row r="31" spans="1:30" s="2" customFormat="1" x14ac:dyDescent="0.25"/>
    <row r="32" spans="1:30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</sheetData>
  <mergeCells count="21">
    <mergeCell ref="C2:G2"/>
    <mergeCell ref="C4:G4"/>
    <mergeCell ref="C5:G5"/>
    <mergeCell ref="E12:F12"/>
    <mergeCell ref="E13:F13"/>
    <mergeCell ref="C7:D7"/>
    <mergeCell ref="E7:G7"/>
    <mergeCell ref="C8:D8"/>
    <mergeCell ref="E8:G8"/>
    <mergeCell ref="C9:C10"/>
    <mergeCell ref="D9:D10"/>
    <mergeCell ref="E9:F10"/>
    <mergeCell ref="G9:G10"/>
    <mergeCell ref="B11:G11"/>
    <mergeCell ref="C20:G20"/>
    <mergeCell ref="C21:F21"/>
    <mergeCell ref="C22:F22"/>
    <mergeCell ref="C23:F23"/>
    <mergeCell ref="E14:F14"/>
    <mergeCell ref="C16:F16"/>
    <mergeCell ref="C17:F17"/>
  </mergeCells>
  <pageMargins left="0.11811023622047245" right="0.11811023622047245" top="0.15748031496062992" bottom="0.15748031496062992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12"/>
  <sheetViews>
    <sheetView showGridLines="0" workbookViewId="0">
      <selection activeCell="B2" sqref="B2"/>
    </sheetView>
  </sheetViews>
  <sheetFormatPr baseColWidth="10" defaultRowHeight="15" x14ac:dyDescent="0.25"/>
  <cols>
    <col min="1" max="1" width="8" customWidth="1"/>
    <col min="2" max="2" width="97.42578125" customWidth="1"/>
    <col min="3" max="3" width="15.7109375" customWidth="1"/>
    <col min="4" max="4" width="25.7109375" customWidth="1"/>
    <col min="243" max="243" width="8" customWidth="1"/>
    <col min="244" max="244" width="77.5703125" customWidth="1"/>
    <col min="245" max="247" width="13.7109375" customWidth="1"/>
    <col min="250" max="250" width="11.85546875" bestFit="1" customWidth="1"/>
    <col min="253" max="253" width="15.42578125" customWidth="1"/>
    <col min="499" max="499" width="8" customWidth="1"/>
    <col min="500" max="500" width="77.5703125" customWidth="1"/>
    <col min="501" max="503" width="13.7109375" customWidth="1"/>
    <col min="506" max="506" width="11.85546875" bestFit="1" customWidth="1"/>
    <col min="509" max="509" width="15.42578125" customWidth="1"/>
    <col min="755" max="755" width="8" customWidth="1"/>
    <col min="756" max="756" width="77.5703125" customWidth="1"/>
    <col min="757" max="759" width="13.7109375" customWidth="1"/>
    <col min="762" max="762" width="11.85546875" bestFit="1" customWidth="1"/>
    <col min="765" max="765" width="15.42578125" customWidth="1"/>
    <col min="1011" max="1011" width="8" customWidth="1"/>
    <col min="1012" max="1012" width="77.5703125" customWidth="1"/>
    <col min="1013" max="1015" width="13.7109375" customWidth="1"/>
    <col min="1018" max="1018" width="11.85546875" bestFit="1" customWidth="1"/>
    <col min="1021" max="1021" width="15.42578125" customWidth="1"/>
    <col min="1267" max="1267" width="8" customWidth="1"/>
    <col min="1268" max="1268" width="77.5703125" customWidth="1"/>
    <col min="1269" max="1271" width="13.7109375" customWidth="1"/>
    <col min="1274" max="1274" width="11.85546875" bestFit="1" customWidth="1"/>
    <col min="1277" max="1277" width="15.42578125" customWidth="1"/>
    <col min="1523" max="1523" width="8" customWidth="1"/>
    <col min="1524" max="1524" width="77.5703125" customWidth="1"/>
    <col min="1525" max="1527" width="13.7109375" customWidth="1"/>
    <col min="1530" max="1530" width="11.85546875" bestFit="1" customWidth="1"/>
    <col min="1533" max="1533" width="15.42578125" customWidth="1"/>
    <col min="1779" max="1779" width="8" customWidth="1"/>
    <col min="1780" max="1780" width="77.5703125" customWidth="1"/>
    <col min="1781" max="1783" width="13.7109375" customWidth="1"/>
    <col min="1786" max="1786" width="11.85546875" bestFit="1" customWidth="1"/>
    <col min="1789" max="1789" width="15.42578125" customWidth="1"/>
    <col min="2035" max="2035" width="8" customWidth="1"/>
    <col min="2036" max="2036" width="77.5703125" customWidth="1"/>
    <col min="2037" max="2039" width="13.7109375" customWidth="1"/>
    <col min="2042" max="2042" width="11.85546875" bestFit="1" customWidth="1"/>
    <col min="2045" max="2045" width="15.42578125" customWidth="1"/>
    <col min="2291" max="2291" width="8" customWidth="1"/>
    <col min="2292" max="2292" width="77.5703125" customWidth="1"/>
    <col min="2293" max="2295" width="13.7109375" customWidth="1"/>
    <col min="2298" max="2298" width="11.85546875" bestFit="1" customWidth="1"/>
    <col min="2301" max="2301" width="15.42578125" customWidth="1"/>
    <col min="2547" max="2547" width="8" customWidth="1"/>
    <col min="2548" max="2548" width="77.5703125" customWidth="1"/>
    <col min="2549" max="2551" width="13.7109375" customWidth="1"/>
    <col min="2554" max="2554" width="11.85546875" bestFit="1" customWidth="1"/>
    <col min="2557" max="2557" width="15.42578125" customWidth="1"/>
    <col min="2803" max="2803" width="8" customWidth="1"/>
    <col min="2804" max="2804" width="77.5703125" customWidth="1"/>
    <col min="2805" max="2807" width="13.7109375" customWidth="1"/>
    <col min="2810" max="2810" width="11.85546875" bestFit="1" customWidth="1"/>
    <col min="2813" max="2813" width="15.42578125" customWidth="1"/>
    <col min="3059" max="3059" width="8" customWidth="1"/>
    <col min="3060" max="3060" width="77.5703125" customWidth="1"/>
    <col min="3061" max="3063" width="13.7109375" customWidth="1"/>
    <col min="3066" max="3066" width="11.85546875" bestFit="1" customWidth="1"/>
    <col min="3069" max="3069" width="15.42578125" customWidth="1"/>
    <col min="3315" max="3315" width="8" customWidth="1"/>
    <col min="3316" max="3316" width="77.5703125" customWidth="1"/>
    <col min="3317" max="3319" width="13.7109375" customWidth="1"/>
    <col min="3322" max="3322" width="11.85546875" bestFit="1" customWidth="1"/>
    <col min="3325" max="3325" width="15.42578125" customWidth="1"/>
    <col min="3571" max="3571" width="8" customWidth="1"/>
    <col min="3572" max="3572" width="77.5703125" customWidth="1"/>
    <col min="3573" max="3575" width="13.7109375" customWidth="1"/>
    <col min="3578" max="3578" width="11.85546875" bestFit="1" customWidth="1"/>
    <col min="3581" max="3581" width="15.42578125" customWidth="1"/>
    <col min="3827" max="3827" width="8" customWidth="1"/>
    <col min="3828" max="3828" width="77.5703125" customWidth="1"/>
    <col min="3829" max="3831" width="13.7109375" customWidth="1"/>
    <col min="3834" max="3834" width="11.85546875" bestFit="1" customWidth="1"/>
    <col min="3837" max="3837" width="15.42578125" customWidth="1"/>
    <col min="4083" max="4083" width="8" customWidth="1"/>
    <col min="4084" max="4084" width="77.5703125" customWidth="1"/>
    <col min="4085" max="4087" width="13.7109375" customWidth="1"/>
    <col min="4090" max="4090" width="11.85546875" bestFit="1" customWidth="1"/>
    <col min="4093" max="4093" width="15.42578125" customWidth="1"/>
    <col min="4339" max="4339" width="8" customWidth="1"/>
    <col min="4340" max="4340" width="77.5703125" customWidth="1"/>
    <col min="4341" max="4343" width="13.7109375" customWidth="1"/>
    <col min="4346" max="4346" width="11.85546875" bestFit="1" customWidth="1"/>
    <col min="4349" max="4349" width="15.42578125" customWidth="1"/>
    <col min="4595" max="4595" width="8" customWidth="1"/>
    <col min="4596" max="4596" width="77.5703125" customWidth="1"/>
    <col min="4597" max="4599" width="13.7109375" customWidth="1"/>
    <col min="4602" max="4602" width="11.85546875" bestFit="1" customWidth="1"/>
    <col min="4605" max="4605" width="15.42578125" customWidth="1"/>
    <col min="4851" max="4851" width="8" customWidth="1"/>
    <col min="4852" max="4852" width="77.5703125" customWidth="1"/>
    <col min="4853" max="4855" width="13.7109375" customWidth="1"/>
    <col min="4858" max="4858" width="11.85546875" bestFit="1" customWidth="1"/>
    <col min="4861" max="4861" width="15.42578125" customWidth="1"/>
    <col min="5107" max="5107" width="8" customWidth="1"/>
    <col min="5108" max="5108" width="77.5703125" customWidth="1"/>
    <col min="5109" max="5111" width="13.7109375" customWidth="1"/>
    <col min="5114" max="5114" width="11.85546875" bestFit="1" customWidth="1"/>
    <col min="5117" max="5117" width="15.42578125" customWidth="1"/>
    <col min="5363" max="5363" width="8" customWidth="1"/>
    <col min="5364" max="5364" width="77.5703125" customWidth="1"/>
    <col min="5365" max="5367" width="13.7109375" customWidth="1"/>
    <col min="5370" max="5370" width="11.85546875" bestFit="1" customWidth="1"/>
    <col min="5373" max="5373" width="15.42578125" customWidth="1"/>
    <col min="5619" max="5619" width="8" customWidth="1"/>
    <col min="5620" max="5620" width="77.5703125" customWidth="1"/>
    <col min="5621" max="5623" width="13.7109375" customWidth="1"/>
    <col min="5626" max="5626" width="11.85546875" bestFit="1" customWidth="1"/>
    <col min="5629" max="5629" width="15.42578125" customWidth="1"/>
    <col min="5875" max="5875" width="8" customWidth="1"/>
    <col min="5876" max="5876" width="77.5703125" customWidth="1"/>
    <col min="5877" max="5879" width="13.7109375" customWidth="1"/>
    <col min="5882" max="5882" width="11.85546875" bestFit="1" customWidth="1"/>
    <col min="5885" max="5885" width="15.42578125" customWidth="1"/>
    <col min="6131" max="6131" width="8" customWidth="1"/>
    <col min="6132" max="6132" width="77.5703125" customWidth="1"/>
    <col min="6133" max="6135" width="13.7109375" customWidth="1"/>
    <col min="6138" max="6138" width="11.85546875" bestFit="1" customWidth="1"/>
    <col min="6141" max="6141" width="15.42578125" customWidth="1"/>
    <col min="6387" max="6387" width="8" customWidth="1"/>
    <col min="6388" max="6388" width="77.5703125" customWidth="1"/>
    <col min="6389" max="6391" width="13.7109375" customWidth="1"/>
    <col min="6394" max="6394" width="11.85546875" bestFit="1" customWidth="1"/>
    <col min="6397" max="6397" width="15.42578125" customWidth="1"/>
    <col min="6643" max="6643" width="8" customWidth="1"/>
    <col min="6644" max="6644" width="77.5703125" customWidth="1"/>
    <col min="6645" max="6647" width="13.7109375" customWidth="1"/>
    <col min="6650" max="6650" width="11.85546875" bestFit="1" customWidth="1"/>
    <col min="6653" max="6653" width="15.42578125" customWidth="1"/>
    <col min="6899" max="6899" width="8" customWidth="1"/>
    <col min="6900" max="6900" width="77.5703125" customWidth="1"/>
    <col min="6901" max="6903" width="13.7109375" customWidth="1"/>
    <col min="6906" max="6906" width="11.85546875" bestFit="1" customWidth="1"/>
    <col min="6909" max="6909" width="15.42578125" customWidth="1"/>
    <col min="7155" max="7155" width="8" customWidth="1"/>
    <col min="7156" max="7156" width="77.5703125" customWidth="1"/>
    <col min="7157" max="7159" width="13.7109375" customWidth="1"/>
    <col min="7162" max="7162" width="11.85546875" bestFit="1" customWidth="1"/>
    <col min="7165" max="7165" width="15.42578125" customWidth="1"/>
    <col min="7411" max="7411" width="8" customWidth="1"/>
    <col min="7412" max="7412" width="77.5703125" customWidth="1"/>
    <col min="7413" max="7415" width="13.7109375" customWidth="1"/>
    <col min="7418" max="7418" width="11.85546875" bestFit="1" customWidth="1"/>
    <col min="7421" max="7421" width="15.42578125" customWidth="1"/>
    <col min="7667" max="7667" width="8" customWidth="1"/>
    <col min="7668" max="7668" width="77.5703125" customWidth="1"/>
    <col min="7669" max="7671" width="13.7109375" customWidth="1"/>
    <col min="7674" max="7674" width="11.85546875" bestFit="1" customWidth="1"/>
    <col min="7677" max="7677" width="15.42578125" customWidth="1"/>
    <col min="7923" max="7923" width="8" customWidth="1"/>
    <col min="7924" max="7924" width="77.5703125" customWidth="1"/>
    <col min="7925" max="7927" width="13.7109375" customWidth="1"/>
    <col min="7930" max="7930" width="11.85546875" bestFit="1" customWidth="1"/>
    <col min="7933" max="7933" width="15.42578125" customWidth="1"/>
    <col min="8179" max="8179" width="8" customWidth="1"/>
    <col min="8180" max="8180" width="77.5703125" customWidth="1"/>
    <col min="8181" max="8183" width="13.7109375" customWidth="1"/>
    <col min="8186" max="8186" width="11.85546875" bestFit="1" customWidth="1"/>
    <col min="8189" max="8189" width="15.42578125" customWidth="1"/>
    <col min="8435" max="8435" width="8" customWidth="1"/>
    <col min="8436" max="8436" width="77.5703125" customWidth="1"/>
    <col min="8437" max="8439" width="13.7109375" customWidth="1"/>
    <col min="8442" max="8442" width="11.85546875" bestFit="1" customWidth="1"/>
    <col min="8445" max="8445" width="15.42578125" customWidth="1"/>
    <col min="8691" max="8691" width="8" customWidth="1"/>
    <col min="8692" max="8692" width="77.5703125" customWidth="1"/>
    <col min="8693" max="8695" width="13.7109375" customWidth="1"/>
    <col min="8698" max="8698" width="11.85546875" bestFit="1" customWidth="1"/>
    <col min="8701" max="8701" width="15.42578125" customWidth="1"/>
    <col min="8947" max="8947" width="8" customWidth="1"/>
    <col min="8948" max="8948" width="77.5703125" customWidth="1"/>
    <col min="8949" max="8951" width="13.7109375" customWidth="1"/>
    <col min="8954" max="8954" width="11.85546875" bestFit="1" customWidth="1"/>
    <col min="8957" max="8957" width="15.42578125" customWidth="1"/>
    <col min="9203" max="9203" width="8" customWidth="1"/>
    <col min="9204" max="9204" width="77.5703125" customWidth="1"/>
    <col min="9205" max="9207" width="13.7109375" customWidth="1"/>
    <col min="9210" max="9210" width="11.85546875" bestFit="1" customWidth="1"/>
    <col min="9213" max="9213" width="15.42578125" customWidth="1"/>
    <col min="9459" max="9459" width="8" customWidth="1"/>
    <col min="9460" max="9460" width="77.5703125" customWidth="1"/>
    <col min="9461" max="9463" width="13.7109375" customWidth="1"/>
    <col min="9466" max="9466" width="11.85546875" bestFit="1" customWidth="1"/>
    <col min="9469" max="9469" width="15.42578125" customWidth="1"/>
    <col min="9715" max="9715" width="8" customWidth="1"/>
    <col min="9716" max="9716" width="77.5703125" customWidth="1"/>
    <col min="9717" max="9719" width="13.7109375" customWidth="1"/>
    <col min="9722" max="9722" width="11.85546875" bestFit="1" customWidth="1"/>
    <col min="9725" max="9725" width="15.42578125" customWidth="1"/>
    <col min="9971" max="9971" width="8" customWidth="1"/>
    <col min="9972" max="9972" width="77.5703125" customWidth="1"/>
    <col min="9973" max="9975" width="13.7109375" customWidth="1"/>
    <col min="9978" max="9978" width="11.85546875" bestFit="1" customWidth="1"/>
    <col min="9981" max="9981" width="15.42578125" customWidth="1"/>
    <col min="10227" max="10227" width="8" customWidth="1"/>
    <col min="10228" max="10228" width="77.5703125" customWidth="1"/>
    <col min="10229" max="10231" width="13.7109375" customWidth="1"/>
    <col min="10234" max="10234" width="11.85546875" bestFit="1" customWidth="1"/>
    <col min="10237" max="10237" width="15.42578125" customWidth="1"/>
    <col min="10483" max="10483" width="8" customWidth="1"/>
    <col min="10484" max="10484" width="77.5703125" customWidth="1"/>
    <col min="10485" max="10487" width="13.7109375" customWidth="1"/>
    <col min="10490" max="10490" width="11.85546875" bestFit="1" customWidth="1"/>
    <col min="10493" max="10493" width="15.42578125" customWidth="1"/>
    <col min="10739" max="10739" width="8" customWidth="1"/>
    <col min="10740" max="10740" width="77.5703125" customWidth="1"/>
    <col min="10741" max="10743" width="13.7109375" customWidth="1"/>
    <col min="10746" max="10746" width="11.85546875" bestFit="1" customWidth="1"/>
    <col min="10749" max="10749" width="15.42578125" customWidth="1"/>
    <col min="10995" max="10995" width="8" customWidth="1"/>
    <col min="10996" max="10996" width="77.5703125" customWidth="1"/>
    <col min="10997" max="10999" width="13.7109375" customWidth="1"/>
    <col min="11002" max="11002" width="11.85546875" bestFit="1" customWidth="1"/>
    <col min="11005" max="11005" width="15.42578125" customWidth="1"/>
    <col min="11251" max="11251" width="8" customWidth="1"/>
    <col min="11252" max="11252" width="77.5703125" customWidth="1"/>
    <col min="11253" max="11255" width="13.7109375" customWidth="1"/>
    <col min="11258" max="11258" width="11.85546875" bestFit="1" customWidth="1"/>
    <col min="11261" max="11261" width="15.42578125" customWidth="1"/>
    <col min="11507" max="11507" width="8" customWidth="1"/>
    <col min="11508" max="11508" width="77.5703125" customWidth="1"/>
    <col min="11509" max="11511" width="13.7109375" customWidth="1"/>
    <col min="11514" max="11514" width="11.85546875" bestFit="1" customWidth="1"/>
    <col min="11517" max="11517" width="15.42578125" customWidth="1"/>
    <col min="11763" max="11763" width="8" customWidth="1"/>
    <col min="11764" max="11764" width="77.5703125" customWidth="1"/>
    <col min="11765" max="11767" width="13.7109375" customWidth="1"/>
    <col min="11770" max="11770" width="11.85546875" bestFit="1" customWidth="1"/>
    <col min="11773" max="11773" width="15.42578125" customWidth="1"/>
    <col min="12019" max="12019" width="8" customWidth="1"/>
    <col min="12020" max="12020" width="77.5703125" customWidth="1"/>
    <col min="12021" max="12023" width="13.7109375" customWidth="1"/>
    <col min="12026" max="12026" width="11.85546875" bestFit="1" customWidth="1"/>
    <col min="12029" max="12029" width="15.42578125" customWidth="1"/>
    <col min="12275" max="12275" width="8" customWidth="1"/>
    <col min="12276" max="12276" width="77.5703125" customWidth="1"/>
    <col min="12277" max="12279" width="13.7109375" customWidth="1"/>
    <col min="12282" max="12282" width="11.85546875" bestFit="1" customWidth="1"/>
    <col min="12285" max="12285" width="15.42578125" customWidth="1"/>
    <col min="12531" max="12531" width="8" customWidth="1"/>
    <col min="12532" max="12532" width="77.5703125" customWidth="1"/>
    <col min="12533" max="12535" width="13.7109375" customWidth="1"/>
    <col min="12538" max="12538" width="11.85546875" bestFit="1" customWidth="1"/>
    <col min="12541" max="12541" width="15.42578125" customWidth="1"/>
    <col min="12787" max="12787" width="8" customWidth="1"/>
    <col min="12788" max="12788" width="77.5703125" customWidth="1"/>
    <col min="12789" max="12791" width="13.7109375" customWidth="1"/>
    <col min="12794" max="12794" width="11.85546875" bestFit="1" customWidth="1"/>
    <col min="12797" max="12797" width="15.42578125" customWidth="1"/>
    <col min="13043" max="13043" width="8" customWidth="1"/>
    <col min="13044" max="13044" width="77.5703125" customWidth="1"/>
    <col min="13045" max="13047" width="13.7109375" customWidth="1"/>
    <col min="13050" max="13050" width="11.85546875" bestFit="1" customWidth="1"/>
    <col min="13053" max="13053" width="15.42578125" customWidth="1"/>
    <col min="13299" max="13299" width="8" customWidth="1"/>
    <col min="13300" max="13300" width="77.5703125" customWidth="1"/>
    <col min="13301" max="13303" width="13.7109375" customWidth="1"/>
    <col min="13306" max="13306" width="11.85546875" bestFit="1" customWidth="1"/>
    <col min="13309" max="13309" width="15.42578125" customWidth="1"/>
    <col min="13555" max="13555" width="8" customWidth="1"/>
    <col min="13556" max="13556" width="77.5703125" customWidth="1"/>
    <col min="13557" max="13559" width="13.7109375" customWidth="1"/>
    <col min="13562" max="13562" width="11.85546875" bestFit="1" customWidth="1"/>
    <col min="13565" max="13565" width="15.42578125" customWidth="1"/>
    <col min="13811" max="13811" width="8" customWidth="1"/>
    <col min="13812" max="13812" width="77.5703125" customWidth="1"/>
    <col min="13813" max="13815" width="13.7109375" customWidth="1"/>
    <col min="13818" max="13818" width="11.85546875" bestFit="1" customWidth="1"/>
    <col min="13821" max="13821" width="15.42578125" customWidth="1"/>
    <col min="14067" max="14067" width="8" customWidth="1"/>
    <col min="14068" max="14068" width="77.5703125" customWidth="1"/>
    <col min="14069" max="14071" width="13.7109375" customWidth="1"/>
    <col min="14074" max="14074" width="11.85546875" bestFit="1" customWidth="1"/>
    <col min="14077" max="14077" width="15.42578125" customWidth="1"/>
    <col min="14323" max="14323" width="8" customWidth="1"/>
    <col min="14324" max="14324" width="77.5703125" customWidth="1"/>
    <col min="14325" max="14327" width="13.7109375" customWidth="1"/>
    <col min="14330" max="14330" width="11.85546875" bestFit="1" customWidth="1"/>
    <col min="14333" max="14333" width="15.42578125" customWidth="1"/>
    <col min="14579" max="14579" width="8" customWidth="1"/>
    <col min="14580" max="14580" width="77.5703125" customWidth="1"/>
    <col min="14581" max="14583" width="13.7109375" customWidth="1"/>
    <col min="14586" max="14586" width="11.85546875" bestFit="1" customWidth="1"/>
    <col min="14589" max="14589" width="15.42578125" customWidth="1"/>
    <col min="14835" max="14835" width="8" customWidth="1"/>
    <col min="14836" max="14836" width="77.5703125" customWidth="1"/>
    <col min="14837" max="14839" width="13.7109375" customWidth="1"/>
    <col min="14842" max="14842" width="11.85546875" bestFit="1" customWidth="1"/>
    <col min="14845" max="14845" width="15.42578125" customWidth="1"/>
    <col min="15091" max="15091" width="8" customWidth="1"/>
    <col min="15092" max="15092" width="77.5703125" customWidth="1"/>
    <col min="15093" max="15095" width="13.7109375" customWidth="1"/>
    <col min="15098" max="15098" width="11.85546875" bestFit="1" customWidth="1"/>
    <col min="15101" max="15101" width="15.42578125" customWidth="1"/>
    <col min="15347" max="15347" width="8" customWidth="1"/>
    <col min="15348" max="15348" width="77.5703125" customWidth="1"/>
    <col min="15349" max="15351" width="13.7109375" customWidth="1"/>
    <col min="15354" max="15354" width="11.85546875" bestFit="1" customWidth="1"/>
    <col min="15357" max="15357" width="15.42578125" customWidth="1"/>
    <col min="15603" max="15603" width="8" customWidth="1"/>
    <col min="15604" max="15604" width="77.5703125" customWidth="1"/>
    <col min="15605" max="15607" width="13.7109375" customWidth="1"/>
    <col min="15610" max="15610" width="11.85546875" bestFit="1" customWidth="1"/>
    <col min="15613" max="15613" width="15.42578125" customWidth="1"/>
    <col min="15859" max="15859" width="8" customWidth="1"/>
    <col min="15860" max="15860" width="77.5703125" customWidth="1"/>
    <col min="15861" max="15863" width="13.7109375" customWidth="1"/>
    <col min="15866" max="15866" width="11.85546875" bestFit="1" customWidth="1"/>
    <col min="15869" max="15869" width="15.42578125" customWidth="1"/>
    <col min="16115" max="16115" width="8" customWidth="1"/>
    <col min="16116" max="16116" width="77.5703125" customWidth="1"/>
    <col min="16117" max="16119" width="13.7109375" customWidth="1"/>
    <col min="16122" max="16122" width="11.85546875" bestFit="1" customWidth="1"/>
    <col min="16125" max="16125" width="15.42578125" customWidth="1"/>
  </cols>
  <sheetData>
    <row r="1" spans="1:26" ht="134.25" customHeight="1" x14ac:dyDescent="0.25">
      <c r="A1" s="114" t="s">
        <v>315</v>
      </c>
      <c r="B1" s="114"/>
      <c r="C1" s="114"/>
      <c r="D1" s="114"/>
      <c r="E1" s="56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8.75" customHeight="1" thickBot="1" x14ac:dyDescent="0.3">
      <c r="D2" s="72"/>
    </row>
    <row r="3" spans="1:26" ht="15" customHeight="1" x14ac:dyDescent="0.25">
      <c r="A3" s="80" t="s">
        <v>197</v>
      </c>
      <c r="B3" s="70" t="s">
        <v>0</v>
      </c>
      <c r="C3" s="70" t="s">
        <v>198</v>
      </c>
      <c r="D3" s="81" t="s">
        <v>212</v>
      </c>
      <c r="E3" s="146"/>
      <c r="F3" s="146"/>
    </row>
    <row r="4" spans="1:26" ht="15.75" customHeight="1" x14ac:dyDescent="0.25">
      <c r="A4" s="144" t="s">
        <v>2</v>
      </c>
      <c r="B4" s="145"/>
      <c r="C4" s="145"/>
      <c r="D4" s="145"/>
    </row>
    <row r="5" spans="1:26" x14ac:dyDescent="0.25">
      <c r="A5" s="22" t="s">
        <v>214</v>
      </c>
      <c r="B5" s="79" t="s">
        <v>199</v>
      </c>
      <c r="C5" s="73" t="s">
        <v>3</v>
      </c>
      <c r="D5" s="74"/>
    </row>
    <row r="6" spans="1:26" x14ac:dyDescent="0.25">
      <c r="A6" s="22" t="s">
        <v>215</v>
      </c>
      <c r="B6" s="79" t="s">
        <v>200</v>
      </c>
      <c r="C6" s="73" t="s">
        <v>4</v>
      </c>
      <c r="D6" s="74"/>
    </row>
    <row r="7" spans="1:26" x14ac:dyDescent="0.25">
      <c r="A7" s="22" t="s">
        <v>216</v>
      </c>
      <c r="B7" s="79" t="s">
        <v>201</v>
      </c>
      <c r="C7" s="73" t="s">
        <v>3</v>
      </c>
      <c r="D7" s="74"/>
    </row>
    <row r="8" spans="1:26" x14ac:dyDescent="0.25">
      <c r="A8" s="22" t="s">
        <v>217</v>
      </c>
      <c r="B8" s="79" t="s">
        <v>202</v>
      </c>
      <c r="C8" s="73" t="s">
        <v>4</v>
      </c>
      <c r="D8" s="74"/>
    </row>
    <row r="9" spans="1:26" x14ac:dyDescent="0.25">
      <c r="A9" s="22" t="s">
        <v>218</v>
      </c>
      <c r="B9" s="79" t="s">
        <v>203</v>
      </c>
      <c r="C9" s="73" t="s">
        <v>3</v>
      </c>
      <c r="D9" s="74"/>
    </row>
    <row r="10" spans="1:26" x14ac:dyDescent="0.25">
      <c r="A10" s="22" t="s">
        <v>219</v>
      </c>
      <c r="B10" s="79" t="s">
        <v>204</v>
      </c>
      <c r="C10" s="73" t="s">
        <v>4</v>
      </c>
      <c r="D10" s="74"/>
    </row>
    <row r="11" spans="1:26" ht="15.75" customHeight="1" x14ac:dyDescent="0.25">
      <c r="A11" s="144" t="s">
        <v>5</v>
      </c>
      <c r="B11" s="145"/>
      <c r="C11" s="145"/>
      <c r="D11" s="145"/>
    </row>
    <row r="12" spans="1:26" x14ac:dyDescent="0.25">
      <c r="A12" s="22" t="s">
        <v>220</v>
      </c>
      <c r="B12" s="69" t="s">
        <v>6</v>
      </c>
      <c r="C12" s="73" t="s">
        <v>3</v>
      </c>
      <c r="D12" s="74"/>
    </row>
    <row r="13" spans="1:26" x14ac:dyDescent="0.25">
      <c r="A13" s="22" t="s">
        <v>221</v>
      </c>
      <c r="B13" s="69" t="s">
        <v>62</v>
      </c>
      <c r="C13" s="73" t="s">
        <v>3</v>
      </c>
      <c r="D13" s="74"/>
    </row>
    <row r="14" spans="1:26" x14ac:dyDescent="0.25">
      <c r="A14" s="22" t="s">
        <v>222</v>
      </c>
      <c r="B14" s="69" t="s">
        <v>70</v>
      </c>
      <c r="C14" s="73" t="s">
        <v>3</v>
      </c>
      <c r="D14" s="74"/>
    </row>
    <row r="15" spans="1:26" x14ac:dyDescent="0.25">
      <c r="A15" s="22" t="s">
        <v>223</v>
      </c>
      <c r="B15" s="69" t="s">
        <v>69</v>
      </c>
      <c r="C15" s="73" t="s">
        <v>3</v>
      </c>
      <c r="D15" s="74"/>
    </row>
    <row r="16" spans="1:26" x14ac:dyDescent="0.25">
      <c r="A16" s="22" t="s">
        <v>224</v>
      </c>
      <c r="B16" s="69" t="s">
        <v>68</v>
      </c>
      <c r="C16" s="73" t="s">
        <v>3</v>
      </c>
      <c r="D16" s="74"/>
    </row>
    <row r="17" spans="1:4" x14ac:dyDescent="0.25">
      <c r="A17" s="22" t="s">
        <v>225</v>
      </c>
      <c r="B17" s="69" t="s">
        <v>67</v>
      </c>
      <c r="C17" s="73" t="s">
        <v>3</v>
      </c>
      <c r="D17" s="74"/>
    </row>
    <row r="18" spans="1:4" x14ac:dyDescent="0.25">
      <c r="A18" s="22" t="s">
        <v>226</v>
      </c>
      <c r="B18" s="69" t="s">
        <v>66</v>
      </c>
      <c r="C18" s="73" t="s">
        <v>3</v>
      </c>
      <c r="D18" s="74"/>
    </row>
    <row r="19" spans="1:4" x14ac:dyDescent="0.25">
      <c r="A19" s="22" t="s">
        <v>227</v>
      </c>
      <c r="B19" s="69" t="s">
        <v>65</v>
      </c>
      <c r="C19" s="73" t="s">
        <v>3</v>
      </c>
      <c r="D19" s="74"/>
    </row>
    <row r="20" spans="1:4" x14ac:dyDescent="0.25">
      <c r="A20" s="22" t="s">
        <v>228</v>
      </c>
      <c r="B20" s="69" t="s">
        <v>64</v>
      </c>
      <c r="C20" s="73" t="s">
        <v>3</v>
      </c>
      <c r="D20" s="74"/>
    </row>
    <row r="21" spans="1:4" x14ac:dyDescent="0.25">
      <c r="A21" s="22" t="s">
        <v>229</v>
      </c>
      <c r="B21" s="69" t="s">
        <v>63</v>
      </c>
      <c r="C21" s="73" t="s">
        <v>3</v>
      </c>
      <c r="D21" s="74"/>
    </row>
    <row r="22" spans="1:4" x14ac:dyDescent="0.25">
      <c r="A22" s="22" t="s">
        <v>230</v>
      </c>
      <c r="B22" s="69" t="s">
        <v>55</v>
      </c>
      <c r="C22" s="73" t="s">
        <v>3</v>
      </c>
      <c r="D22" s="74"/>
    </row>
    <row r="23" spans="1:4" x14ac:dyDescent="0.25">
      <c r="A23" s="22" t="s">
        <v>231</v>
      </c>
      <c r="B23" s="69" t="s">
        <v>56</v>
      </c>
      <c r="C23" s="73" t="s">
        <v>3</v>
      </c>
      <c r="D23" s="74"/>
    </row>
    <row r="24" spans="1:4" x14ac:dyDescent="0.25">
      <c r="A24" s="22" t="s">
        <v>232</v>
      </c>
      <c r="B24" s="69" t="s">
        <v>57</v>
      </c>
      <c r="C24" s="73" t="s">
        <v>3</v>
      </c>
      <c r="D24" s="74"/>
    </row>
    <row r="25" spans="1:4" x14ac:dyDescent="0.25">
      <c r="A25" s="22" t="s">
        <v>233</v>
      </c>
      <c r="B25" s="69" t="s">
        <v>58</v>
      </c>
      <c r="C25" s="73" t="s">
        <v>3</v>
      </c>
      <c r="D25" s="74"/>
    </row>
    <row r="26" spans="1:4" x14ac:dyDescent="0.25">
      <c r="A26" s="22" t="s">
        <v>234</v>
      </c>
      <c r="B26" s="69" t="s">
        <v>59</v>
      </c>
      <c r="C26" s="73" t="s">
        <v>3</v>
      </c>
      <c r="D26" s="74"/>
    </row>
    <row r="27" spans="1:4" x14ac:dyDescent="0.25">
      <c r="A27" s="22" t="s">
        <v>235</v>
      </c>
      <c r="B27" s="69" t="s">
        <v>61</v>
      </c>
      <c r="C27" s="73" t="s">
        <v>3</v>
      </c>
      <c r="D27" s="74"/>
    </row>
    <row r="28" spans="1:4" x14ac:dyDescent="0.25">
      <c r="A28" s="22" t="s">
        <v>236</v>
      </c>
      <c r="B28" s="69" t="s">
        <v>60</v>
      </c>
      <c r="C28" s="73" t="s">
        <v>3</v>
      </c>
      <c r="D28" s="74"/>
    </row>
    <row r="29" spans="1:4" x14ac:dyDescent="0.25">
      <c r="A29" s="22" t="s">
        <v>237</v>
      </c>
      <c r="B29" s="69" t="s">
        <v>86</v>
      </c>
      <c r="C29" s="73" t="s">
        <v>3</v>
      </c>
      <c r="D29" s="74"/>
    </row>
    <row r="30" spans="1:4" x14ac:dyDescent="0.25">
      <c r="A30" s="22" t="s">
        <v>238</v>
      </c>
      <c r="B30" s="69" t="s">
        <v>205</v>
      </c>
      <c r="C30" s="73" t="s">
        <v>3</v>
      </c>
      <c r="D30" s="74"/>
    </row>
    <row r="31" spans="1:4" x14ac:dyDescent="0.25">
      <c r="A31" s="22" t="s">
        <v>239</v>
      </c>
      <c r="B31" s="69" t="s">
        <v>85</v>
      </c>
      <c r="C31" s="73" t="s">
        <v>3</v>
      </c>
      <c r="D31" s="74"/>
    </row>
    <row r="32" spans="1:4" x14ac:dyDescent="0.25">
      <c r="A32" s="22" t="s">
        <v>240</v>
      </c>
      <c r="B32" s="69" t="s">
        <v>84</v>
      </c>
      <c r="C32" s="73" t="s">
        <v>3</v>
      </c>
      <c r="D32" s="74"/>
    </row>
    <row r="33" spans="1:4" x14ac:dyDescent="0.25">
      <c r="A33" s="22" t="s">
        <v>241</v>
      </c>
      <c r="B33" s="69" t="s">
        <v>83</v>
      </c>
      <c r="C33" s="73" t="s">
        <v>3</v>
      </c>
      <c r="D33" s="74"/>
    </row>
    <row r="34" spans="1:4" x14ac:dyDescent="0.25">
      <c r="A34" s="22" t="s">
        <v>242</v>
      </c>
      <c r="B34" s="69" t="s">
        <v>82</v>
      </c>
      <c r="C34" s="73" t="s">
        <v>3</v>
      </c>
      <c r="D34" s="74"/>
    </row>
    <row r="35" spans="1:4" x14ac:dyDescent="0.25">
      <c r="A35" s="22" t="s">
        <v>243</v>
      </c>
      <c r="B35" s="69" t="s">
        <v>81</v>
      </c>
      <c r="C35" s="73" t="s">
        <v>3</v>
      </c>
      <c r="D35" s="74"/>
    </row>
    <row r="36" spans="1:4" x14ac:dyDescent="0.25">
      <c r="A36" s="22" t="s">
        <v>244</v>
      </c>
      <c r="B36" s="69" t="s">
        <v>80</v>
      </c>
      <c r="C36" s="73" t="s">
        <v>3</v>
      </c>
      <c r="D36" s="74"/>
    </row>
    <row r="37" spans="1:4" x14ac:dyDescent="0.25">
      <c r="A37" s="22" t="s">
        <v>245</v>
      </c>
      <c r="B37" s="69" t="s">
        <v>79</v>
      </c>
      <c r="C37" s="73" t="s">
        <v>3</v>
      </c>
      <c r="D37" s="74"/>
    </row>
    <row r="38" spans="1:4" x14ac:dyDescent="0.25">
      <c r="A38" s="22" t="s">
        <v>246</v>
      </c>
      <c r="B38" s="69" t="s">
        <v>78</v>
      </c>
      <c r="C38" s="73" t="s">
        <v>3</v>
      </c>
      <c r="D38" s="74"/>
    </row>
    <row r="39" spans="1:4" x14ac:dyDescent="0.25">
      <c r="A39" s="22" t="s">
        <v>247</v>
      </c>
      <c r="B39" s="69" t="s">
        <v>77</v>
      </c>
      <c r="C39" s="73" t="s">
        <v>3</v>
      </c>
      <c r="D39" s="74"/>
    </row>
    <row r="40" spans="1:4" x14ac:dyDescent="0.25">
      <c r="A40" s="22" t="s">
        <v>248</v>
      </c>
      <c r="B40" s="69" t="s">
        <v>76</v>
      </c>
      <c r="C40" s="73" t="s">
        <v>3</v>
      </c>
      <c r="D40" s="74"/>
    </row>
    <row r="41" spans="1:4" x14ac:dyDescent="0.25">
      <c r="A41" s="22" t="s">
        <v>249</v>
      </c>
      <c r="B41" s="69" t="s">
        <v>75</v>
      </c>
      <c r="C41" s="73" t="s">
        <v>3</v>
      </c>
      <c r="D41" s="74"/>
    </row>
    <row r="42" spans="1:4" x14ac:dyDescent="0.25">
      <c r="A42" s="22" t="s">
        <v>250</v>
      </c>
      <c r="B42" s="69" t="s">
        <v>74</v>
      </c>
      <c r="C42" s="73" t="s">
        <v>3</v>
      </c>
      <c r="D42" s="74"/>
    </row>
    <row r="43" spans="1:4" x14ac:dyDescent="0.25">
      <c r="A43" s="22" t="s">
        <v>251</v>
      </c>
      <c r="B43" s="69" t="s">
        <v>73</v>
      </c>
      <c r="C43" s="73" t="s">
        <v>3</v>
      </c>
      <c r="D43" s="74"/>
    </row>
    <row r="44" spans="1:4" x14ac:dyDescent="0.25">
      <c r="A44" s="22" t="s">
        <v>252</v>
      </c>
      <c r="B44" s="69" t="s">
        <v>72</v>
      </c>
      <c r="C44" s="73" t="s">
        <v>3</v>
      </c>
      <c r="D44" s="74"/>
    </row>
    <row r="45" spans="1:4" x14ac:dyDescent="0.25">
      <c r="A45" s="22" t="s">
        <v>253</v>
      </c>
      <c r="B45" s="69" t="s">
        <v>71</v>
      </c>
      <c r="C45" s="73" t="s">
        <v>3</v>
      </c>
      <c r="D45" s="74"/>
    </row>
    <row r="46" spans="1:4" x14ac:dyDescent="0.25">
      <c r="A46" s="22" t="s">
        <v>254</v>
      </c>
      <c r="B46" s="69" t="s">
        <v>97</v>
      </c>
      <c r="C46" s="73" t="s">
        <v>3</v>
      </c>
      <c r="D46" s="74"/>
    </row>
    <row r="47" spans="1:4" x14ac:dyDescent="0.25">
      <c r="A47" s="22" t="s">
        <v>255</v>
      </c>
      <c r="B47" s="69" t="s">
        <v>96</v>
      </c>
      <c r="C47" s="73" t="s">
        <v>3</v>
      </c>
      <c r="D47" s="74"/>
    </row>
    <row r="48" spans="1:4" x14ac:dyDescent="0.25">
      <c r="A48" s="22" t="s">
        <v>256</v>
      </c>
      <c r="B48" s="69" t="s">
        <v>95</v>
      </c>
      <c r="C48" s="73" t="s">
        <v>3</v>
      </c>
      <c r="D48" s="74"/>
    </row>
    <row r="49" spans="1:4" x14ac:dyDescent="0.25">
      <c r="A49" s="22" t="s">
        <v>257</v>
      </c>
      <c r="B49" s="69" t="s">
        <v>94</v>
      </c>
      <c r="C49" s="73" t="s">
        <v>3</v>
      </c>
      <c r="D49" s="74"/>
    </row>
    <row r="50" spans="1:4" x14ac:dyDescent="0.25">
      <c r="A50" s="22" t="s">
        <v>258</v>
      </c>
      <c r="B50" s="69" t="s">
        <v>93</v>
      </c>
      <c r="C50" s="73" t="s">
        <v>3</v>
      </c>
      <c r="D50" s="74"/>
    </row>
    <row r="51" spans="1:4" x14ac:dyDescent="0.25">
      <c r="A51" s="22" t="s">
        <v>259</v>
      </c>
      <c r="B51" s="69" t="s">
        <v>92</v>
      </c>
      <c r="C51" s="73" t="s">
        <v>3</v>
      </c>
      <c r="D51" s="74"/>
    </row>
    <row r="52" spans="1:4" x14ac:dyDescent="0.25">
      <c r="A52" s="22" t="s">
        <v>260</v>
      </c>
      <c r="B52" s="69" t="s">
        <v>91</v>
      </c>
      <c r="C52" s="73" t="s">
        <v>3</v>
      </c>
      <c r="D52" s="74"/>
    </row>
    <row r="53" spans="1:4" x14ac:dyDescent="0.25">
      <c r="A53" s="22" t="s">
        <v>261</v>
      </c>
      <c r="B53" s="69" t="s">
        <v>90</v>
      </c>
      <c r="C53" s="73" t="s">
        <v>3</v>
      </c>
      <c r="D53" s="74"/>
    </row>
    <row r="54" spans="1:4" x14ac:dyDescent="0.25">
      <c r="A54" s="22" t="s">
        <v>262</v>
      </c>
      <c r="B54" s="69" t="s">
        <v>89</v>
      </c>
      <c r="C54" s="73" t="s">
        <v>3</v>
      </c>
      <c r="D54" s="74"/>
    </row>
    <row r="55" spans="1:4" x14ac:dyDescent="0.25">
      <c r="A55" s="22" t="s">
        <v>263</v>
      </c>
      <c r="B55" s="69" t="s">
        <v>88</v>
      </c>
      <c r="C55" s="73" t="s">
        <v>3</v>
      </c>
      <c r="D55" s="74"/>
    </row>
    <row r="56" spans="1:4" x14ac:dyDescent="0.25">
      <c r="A56" s="22" t="s">
        <v>264</v>
      </c>
      <c r="B56" s="69" t="s">
        <v>87</v>
      </c>
      <c r="C56" s="73" t="s">
        <v>3</v>
      </c>
      <c r="D56" s="74"/>
    </row>
    <row r="57" spans="1:4" x14ac:dyDescent="0.25">
      <c r="A57" s="22" t="s">
        <v>265</v>
      </c>
      <c r="B57" s="69" t="s">
        <v>103</v>
      </c>
      <c r="C57" s="73" t="s">
        <v>3</v>
      </c>
      <c r="D57" s="74"/>
    </row>
    <row r="58" spans="1:4" x14ac:dyDescent="0.25">
      <c r="A58" s="22" t="s">
        <v>266</v>
      </c>
      <c r="B58" s="69" t="s">
        <v>102</v>
      </c>
      <c r="C58" s="73" t="s">
        <v>3</v>
      </c>
      <c r="D58" s="74"/>
    </row>
    <row r="59" spans="1:4" x14ac:dyDescent="0.25">
      <c r="A59" s="22" t="s">
        <v>267</v>
      </c>
      <c r="B59" s="69" t="s">
        <v>101</v>
      </c>
      <c r="C59" s="73" t="s">
        <v>3</v>
      </c>
      <c r="D59" s="74"/>
    </row>
    <row r="60" spans="1:4" x14ac:dyDescent="0.25">
      <c r="A60" s="22" t="s">
        <v>268</v>
      </c>
      <c r="B60" s="69" t="s">
        <v>100</v>
      </c>
      <c r="C60" s="73" t="s">
        <v>3</v>
      </c>
      <c r="D60" s="74"/>
    </row>
    <row r="61" spans="1:4" x14ac:dyDescent="0.25">
      <c r="A61" s="22" t="s">
        <v>269</v>
      </c>
      <c r="B61" s="69" t="s">
        <v>99</v>
      </c>
      <c r="C61" s="73" t="s">
        <v>3</v>
      </c>
      <c r="D61" s="74"/>
    </row>
    <row r="62" spans="1:4" x14ac:dyDescent="0.25">
      <c r="A62" s="22" t="s">
        <v>270</v>
      </c>
      <c r="B62" s="69" t="s">
        <v>98</v>
      </c>
      <c r="C62" s="73" t="s">
        <v>3</v>
      </c>
      <c r="D62" s="74"/>
    </row>
    <row r="63" spans="1:4" x14ac:dyDescent="0.25">
      <c r="A63" s="22" t="s">
        <v>271</v>
      </c>
      <c r="B63" s="69" t="s">
        <v>106</v>
      </c>
      <c r="C63" s="73" t="s">
        <v>3</v>
      </c>
      <c r="D63" s="74"/>
    </row>
    <row r="64" spans="1:4" x14ac:dyDescent="0.25">
      <c r="A64" s="22" t="s">
        <v>272</v>
      </c>
      <c r="B64" s="69" t="s">
        <v>105</v>
      </c>
      <c r="C64" s="73" t="s">
        <v>3</v>
      </c>
      <c r="D64" s="74"/>
    </row>
    <row r="65" spans="1:4" x14ac:dyDescent="0.25">
      <c r="A65" s="22" t="s">
        <v>273</v>
      </c>
      <c r="B65" s="69" t="s">
        <v>104</v>
      </c>
      <c r="C65" s="73" t="s">
        <v>3</v>
      </c>
      <c r="D65" s="74"/>
    </row>
    <row r="66" spans="1:4" ht="15" customHeight="1" x14ac:dyDescent="0.25">
      <c r="A66" s="22" t="s">
        <v>274</v>
      </c>
      <c r="B66" s="69" t="s">
        <v>7</v>
      </c>
      <c r="C66" s="73" t="s">
        <v>3</v>
      </c>
      <c r="D66" s="74"/>
    </row>
    <row r="67" spans="1:4" ht="15" customHeight="1" x14ac:dyDescent="0.25">
      <c r="A67" s="22" t="s">
        <v>275</v>
      </c>
      <c r="B67" s="69" t="s">
        <v>8</v>
      </c>
      <c r="C67" s="73" t="s">
        <v>3</v>
      </c>
      <c r="D67" s="74"/>
    </row>
    <row r="68" spans="1:4" x14ac:dyDescent="0.25">
      <c r="A68" s="22" t="s">
        <v>276</v>
      </c>
      <c r="B68" s="69" t="s">
        <v>46</v>
      </c>
      <c r="C68" s="73" t="s">
        <v>3</v>
      </c>
      <c r="D68" s="74"/>
    </row>
    <row r="69" spans="1:4" x14ac:dyDescent="0.25">
      <c r="A69" s="22" t="s">
        <v>277</v>
      </c>
      <c r="B69" s="69" t="s">
        <v>47</v>
      </c>
      <c r="C69" s="73" t="s">
        <v>3</v>
      </c>
      <c r="D69" s="74"/>
    </row>
    <row r="70" spans="1:4" x14ac:dyDescent="0.25">
      <c r="A70" s="22" t="s">
        <v>278</v>
      </c>
      <c r="B70" s="69" t="s">
        <v>9</v>
      </c>
      <c r="C70" s="73" t="s">
        <v>3</v>
      </c>
      <c r="D70" s="74"/>
    </row>
    <row r="71" spans="1:4" x14ac:dyDescent="0.25">
      <c r="A71" s="22" t="s">
        <v>279</v>
      </c>
      <c r="B71" s="69" t="s">
        <v>10</v>
      </c>
      <c r="C71" s="73" t="s">
        <v>3</v>
      </c>
      <c r="D71" s="74"/>
    </row>
    <row r="72" spans="1:4" x14ac:dyDescent="0.25">
      <c r="A72" s="22" t="s">
        <v>280</v>
      </c>
      <c r="B72" s="69" t="s">
        <v>51</v>
      </c>
      <c r="C72" s="73" t="s">
        <v>3</v>
      </c>
      <c r="D72" s="74"/>
    </row>
    <row r="73" spans="1:4" x14ac:dyDescent="0.25">
      <c r="A73" s="22" t="s">
        <v>281</v>
      </c>
      <c r="B73" s="69" t="s">
        <v>50</v>
      </c>
      <c r="C73" s="73" t="s">
        <v>3</v>
      </c>
      <c r="D73" s="74"/>
    </row>
    <row r="74" spans="1:4" x14ac:dyDescent="0.25">
      <c r="A74" s="22" t="s">
        <v>282</v>
      </c>
      <c r="B74" s="69" t="s">
        <v>49</v>
      </c>
      <c r="C74" s="73" t="s">
        <v>3</v>
      </c>
      <c r="D74" s="74"/>
    </row>
    <row r="75" spans="1:4" x14ac:dyDescent="0.25">
      <c r="A75" s="22" t="s">
        <v>283</v>
      </c>
      <c r="B75" s="69" t="s">
        <v>48</v>
      </c>
      <c r="C75" s="73" t="s">
        <v>3</v>
      </c>
      <c r="D75" s="74"/>
    </row>
    <row r="76" spans="1:4" x14ac:dyDescent="0.25">
      <c r="A76" s="22" t="s">
        <v>284</v>
      </c>
      <c r="B76" s="69" t="s">
        <v>52</v>
      </c>
      <c r="C76" s="73" t="s">
        <v>3</v>
      </c>
      <c r="D76" s="74"/>
    </row>
    <row r="77" spans="1:4" x14ac:dyDescent="0.25">
      <c r="A77" s="22" t="s">
        <v>285</v>
      </c>
      <c r="B77" s="69" t="s">
        <v>11</v>
      </c>
      <c r="C77" s="73" t="s">
        <v>3</v>
      </c>
      <c r="D77" s="74"/>
    </row>
    <row r="78" spans="1:4" x14ac:dyDescent="0.25">
      <c r="A78" s="22" t="s">
        <v>286</v>
      </c>
      <c r="B78" s="69" t="s">
        <v>12</v>
      </c>
      <c r="C78" s="73" t="s">
        <v>3</v>
      </c>
      <c r="D78" s="74"/>
    </row>
    <row r="79" spans="1:4" x14ac:dyDescent="0.25">
      <c r="A79" s="22" t="s">
        <v>287</v>
      </c>
      <c r="B79" s="69" t="s">
        <v>13</v>
      </c>
      <c r="C79" s="73" t="s">
        <v>3</v>
      </c>
      <c r="D79" s="74"/>
    </row>
    <row r="80" spans="1:4" x14ac:dyDescent="0.25">
      <c r="A80" s="22" t="s">
        <v>288</v>
      </c>
      <c r="B80" s="69" t="s">
        <v>14</v>
      </c>
      <c r="C80" s="73" t="s">
        <v>3</v>
      </c>
      <c r="D80" s="74"/>
    </row>
    <row r="81" spans="1:4" x14ac:dyDescent="0.25">
      <c r="A81" s="22" t="s">
        <v>289</v>
      </c>
      <c r="B81" s="69" t="s">
        <v>15</v>
      </c>
      <c r="C81" s="73" t="s">
        <v>3</v>
      </c>
      <c r="D81" s="74"/>
    </row>
    <row r="82" spans="1:4" x14ac:dyDescent="0.25">
      <c r="A82" s="22" t="s">
        <v>290</v>
      </c>
      <c r="B82" s="69" t="s">
        <v>16</v>
      </c>
      <c r="C82" s="73" t="s">
        <v>3</v>
      </c>
      <c r="D82" s="74"/>
    </row>
    <row r="83" spans="1:4" x14ac:dyDescent="0.25">
      <c r="A83" s="22" t="s">
        <v>291</v>
      </c>
      <c r="B83" s="69" t="s">
        <v>17</v>
      </c>
      <c r="C83" s="73" t="s">
        <v>211</v>
      </c>
      <c r="D83" s="74"/>
    </row>
    <row r="84" spans="1:4" x14ac:dyDescent="0.25">
      <c r="A84" s="22" t="s">
        <v>292</v>
      </c>
      <c r="B84" s="69" t="s">
        <v>18</v>
      </c>
      <c r="C84" s="73" t="s">
        <v>211</v>
      </c>
      <c r="D84" s="74"/>
    </row>
    <row r="85" spans="1:4" x14ac:dyDescent="0.25">
      <c r="A85" s="22" t="s">
        <v>293</v>
      </c>
      <c r="B85" s="69" t="s">
        <v>19</v>
      </c>
      <c r="C85" s="73" t="s">
        <v>211</v>
      </c>
      <c r="D85" s="74"/>
    </row>
    <row r="86" spans="1:4" x14ac:dyDescent="0.25">
      <c r="A86" s="22" t="s">
        <v>294</v>
      </c>
      <c r="B86" s="69" t="s">
        <v>20</v>
      </c>
      <c r="C86" s="73" t="s">
        <v>3</v>
      </c>
      <c r="D86" s="74"/>
    </row>
    <row r="87" spans="1:4" x14ac:dyDescent="0.25">
      <c r="A87" s="22" t="s">
        <v>295</v>
      </c>
      <c r="B87" s="69" t="s">
        <v>21</v>
      </c>
      <c r="C87" s="73" t="s">
        <v>3</v>
      </c>
      <c r="D87" s="74"/>
    </row>
    <row r="88" spans="1:4" x14ac:dyDescent="0.25">
      <c r="A88" s="22" t="s">
        <v>296</v>
      </c>
      <c r="B88" s="69" t="s">
        <v>22</v>
      </c>
      <c r="C88" s="73" t="s">
        <v>3</v>
      </c>
      <c r="D88" s="74"/>
    </row>
    <row r="89" spans="1:4" x14ac:dyDescent="0.25">
      <c r="A89" s="22" t="s">
        <v>297</v>
      </c>
      <c r="B89" s="69" t="s">
        <v>23</v>
      </c>
      <c r="C89" s="73" t="s">
        <v>3</v>
      </c>
      <c r="D89" s="74"/>
    </row>
    <row r="90" spans="1:4" x14ac:dyDescent="0.25">
      <c r="A90" s="22" t="s">
        <v>298</v>
      </c>
      <c r="B90" s="69" t="s">
        <v>24</v>
      </c>
      <c r="C90" s="73" t="s">
        <v>3</v>
      </c>
      <c r="D90" s="74"/>
    </row>
    <row r="91" spans="1:4" x14ac:dyDescent="0.25">
      <c r="A91" s="22" t="s">
        <v>299</v>
      </c>
      <c r="B91" s="69" t="s">
        <v>25</v>
      </c>
      <c r="C91" s="73" t="s">
        <v>3</v>
      </c>
      <c r="D91" s="74"/>
    </row>
    <row r="92" spans="1:4" x14ac:dyDescent="0.25">
      <c r="A92" s="22" t="s">
        <v>300</v>
      </c>
      <c r="B92" s="69" t="s">
        <v>26</v>
      </c>
      <c r="C92" s="73" t="s">
        <v>3</v>
      </c>
      <c r="D92" s="74"/>
    </row>
    <row r="93" spans="1:4" x14ac:dyDescent="0.25">
      <c r="A93" s="22" t="s">
        <v>301</v>
      </c>
      <c r="B93" s="69" t="s">
        <v>27</v>
      </c>
      <c r="C93" s="73" t="s">
        <v>3</v>
      </c>
      <c r="D93" s="74"/>
    </row>
    <row r="94" spans="1:4" x14ac:dyDescent="0.25">
      <c r="A94" s="22" t="s">
        <v>302</v>
      </c>
      <c r="B94" s="69" t="s">
        <v>28</v>
      </c>
      <c r="C94" s="73" t="s">
        <v>3</v>
      </c>
      <c r="D94" s="74"/>
    </row>
    <row r="95" spans="1:4" x14ac:dyDescent="0.25">
      <c r="A95" s="22" t="s">
        <v>303</v>
      </c>
      <c r="B95" s="69" t="s">
        <v>54</v>
      </c>
      <c r="C95" s="73" t="s">
        <v>3</v>
      </c>
      <c r="D95" s="74"/>
    </row>
    <row r="96" spans="1:4" x14ac:dyDescent="0.25">
      <c r="A96" s="22" t="s">
        <v>304</v>
      </c>
      <c r="B96" s="69" t="s">
        <v>53</v>
      </c>
      <c r="C96" s="73" t="s">
        <v>3</v>
      </c>
      <c r="D96" s="74"/>
    </row>
    <row r="97" spans="1:4" x14ac:dyDescent="0.25">
      <c r="A97" s="22" t="s">
        <v>305</v>
      </c>
      <c r="B97" s="69" t="s">
        <v>206</v>
      </c>
      <c r="C97" s="73" t="s">
        <v>3</v>
      </c>
      <c r="D97" s="74"/>
    </row>
    <row r="98" spans="1:4" x14ac:dyDescent="0.25">
      <c r="A98" s="22" t="s">
        <v>306</v>
      </c>
      <c r="B98" s="69" t="s">
        <v>207</v>
      </c>
      <c r="C98" s="73" t="s">
        <v>3</v>
      </c>
      <c r="D98" s="74"/>
    </row>
    <row r="99" spans="1:4" x14ac:dyDescent="0.25">
      <c r="A99" s="22" t="s">
        <v>307</v>
      </c>
      <c r="B99" s="69" t="s">
        <v>208</v>
      </c>
      <c r="C99" s="73" t="s">
        <v>3</v>
      </c>
      <c r="D99" s="74"/>
    </row>
    <row r="100" spans="1:4" x14ac:dyDescent="0.25">
      <c r="A100" s="22" t="s">
        <v>308</v>
      </c>
      <c r="B100" s="69" t="s">
        <v>209</v>
      </c>
      <c r="C100" s="73" t="s">
        <v>3</v>
      </c>
      <c r="D100" s="74"/>
    </row>
    <row r="101" spans="1:4" x14ac:dyDescent="0.25">
      <c r="A101" s="22" t="s">
        <v>309</v>
      </c>
      <c r="B101" s="69" t="s">
        <v>30</v>
      </c>
      <c r="C101" s="73" t="s">
        <v>3</v>
      </c>
      <c r="D101" s="74"/>
    </row>
    <row r="102" spans="1:4" x14ac:dyDescent="0.25">
      <c r="A102" s="22" t="s">
        <v>310</v>
      </c>
      <c r="B102" s="69" t="s">
        <v>210</v>
      </c>
      <c r="C102" s="73" t="s">
        <v>3</v>
      </c>
      <c r="D102" s="74"/>
    </row>
    <row r="103" spans="1:4" x14ac:dyDescent="0.25">
      <c r="A103" s="22" t="s">
        <v>311</v>
      </c>
      <c r="B103" s="69" t="s">
        <v>29</v>
      </c>
      <c r="C103" s="73" t="s">
        <v>3</v>
      </c>
      <c r="D103" s="74"/>
    </row>
    <row r="104" spans="1:4" ht="15.75" thickBot="1" x14ac:dyDescent="0.3">
      <c r="A104" s="22" t="s">
        <v>312</v>
      </c>
      <c r="B104" s="71" t="s">
        <v>213</v>
      </c>
      <c r="C104" s="82" t="s">
        <v>3</v>
      </c>
      <c r="D104" s="83"/>
    </row>
    <row r="105" spans="1:4" ht="15.75" thickBot="1" x14ac:dyDescent="0.3">
      <c r="A105" s="75"/>
      <c r="B105" s="75"/>
      <c r="C105" s="76"/>
      <c r="D105" s="77"/>
    </row>
    <row r="106" spans="1:4" ht="15.75" thickBot="1" x14ac:dyDescent="0.3">
      <c r="B106" s="1"/>
      <c r="C106" s="84"/>
      <c r="D106" s="85" t="s">
        <v>31</v>
      </c>
    </row>
    <row r="107" spans="1:4" ht="15.75" thickBot="1" x14ac:dyDescent="0.3">
      <c r="B107" s="142" t="s">
        <v>107</v>
      </c>
      <c r="C107" s="143"/>
      <c r="D107" s="85"/>
    </row>
    <row r="108" spans="1:4" ht="15.75" thickBot="1" x14ac:dyDescent="0.3">
      <c r="B108" s="142" t="s">
        <v>316</v>
      </c>
      <c r="C108" s="143"/>
      <c r="D108" s="86">
        <v>1.1499999999999999</v>
      </c>
    </row>
    <row r="110" spans="1:4" x14ac:dyDescent="0.25">
      <c r="A110" s="75"/>
      <c r="B110" s="68" t="s">
        <v>32</v>
      </c>
      <c r="D110" s="78"/>
    </row>
    <row r="111" spans="1:4" x14ac:dyDescent="0.25">
      <c r="A111" s="75"/>
    </row>
    <row r="112" spans="1:4" s="2" customFormat="1" x14ac:dyDescent="0.25">
      <c r="A112" s="2" t="s">
        <v>111</v>
      </c>
    </row>
  </sheetData>
  <mergeCells count="6">
    <mergeCell ref="B108:C108"/>
    <mergeCell ref="A11:D11"/>
    <mergeCell ref="E3:F3"/>
    <mergeCell ref="A4:D4"/>
    <mergeCell ref="A1:D1"/>
    <mergeCell ref="B107:C107"/>
  </mergeCells>
  <phoneticPr fontId="29" type="noConversion"/>
  <pageMargins left="0.11811023622047245" right="0.11811023622047245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Page de garde</vt:lpstr>
      <vt:lpstr>DPGF PSL</vt:lpstr>
      <vt:lpstr>DPGF CFX</vt:lpstr>
      <vt:lpstr>DPGF TNN</vt:lpstr>
      <vt:lpstr>DPGF SAT</vt:lpstr>
      <vt:lpstr>DPGF TRS</vt:lpstr>
      <vt:lpstr>DPGF RTH</vt:lpstr>
      <vt:lpstr>DPGF LRG</vt:lpstr>
      <vt:lpstr>BPU</vt:lpstr>
      <vt:lpstr>BPU!Zone_d_impression</vt:lpstr>
      <vt:lpstr>'DPGF CFX'!Zone_d_impression</vt:lpstr>
      <vt:lpstr>'DPGF LRG'!Zone_d_impression</vt:lpstr>
      <vt:lpstr>'DPGF PSL'!Zone_d_impression</vt:lpstr>
      <vt:lpstr>'DPGF RTH'!Zone_d_impression</vt:lpstr>
      <vt:lpstr>'DPGF SAT'!Zone_d_impression</vt:lpstr>
      <vt:lpstr>'DPGF TNN'!Zone_d_impression</vt:lpstr>
      <vt:lpstr>'DPGF TRS'!Zone_d_impression</vt:lpstr>
      <vt:lpstr>'Page de garde'!Zone_d_impression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PORET Pascal</dc:creator>
  <cp:lastModifiedBy>CERQUEIRA CAMELO Jose</cp:lastModifiedBy>
  <cp:lastPrinted>2021-03-08T14:17:52Z</cp:lastPrinted>
  <dcterms:created xsi:type="dcterms:W3CDTF">2020-06-27T17:02:41Z</dcterms:created>
  <dcterms:modified xsi:type="dcterms:W3CDTF">2025-04-15T09:14:33Z</dcterms:modified>
</cp:coreProperties>
</file>