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2.bin" ContentType="image/jpg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iade\Desktop\"/>
    </mc:Choice>
  </mc:AlternateContent>
  <xr:revisionPtr revIDLastSave="0" documentId="13_ncr:1_{295420AA-06CC-449C-B061-F4AB516771FB}" xr6:coauthVersionLast="47" xr6:coauthVersionMax="47" xr10:uidLastSave="{00000000-0000-0000-0000-000000000000}"/>
  <bookViews>
    <workbookView xWindow="19620" yWindow="360" windowWidth="17190" windowHeight="19530" xr2:uid="{00000000-000D-0000-FFFF-FFFF00000000}"/>
  </bookViews>
  <sheets>
    <sheet name="Récap. général" sheetId="1" r:id="rId1"/>
    <sheet name="Bât D &amp; E" sheetId="3" r:id="rId2"/>
    <sheet name="Bât F" sheetId="2" r:id="rId3"/>
  </sheets>
  <definedNames>
    <definedName name="_xlnm.Print_Titles" localSheetId="1">'Bât D &amp; E'!$1:$2</definedName>
    <definedName name="_xlnm.Print_Titles" localSheetId="2">'Bât F'!$1:$2</definedName>
    <definedName name="_xlnm.Print_Area" localSheetId="1">'Bât D &amp; E'!$A$1:$F$27</definedName>
    <definedName name="_xlnm.Print_Area" localSheetId="2">'Bât F'!$A$1:$F$26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6" i="1"/>
  <c r="F7" i="3"/>
  <c r="F8" i="3"/>
  <c r="F20" i="3" s="1"/>
  <c r="F24" i="3" s="1"/>
  <c r="F9" i="3"/>
  <c r="F10" i="3"/>
  <c r="F11" i="3"/>
  <c r="F12" i="3"/>
  <c r="F14" i="3"/>
  <c r="F15" i="3"/>
  <c r="F17" i="3"/>
  <c r="F18" i="3"/>
  <c r="B25" i="3"/>
  <c r="F7" i="2"/>
  <c r="F8" i="2"/>
  <c r="F23" i="2" s="1"/>
  <c r="F9" i="2"/>
  <c r="F10" i="2"/>
  <c r="F11" i="2"/>
  <c r="F13" i="2"/>
  <c r="F14" i="2"/>
  <c r="F16" i="2"/>
  <c r="F17" i="2"/>
  <c r="F19" i="2"/>
  <c r="B24" i="2"/>
  <c r="F25" i="3" l="1"/>
  <c r="F26" i="3" s="1"/>
  <c r="F24" i="2"/>
  <c r="F25" i="2"/>
  <c r="C20" i="1" l="1"/>
  <c r="F18" i="1"/>
  <c r="E18" i="1"/>
  <c r="E20" i="1" s="1"/>
  <c r="F16" i="1"/>
  <c r="F20" i="1" s="1"/>
  <c r="E16" i="1"/>
</calcChain>
</file>

<file path=xl/sharedStrings.xml><?xml version="1.0" encoding="utf-8"?>
<sst xmlns="http://schemas.openxmlformats.org/spreadsheetml/2006/main" count="166" uniqueCount="77">
  <si>
    <t>Affaire :</t>
  </si>
  <si>
    <t>REFECTION DE FACADES ET DE TOITURES</t>
  </si>
  <si>
    <t>Maître d'ouvrage :</t>
  </si>
  <si>
    <t>CMAR Nouvelle Aquitaine</t>
  </si>
  <si>
    <t>Liste des lots :</t>
  </si>
  <si>
    <t>TVA</t>
  </si>
  <si>
    <t>Total H.T</t>
  </si>
  <si>
    <t>Total TVA</t>
  </si>
  <si>
    <t>Total TTC</t>
  </si>
  <si>
    <t>1 - Bâtiment D &amp; E</t>
  </si>
  <si>
    <t>2 - Bâtiment F</t>
  </si>
  <si>
    <t>Montant Total HT =</t>
  </si>
  <si>
    <t>21, Rue des Herbillaux - 79000 NIORT</t>
  </si>
  <si>
    <t>46, Rue du Général Larminat - CS 81423 - 33073 BORDEAUX Cedex</t>
  </si>
  <si>
    <t>Date :</t>
  </si>
  <si>
    <t>Signature et Cachet de l'entreprise :</t>
  </si>
  <si>
    <t>LOT N°02 RAVALEMENT</t>
  </si>
  <si>
    <t>TOTTTC</t>
  </si>
  <si>
    <t>Montant TTC</t>
  </si>
  <si>
    <t>TOTHT</t>
  </si>
  <si>
    <t>Montant HT</t>
  </si>
  <si>
    <t>STOT</t>
  </si>
  <si>
    <t>Total PEINTURE EXTERIEURE SUR SUPPORTS EXISTANTS</t>
  </si>
  <si>
    <t>002-Y183</t>
  </si>
  <si>
    <t>ART</t>
  </si>
  <si>
    <t>ENS</t>
  </si>
  <si>
    <t>Divers (à préciser par l'entreprise).</t>
  </si>
  <si>
    <t xml:space="preserve">2.1.3 2 </t>
  </si>
  <si>
    <t>002-Y182</t>
  </si>
  <si>
    <t>M2</t>
  </si>
  <si>
    <t>Peinture extérieure laque glycérophtalique sur métaux non ferreux ou galvanisés, ...</t>
  </si>
  <si>
    <t xml:space="preserve">2.1.3 1 </t>
  </si>
  <si>
    <t>CH5</t>
  </si>
  <si>
    <t>PEINTURE EXTERIEURE LAQUE GLYCEROPHTALIQUE SUR METAUX NON FERREUX OU GALVANISES SUR SUPPORTS EXISTANTS</t>
  </si>
  <si>
    <t>2.1.3</t>
  </si>
  <si>
    <t>002-U335</t>
  </si>
  <si>
    <t xml:space="preserve">2.1.2 2 </t>
  </si>
  <si>
    <t>002-U333</t>
  </si>
  <si>
    <t>Peinture de façades aux résines acryliques et siloxanes en phase aqueuse d'aspect mat sur supports existants, compris préparation, impression, finitions et reprises nécessaires, ...</t>
  </si>
  <si>
    <t xml:space="preserve">2.1.2 1 </t>
  </si>
  <si>
    <t>PEINTURE DE FACADES AUX RESINES ACRYLIQUES ET SILOXANES EN PHASE AQUEUSE D'ASPECT MAT SUR SUPPORTS EXISTANTS</t>
  </si>
  <si>
    <t>2.1.2</t>
  </si>
  <si>
    <t>002-Y180</t>
  </si>
  <si>
    <t xml:space="preserve">2.1.1 8 </t>
  </si>
  <si>
    <t>002-Y179</t>
  </si>
  <si>
    <t>Dépose soignée avec repose ultérieure des éléments d'évacuation des eaux pluviales existants, tel que : descente, boite à eau, colliers, ..., compris mise en peinture au présent lot, lors des déposes (Un remplacement des éléments détériorés sera à vérifier durant la visite du site, les éléments à remplacer seront à intégrer dans les PU du présent poste).</t>
  </si>
  <si>
    <t xml:space="preserve">2.1.1 7 </t>
  </si>
  <si>
    <t>002-Y177</t>
  </si>
  <si>
    <t>Nettoyage de façades extérieures existantes, compris éléments métalliques existant extérieur (portes, fenêtres, grilles, descentes EP, gaines, ...).</t>
  </si>
  <si>
    <t xml:space="preserve">2.1.1 6 </t>
  </si>
  <si>
    <t>003-B423</t>
  </si>
  <si>
    <t>Protection des ouvrages existants, tel que : menuiseries extérieures, gaines, canalisations, grilles, bardages, ..., pendant l'exécution des travaux par bâchage, y compris repliement, pour le bâtiment F.</t>
  </si>
  <si>
    <t xml:space="preserve">2.1.1 2 </t>
  </si>
  <si>
    <t>003-B422</t>
  </si>
  <si>
    <t>Nacelles et/ou échafaudages, compris repliement, pour le bâtiment F.</t>
  </si>
  <si>
    <t xml:space="preserve">2.1.1 1 </t>
  </si>
  <si>
    <t>NETTOYAGE DE FACADES EXTERIEURES EXISTANTES COMPRIS ELEMENTS METALLIQUES EXISTANT EXTERIEUR (PORTES, FENETRES, GRILLES, DESCENTES EP...)</t>
  </si>
  <si>
    <t>2.1.1</t>
  </si>
  <si>
    <t>CH4</t>
  </si>
  <si>
    <t>PEINTURE EXTERIEURE SUR SUPPORTS EXISTANTS</t>
  </si>
  <si>
    <t>2.1</t>
  </si>
  <si>
    <t>CH3</t>
  </si>
  <si>
    <t>PEINTURE</t>
  </si>
  <si>
    <t>2</t>
  </si>
  <si>
    <t>Total H.T en EUR</t>
  </si>
  <si>
    <t>Prix H.T en EUR</t>
  </si>
  <si>
    <t>Quantité indicative</t>
  </si>
  <si>
    <t>U</t>
  </si>
  <si>
    <t>002-Y178</t>
  </si>
  <si>
    <t>Protection des ouvrages existants, tel que : menuiseries extérieures, gaines, canalisations, grilles, bardages, ..., pendant l'exécution des travaux par bâchage, y compris repliement, pour les bâtiments D et E.</t>
  </si>
  <si>
    <t xml:space="preserve">2.1.1 5 </t>
  </si>
  <si>
    <t>003-B469</t>
  </si>
  <si>
    <t>Tunnel de protection compris repliement...</t>
  </si>
  <si>
    <t xml:space="preserve">2.1.1 4 </t>
  </si>
  <si>
    <t>002-Y181</t>
  </si>
  <si>
    <t>Nacelles et/ou échafaudages, compris repliement, pour les bâtiment D et E.</t>
  </si>
  <si>
    <t xml:space="preserve">2.1.1 3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</si>
</sst>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DIN Next Rounded LT Pro"/>
      <family val="1"/>
    </font>
    <font>
      <b/>
      <sz val="12"/>
      <color rgb="FF000000"/>
      <name val="DIN Next Rounded LT Pro"/>
      <family val="1"/>
    </font>
    <font>
      <sz val="12"/>
      <color rgb="FF000000"/>
      <name val="DIN Next Rounded LT Pro"/>
      <family val="1"/>
    </font>
    <font>
      <b/>
      <u/>
      <sz val="10"/>
      <color rgb="FF000000"/>
      <name val="DIN Next Rounded LT Pro"/>
      <family val="1"/>
    </font>
    <font>
      <i/>
      <sz val="10"/>
      <color rgb="FF000000"/>
      <name val="DIN Next Rounded LT Pro"/>
      <family val="1"/>
    </font>
    <font>
      <sz val="9"/>
      <color rgb="FFFF0000"/>
      <name val="DIN Next Rounded LT Pro"/>
      <family val="1"/>
    </font>
    <font>
      <b/>
      <sz val="10"/>
      <color rgb="FF000000"/>
      <name val="DIN Next Rounded LT Pro"/>
      <family val="1"/>
    </font>
    <font>
      <b/>
      <sz val="8"/>
      <color rgb="FF000000"/>
      <name val="DIN Next Rounded LT Pro"/>
      <family val="1"/>
    </font>
    <font>
      <sz val="8"/>
      <color rgb="FF000000"/>
      <name val="DIN Next Rounded LT Pro"/>
      <family val="1"/>
    </font>
    <font>
      <b/>
      <sz val="9"/>
      <color rgb="FF000000"/>
      <name val="DIN Next Rounded LT Pro"/>
      <family val="1"/>
    </font>
    <font>
      <sz val="9"/>
      <color rgb="FF000000"/>
      <name val="DIN Next Rounded LT Pro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sz val="11"/>
      <color rgb="FFFFFFFF"/>
      <name val="Calibri"/>
      <family val="1"/>
    </font>
    <font>
      <sz val="10"/>
      <color theme="1"/>
      <name val="Arial Narrow"/>
      <family val="1"/>
    </font>
  </fonts>
  <fills count="7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</patternFill>
    </fill>
  </fills>
  <borders count="45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right" vertical="top" wrapText="1"/>
    </xf>
    <xf numFmtId="0" fontId="10" fillId="0" borderId="0" applyFill="0">
      <alignment horizontal="left" vertical="top" wrapText="1" inden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 inden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5"/>
    </xf>
    <xf numFmtId="0" fontId="19" fillId="0" borderId="0" applyFill="0">
      <alignment horizontal="left" vertical="top" wrapText="1" indent="5"/>
    </xf>
    <xf numFmtId="0" fontId="19" fillId="0" borderId="0" applyFill="0">
      <alignment horizontal="left" vertical="top" wrapText="1" indent="5"/>
    </xf>
    <xf numFmtId="0" fontId="20" fillId="0" borderId="0" applyFill="0">
      <alignment horizontal="left" vertical="top" wrapText="1"/>
    </xf>
  </cellStyleXfs>
  <cellXfs count="112">
    <xf numFmtId="0" fontId="0" fillId="0" borderId="0" xfId="0"/>
    <xf numFmtId="0" fontId="21" fillId="0" borderId="0" xfId="0" applyFont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1" fillId="0" borderId="5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2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21" fillId="4" borderId="14" xfId="0" applyFont="1" applyFill="1" applyBorder="1" applyAlignment="1">
      <alignment horizontal="left" vertical="top" wrapText="1"/>
    </xf>
    <xf numFmtId="164" fontId="0" fillId="4" borderId="12" xfId="0" applyNumberFormat="1" applyFill="1" applyBorder="1" applyAlignment="1">
      <alignment horizontal="right" vertical="top" wrapText="1"/>
    </xf>
    <xf numFmtId="164" fontId="0" fillId="4" borderId="13" xfId="0" applyNumberFormat="1" applyFill="1" applyBorder="1" applyAlignment="1">
      <alignment horizontal="right" vertical="top" wrapText="1"/>
    </xf>
    <xf numFmtId="0" fontId="21" fillId="5" borderId="10" xfId="0" applyFont="1" applyFill="1" applyBorder="1" applyAlignment="1">
      <alignment horizontal="left" vertical="top" wrapText="1"/>
    </xf>
    <xf numFmtId="164" fontId="0" fillId="5" borderId="9" xfId="0" applyNumberFormat="1" applyFill="1" applyBorder="1" applyAlignment="1">
      <alignment horizontal="right" vertical="top" wrapText="1"/>
    </xf>
    <xf numFmtId="164" fontId="0" fillId="5" borderId="11" xfId="0" applyNumberFormat="1" applyFill="1" applyBorder="1" applyAlignment="1">
      <alignment horizontal="right" vertical="top" wrapText="1"/>
    </xf>
    <xf numFmtId="0" fontId="22" fillId="3" borderId="5" xfId="0" applyFont="1" applyFill="1" applyBorder="1" applyAlignment="1">
      <alignment horizontal="right" vertical="top" wrapText="1"/>
    </xf>
    <xf numFmtId="164" fontId="23" fillId="3" borderId="2" xfId="0" applyNumberFormat="1" applyFont="1" applyFill="1" applyBorder="1" applyAlignment="1">
      <alignment horizontal="right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0" fontId="22" fillId="0" borderId="19" xfId="0" applyFont="1" applyBorder="1"/>
    <xf numFmtId="0" fontId="22" fillId="0" borderId="20" xfId="0" applyFont="1" applyBorder="1"/>
    <xf numFmtId="0" fontId="0" fillId="0" borderId="25" xfId="0" applyBorder="1"/>
    <xf numFmtId="0" fontId="0" fillId="0" borderId="26" xfId="0" applyBorder="1"/>
    <xf numFmtId="0" fontId="0" fillId="0" borderId="22" xfId="0" applyBorder="1"/>
    <xf numFmtId="0" fontId="21" fillId="3" borderId="16" xfId="0" applyFont="1" applyFill="1" applyBorder="1" applyAlignment="1">
      <alignment horizontal="left" vertical="top" wrapText="1"/>
    </xf>
    <xf numFmtId="0" fontId="0" fillId="3" borderId="17" xfId="0" applyFill="1" applyBorder="1"/>
    <xf numFmtId="0" fontId="0" fillId="3" borderId="18" xfId="0" applyFill="1" applyBorder="1"/>
    <xf numFmtId="0" fontId="21" fillId="0" borderId="19" xfId="0" applyFont="1" applyBorder="1" applyAlignment="1">
      <alignment horizontal="left" vertical="top" wrapText="1"/>
    </xf>
    <xf numFmtId="0" fontId="0" fillId="0" borderId="20" xfId="0" applyBorder="1"/>
    <xf numFmtId="0" fontId="0" fillId="0" borderId="21" xfId="0" applyBorder="1"/>
    <xf numFmtId="0" fontId="21" fillId="0" borderId="22" xfId="0" applyFont="1" applyBorder="1" applyAlignment="1">
      <alignment horizontal="left" vertical="top" wrapText="1"/>
    </xf>
    <xf numFmtId="0" fontId="0" fillId="0" borderId="23" xfId="0" applyBorder="1"/>
    <xf numFmtId="0" fontId="0" fillId="0" borderId="24" xfId="0" applyBorder="1"/>
    <xf numFmtId="164" fontId="21" fillId="0" borderId="0" xfId="0" applyNumberFormat="1" applyFont="1" applyFill="1" applyAlignment="1">
      <alignment horizontal="right" vertical="top" wrapText="1"/>
    </xf>
    <xf numFmtId="164" fontId="21" fillId="5" borderId="24" xfId="0" applyNumberFormat="1" applyFont="1" applyFill="1" applyBorder="1" applyAlignment="1">
      <alignment horizontal="right" vertical="top" wrapText="1"/>
    </xf>
    <xf numFmtId="0" fontId="0" fillId="5" borderId="22" xfId="0" applyFill="1" applyBorder="1"/>
    <xf numFmtId="0" fontId="0" fillId="5" borderId="24" xfId="0" applyFill="1" applyBorder="1"/>
    <xf numFmtId="0" fontId="0" fillId="5" borderId="23" xfId="0" applyFill="1" applyBorder="1"/>
    <xf numFmtId="0" fontId="21" fillId="5" borderId="22" xfId="0" applyFont="1" applyFill="1" applyBorder="1" applyAlignment="1">
      <alignment horizontal="left" vertical="top" wrapText="1"/>
    </xf>
    <xf numFmtId="164" fontId="21" fillId="5" borderId="26" xfId="0" applyNumberFormat="1" applyFont="1" applyFill="1" applyBorder="1" applyAlignment="1">
      <alignment horizontal="right" vertical="top" wrapText="1"/>
    </xf>
    <xf numFmtId="0" fontId="0" fillId="5" borderId="25" xfId="0" applyFill="1" applyBorder="1"/>
    <xf numFmtId="0" fontId="0" fillId="5" borderId="26" xfId="0" applyFill="1" applyBorder="1"/>
    <xf numFmtId="0" fontId="0" fillId="5" borderId="0" xfId="0" applyFill="1"/>
    <xf numFmtId="0" fontId="21" fillId="5" borderId="25" xfId="0" applyFont="1" applyFill="1" applyBorder="1" applyAlignment="1">
      <alignment horizontal="left" vertical="top" wrapText="1"/>
    </xf>
    <xf numFmtId="165" fontId="24" fillId="6" borderId="0" xfId="0" applyNumberFormat="1" applyFont="1" applyFill="1" applyAlignment="1">
      <alignment horizontal="left" vertical="top" wrapText="1"/>
    </xf>
    <xf numFmtId="164" fontId="21" fillId="5" borderId="21" xfId="0" applyNumberFormat="1" applyFont="1" applyFill="1" applyBorder="1" applyAlignment="1">
      <alignment horizontal="right" vertical="top" wrapText="1"/>
    </xf>
    <xf numFmtId="0" fontId="0" fillId="5" borderId="19" xfId="0" applyFill="1" applyBorder="1"/>
    <xf numFmtId="0" fontId="0" fillId="5" borderId="21" xfId="0" applyFill="1" applyBorder="1"/>
    <xf numFmtId="0" fontId="0" fillId="5" borderId="20" xfId="0" applyFill="1" applyBorder="1"/>
    <xf numFmtId="0" fontId="21" fillId="5" borderId="19" xfId="0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28" xfId="0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30" xfId="0" applyFill="1" applyBorder="1" applyAlignment="1">
      <alignment horizontal="left" vertical="top" wrapText="1"/>
    </xf>
    <xf numFmtId="0" fontId="25" fillId="0" borderId="31" xfId="0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top" wrapText="1"/>
    </xf>
    <xf numFmtId="0" fontId="25" fillId="0" borderId="34" xfId="0" applyFont="1" applyFill="1" applyBorder="1" applyAlignment="1">
      <alignment horizontal="left" vertical="top" wrapText="1"/>
    </xf>
    <xf numFmtId="0" fontId="0" fillId="0" borderId="35" xfId="0" applyFill="1" applyBorder="1" applyAlignment="1">
      <alignment horizontal="left" vertical="top" wrapText="1"/>
    </xf>
    <xf numFmtId="164" fontId="0" fillId="0" borderId="36" xfId="0" applyNumberFormat="1" applyFill="1" applyBorder="1" applyAlignment="1">
      <alignment horizontal="right" vertical="top" wrapText="1"/>
    </xf>
    <xf numFmtId="0" fontId="9" fillId="0" borderId="37" xfId="17" applyFill="1" applyBorder="1">
      <alignment horizontal="right" vertical="top" wrapText="1"/>
    </xf>
    <xf numFmtId="0" fontId="1" fillId="0" borderId="38" xfId="17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164" fontId="0" fillId="0" borderId="39" xfId="0" applyNumberFormat="1" applyFill="1" applyBorder="1" applyAlignment="1" applyProtection="1">
      <alignment horizontal="right" vertical="top" wrapText="1"/>
      <protection locked="0"/>
    </xf>
    <xf numFmtId="164" fontId="0" fillId="0" borderId="9" xfId="0" applyNumberFormat="1" applyFill="1" applyBorder="1" applyAlignment="1" applyProtection="1">
      <alignment horizontal="center" vertical="top" wrapText="1"/>
      <protection locked="0"/>
    </xf>
    <xf numFmtId="165" fontId="0" fillId="0" borderId="9" xfId="0" applyNumberFormat="1" applyFill="1" applyBorder="1" applyAlignment="1" applyProtection="1">
      <alignment horizontal="center" vertical="top" wrapText="1"/>
      <protection locked="0"/>
    </xf>
    <xf numFmtId="0" fontId="0" fillId="0" borderId="9" xfId="0" applyFill="1" applyBorder="1" applyAlignment="1" applyProtection="1">
      <alignment horizontal="center" vertical="top"/>
      <protection locked="0"/>
    </xf>
    <xf numFmtId="0" fontId="11" fillId="0" borderId="40" xfId="26" applyFill="1" applyBorder="1">
      <alignment horizontal="left" vertical="top" wrapText="1" indent="1"/>
    </xf>
    <xf numFmtId="0" fontId="1" fillId="0" borderId="35" xfId="1" applyFill="1" applyBorder="1">
      <alignment horizontal="left" vertical="top" wrapText="1"/>
    </xf>
    <xf numFmtId="0" fontId="0" fillId="0" borderId="39" xfId="0" applyFill="1" applyBorder="1" applyAlignment="1">
      <alignment horizontal="left" vertical="top" wrapText="1"/>
    </xf>
    <xf numFmtId="0" fontId="10" fillId="0" borderId="40" xfId="18" applyFill="1" applyBorder="1">
      <alignment horizontal="left" vertical="top" wrapText="1" indent="1"/>
    </xf>
    <xf numFmtId="0" fontId="1" fillId="6" borderId="35" xfId="1" applyFill="1" applyBorder="1">
      <alignment horizontal="left" vertical="top" wrapText="1"/>
    </xf>
    <xf numFmtId="0" fontId="6" fillId="0" borderId="33" xfId="14" applyFill="1" applyBorder="1">
      <alignment horizontal="left" vertical="top" wrapText="1"/>
    </xf>
    <xf numFmtId="0" fontId="1" fillId="6" borderId="34" xfId="1" applyFill="1" applyBorder="1">
      <alignment horizontal="left" vertical="top" wrapText="1"/>
    </xf>
    <xf numFmtId="0" fontId="4" fillId="2" borderId="37" xfId="10" applyBorder="1">
      <alignment horizontal="left" vertical="top" wrapText="1"/>
    </xf>
    <xf numFmtId="0" fontId="1" fillId="2" borderId="38" xfId="1" applyFill="1" applyBorder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21" fillId="0" borderId="42" xfId="0" applyFont="1" applyBorder="1" applyAlignment="1">
      <alignment horizontal="right" vertical="top" wrapText="1"/>
    </xf>
    <xf numFmtId="0" fontId="21" fillId="0" borderId="42" xfId="0" applyFont="1" applyBorder="1" applyAlignment="1">
      <alignment horizontal="center" vertical="top" wrapText="1"/>
    </xf>
    <xf numFmtId="0" fontId="22" fillId="5" borderId="43" xfId="0" applyFont="1" applyFill="1" applyBorder="1" applyAlignment="1">
      <alignment horizontal="center" vertical="center" wrapText="1"/>
    </xf>
    <xf numFmtId="0" fontId="0" fillId="5" borderId="38" xfId="0" applyFill="1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164" fontId="21" fillId="4" borderId="24" xfId="0" applyNumberFormat="1" applyFont="1" applyFill="1" applyBorder="1" applyAlignment="1">
      <alignment horizontal="right" vertical="top" wrapText="1"/>
    </xf>
    <xf numFmtId="0" fontId="0" fillId="4" borderId="22" xfId="0" applyFill="1" applyBorder="1"/>
    <xf numFmtId="0" fontId="0" fillId="4" borderId="24" xfId="0" applyFill="1" applyBorder="1"/>
    <xf numFmtId="0" fontId="0" fillId="4" borderId="23" xfId="0" applyFill="1" applyBorder="1"/>
    <xf numFmtId="0" fontId="21" fillId="4" borderId="22" xfId="0" applyFont="1" applyFill="1" applyBorder="1" applyAlignment="1">
      <alignment horizontal="left" vertical="top" wrapText="1"/>
    </xf>
    <xf numFmtId="164" fontId="21" fillId="4" borderId="26" xfId="0" applyNumberFormat="1" applyFont="1" applyFill="1" applyBorder="1" applyAlignment="1">
      <alignment horizontal="right" vertical="top" wrapText="1"/>
    </xf>
    <xf numFmtId="0" fontId="0" fillId="4" borderId="25" xfId="0" applyFill="1" applyBorder="1"/>
    <xf numFmtId="0" fontId="0" fillId="4" borderId="26" xfId="0" applyFill="1" applyBorder="1"/>
    <xf numFmtId="0" fontId="0" fillId="4" borderId="0" xfId="0" applyFill="1"/>
    <xf numFmtId="0" fontId="21" fillId="4" borderId="25" xfId="0" applyFont="1" applyFill="1" applyBorder="1" applyAlignment="1">
      <alignment horizontal="left" vertical="top" wrapText="1"/>
    </xf>
    <xf numFmtId="164" fontId="21" fillId="4" borderId="21" xfId="0" applyNumberFormat="1" applyFont="1" applyFill="1" applyBorder="1" applyAlignment="1">
      <alignment horizontal="right" vertical="top" wrapText="1"/>
    </xf>
    <xf numFmtId="0" fontId="0" fillId="4" borderId="19" xfId="0" applyFill="1" applyBorder="1"/>
    <xf numFmtId="0" fontId="0" fillId="4" borderId="21" xfId="0" applyFill="1" applyBorder="1"/>
    <xf numFmtId="0" fontId="0" fillId="4" borderId="20" xfId="0" applyFill="1" applyBorder="1"/>
    <xf numFmtId="0" fontId="21" fillId="4" borderId="19" xfId="0" applyFont="1" applyFill="1" applyBorder="1" applyAlignment="1">
      <alignment horizontal="left" vertical="top" wrapText="1"/>
    </xf>
    <xf numFmtId="0" fontId="22" fillId="4" borderId="43" xfId="0" applyFont="1" applyFill="1" applyBorder="1" applyAlignment="1">
      <alignment horizontal="center" vertical="center" wrapText="1"/>
    </xf>
    <xf numFmtId="0" fontId="0" fillId="4" borderId="38" xfId="0" applyFill="1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bin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76200</xdr:rowOff>
    </xdr:from>
    <xdr:to>
      <xdr:col>1</xdr:col>
      <xdr:colOff>2135440</xdr:colOff>
      <xdr:row>3</xdr:row>
      <xdr:rowOff>104775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A3CBEC7-D945-7442-71D2-066542C3D1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76200"/>
          <a:ext cx="2049715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654044" y="63235"/>
    <xdr:ext cx="4645709" cy="663965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973BA23A-E944-4C26-8489-FC7190550106}"/>
            </a:ext>
          </a:extLst>
        </xdr:cNvPr>
        <xdr:cNvSpPr/>
      </xdr:nvSpPr>
      <xdr:spPr>
        <a:xfrm>
          <a:off x="1654044" y="63235"/>
          <a:ext cx="4645709" cy="663965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DIN Next Rounded LT Pro"/>
            </a:rPr>
            <a:t>REFECTION DE FACADES ET DE TOITURES</a:t>
          </a:r>
        </a:p>
        <a:p>
          <a:pPr algn="l"/>
          <a:r>
            <a:rPr lang="fr-FR" sz="400" b="0" i="0">
              <a:solidFill>
                <a:srgbClr val="000000"/>
              </a:solidFill>
              <a:latin typeface="DIN Next Rounded LT Pro"/>
            </a:rPr>
            <a:t>.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DIN Next Rounded LT Pro"/>
            </a:rPr>
            <a:t>CMAR Nouvelle Aquitaine  </a:t>
          </a:r>
        </a:p>
      </xdr:txBody>
    </xdr:sp>
    <xdr:clientData/>
  </xdr:absoluteAnchor>
  <xdr:absoluteAnchor>
    <xdr:pos x="1654043" y="442643"/>
    <xdr:ext cx="4690435" cy="252940"/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18D5F21-D755-427E-A753-0FF677C786E6}"/>
            </a:ext>
          </a:extLst>
        </xdr:cNvPr>
        <xdr:cNvSpPr/>
      </xdr:nvSpPr>
      <xdr:spPr>
        <a:xfrm>
          <a:off x="1654043" y="442643"/>
          <a:ext cx="4690435" cy="2529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DIN Next Rounded LT Pro"/>
            </a:rPr>
            <a:t>Lot N°02 RAVALEMENT</a:t>
          </a:r>
        </a:p>
      </xdr:txBody>
    </xdr:sp>
    <xdr:clientData/>
  </xdr:absoluteAnchor>
  <xdr:absoluteAnchor>
    <xdr:pos x="108000" y="158087"/>
    <xdr:ext cx="1474043" cy="505878"/>
    <xdr:pic>
      <xdr:nvPicPr>
        <xdr:cNvPr id="4" name="Forme3">
          <a:extLst>
            <a:ext uri="{FF2B5EF4-FFF2-40B4-BE49-F238E27FC236}">
              <a16:creationId xmlns:a16="http://schemas.microsoft.com/office/drawing/2014/main" id="{B8626103-BCF6-46FD-A2A8-340747BA9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00" y="158087"/>
          <a:ext cx="1474043" cy="505878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655700" y="63235"/>
    <xdr:ext cx="4640325" cy="663965"/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2AE1B6EF-AB1A-41A5-B49E-530480C106A3}"/>
            </a:ext>
          </a:extLst>
        </xdr:cNvPr>
        <xdr:cNvSpPr/>
      </xdr:nvSpPr>
      <xdr:spPr>
        <a:xfrm>
          <a:off x="1655700" y="63235"/>
          <a:ext cx="4640325" cy="663965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DIN Next Rounded LT Pro"/>
            </a:rPr>
            <a:t>REFECTION DE FACADES ET DE TOITURES</a:t>
          </a:r>
        </a:p>
        <a:p>
          <a:pPr algn="l"/>
          <a:r>
            <a:rPr lang="fr-FR" sz="400" b="0" i="0">
              <a:solidFill>
                <a:srgbClr val="000000"/>
              </a:solidFill>
              <a:latin typeface="DIN Next Rounded LT Pro"/>
            </a:rPr>
            <a:t>.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DIN Next Rounded LT Pro"/>
            </a:rPr>
            <a:t>CMAR Nouvelle Aquitaine  </a:t>
          </a:r>
        </a:p>
      </xdr:txBody>
    </xdr:sp>
    <xdr:clientData/>
  </xdr:absoluteAnchor>
  <xdr:absoluteAnchor>
    <xdr:pos x="1655700" y="442643"/>
    <xdr:ext cx="4697475" cy="252940"/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B559FFDA-4D37-42EF-885E-179D6DBDFDC8}"/>
            </a:ext>
          </a:extLst>
        </xdr:cNvPr>
        <xdr:cNvSpPr/>
      </xdr:nvSpPr>
      <xdr:spPr>
        <a:xfrm>
          <a:off x="1655700" y="442643"/>
          <a:ext cx="4697475" cy="2529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DIN Next Rounded LT Pro"/>
            </a:rPr>
            <a:t>Lot N°02 RAVALEMENT</a:t>
          </a:r>
        </a:p>
      </xdr:txBody>
    </xdr:sp>
    <xdr:clientData/>
  </xdr:absoluteAnchor>
  <xdr:absoluteAnchor>
    <xdr:pos x="108000" y="158087"/>
    <xdr:ext cx="1475700" cy="505878"/>
    <xdr:pic>
      <xdr:nvPicPr>
        <xdr:cNvPr id="4" name="Forme3">
          <a:extLst>
            <a:ext uri="{FF2B5EF4-FFF2-40B4-BE49-F238E27FC236}">
              <a16:creationId xmlns:a16="http://schemas.microsoft.com/office/drawing/2014/main" id="{379B0930-EA6C-4D04-8370-51C151382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00" y="158087"/>
          <a:ext cx="1475700" cy="505878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F85EA-9838-47CD-8788-5A2D9355B31A}">
  <dimension ref="A1:F31"/>
  <sheetViews>
    <sheetView showGridLines="0" tabSelected="1" view="pageBreakPreview" zoomScaleNormal="100" zoomScaleSheetLayoutView="100" workbookViewId="0">
      <selection activeCell="C32" sqref="C32"/>
    </sheetView>
  </sheetViews>
  <sheetFormatPr baseColWidth="10" defaultColWidth="10.7109375" defaultRowHeight="15" x14ac:dyDescent="0.25"/>
  <cols>
    <col min="1" max="1" width="0.7109375" customWidth="1"/>
    <col min="2" max="2" width="50.7109375" customWidth="1"/>
    <col min="3" max="3" width="15.7109375" customWidth="1"/>
    <col min="4" max="4" width="6.7109375" customWidth="1"/>
    <col min="5" max="5" width="17.7109375" customWidth="1"/>
    <col min="6" max="6" width="16.7109375" customWidth="1"/>
    <col min="7" max="8" width="10.7109375" customWidth="1"/>
  </cols>
  <sheetData>
    <row r="1" spans="1:6" x14ac:dyDescent="0.25">
      <c r="B1" s="1"/>
    </row>
    <row r="2" spans="1:6" x14ac:dyDescent="0.25">
      <c r="B2" s="1"/>
    </row>
    <row r="3" spans="1:6" x14ac:dyDescent="0.25">
      <c r="B3" s="1"/>
    </row>
    <row r="5" spans="1:6" x14ac:dyDescent="0.25">
      <c r="B5" s="32" t="s">
        <v>0</v>
      </c>
      <c r="C5" s="33"/>
      <c r="D5" s="33"/>
      <c r="E5" s="33"/>
      <c r="F5" s="34"/>
    </row>
    <row r="6" spans="1:6" x14ac:dyDescent="0.25">
      <c r="B6" s="35" t="s">
        <v>1</v>
      </c>
      <c r="C6" s="36"/>
      <c r="D6" s="36"/>
      <c r="E6" s="36"/>
      <c r="F6" s="37"/>
    </row>
    <row r="7" spans="1:6" x14ac:dyDescent="0.25">
      <c r="B7" s="38" t="s">
        <v>12</v>
      </c>
      <c r="C7" s="39"/>
      <c r="D7" s="39"/>
      <c r="E7" s="39"/>
      <c r="F7" s="40"/>
    </row>
    <row r="8" spans="1:6" x14ac:dyDescent="0.25">
      <c r="B8" s="1"/>
    </row>
    <row r="9" spans="1:6" x14ac:dyDescent="0.25">
      <c r="B9" s="32" t="s">
        <v>2</v>
      </c>
      <c r="C9" s="33"/>
      <c r="D9" s="33"/>
      <c r="E9" s="33"/>
      <c r="F9" s="34"/>
    </row>
    <row r="10" spans="1:6" x14ac:dyDescent="0.25">
      <c r="B10" s="35" t="s">
        <v>3</v>
      </c>
      <c r="C10" s="36"/>
      <c r="D10" s="36"/>
      <c r="E10" s="36"/>
      <c r="F10" s="37"/>
    </row>
    <row r="11" spans="1:6" x14ac:dyDescent="0.25">
      <c r="B11" s="38" t="s">
        <v>13</v>
      </c>
      <c r="C11" s="39"/>
      <c r="D11" s="39"/>
      <c r="E11" s="39"/>
      <c r="F11" s="40"/>
    </row>
    <row r="12" spans="1:6" x14ac:dyDescent="0.25">
      <c r="B12" s="1"/>
    </row>
    <row r="13" spans="1:6" x14ac:dyDescent="0.25">
      <c r="B13" s="32" t="s">
        <v>16</v>
      </c>
      <c r="C13" s="33"/>
      <c r="D13" s="33"/>
      <c r="E13" s="33"/>
      <c r="F13" s="34"/>
    </row>
    <row r="14" spans="1:6" x14ac:dyDescent="0.25">
      <c r="B14" s="2"/>
      <c r="C14" s="2"/>
      <c r="D14" s="2"/>
      <c r="E14" s="2"/>
      <c r="F14" s="2"/>
    </row>
    <row r="15" spans="1:6" x14ac:dyDescent="0.25">
      <c r="A15" s="3"/>
      <c r="B15" s="4" t="s">
        <v>4</v>
      </c>
      <c r="C15" s="5" t="s">
        <v>6</v>
      </c>
      <c r="D15" s="5" t="s">
        <v>5</v>
      </c>
      <c r="E15" s="5" t="s">
        <v>7</v>
      </c>
      <c r="F15" s="6" t="s">
        <v>8</v>
      </c>
    </row>
    <row r="16" spans="1:6" x14ac:dyDescent="0.25">
      <c r="A16" s="3"/>
      <c r="B16" s="18" t="s">
        <v>9</v>
      </c>
      <c r="C16" s="19">
        <f>'Bât D &amp; E'!F24</f>
        <v>0</v>
      </c>
      <c r="D16" s="19">
        <v>20</v>
      </c>
      <c r="E16" s="19">
        <f>C16*0.2</f>
        <v>0</v>
      </c>
      <c r="F16" s="20">
        <f>C16*1.2</f>
        <v>0</v>
      </c>
    </row>
    <row r="17" spans="1:6" x14ac:dyDescent="0.25">
      <c r="A17" s="3"/>
      <c r="B17" s="7"/>
      <c r="C17" s="8"/>
      <c r="D17" s="8"/>
      <c r="E17" s="8"/>
      <c r="F17" s="9"/>
    </row>
    <row r="18" spans="1:6" x14ac:dyDescent="0.25">
      <c r="A18" s="3"/>
      <c r="B18" s="21" t="s">
        <v>10</v>
      </c>
      <c r="C18" s="22">
        <f>'Bât F'!F23</f>
        <v>0</v>
      </c>
      <c r="D18" s="22">
        <v>20</v>
      </c>
      <c r="E18" s="22">
        <f>C18*0.2</f>
        <v>0</v>
      </c>
      <c r="F18" s="23">
        <f>C18*1.2</f>
        <v>0</v>
      </c>
    </row>
    <row r="19" spans="1:6" x14ac:dyDescent="0.25">
      <c r="A19" s="3"/>
      <c r="B19" s="10"/>
      <c r="C19" s="11"/>
      <c r="D19" s="11"/>
      <c r="E19" s="11"/>
      <c r="F19" s="12"/>
    </row>
    <row r="20" spans="1:6" x14ac:dyDescent="0.25">
      <c r="A20" s="3"/>
      <c r="B20" s="24" t="s">
        <v>11</v>
      </c>
      <c r="C20" s="25">
        <f>C18+C16</f>
        <v>0</v>
      </c>
      <c r="D20" s="25"/>
      <c r="E20" s="25">
        <f>E18+E16</f>
        <v>0</v>
      </c>
      <c r="F20" s="26">
        <f>F18+F16</f>
        <v>0</v>
      </c>
    </row>
    <row r="21" spans="1:6" x14ac:dyDescent="0.25">
      <c r="B21" s="13"/>
      <c r="C21" s="13"/>
      <c r="D21" s="13"/>
      <c r="E21" s="13"/>
      <c r="F21" s="13"/>
    </row>
    <row r="22" spans="1:6" x14ac:dyDescent="0.25">
      <c r="B22" s="27" t="s">
        <v>14</v>
      </c>
      <c r="C22" s="14"/>
      <c r="D22" s="28" t="s">
        <v>15</v>
      </c>
      <c r="E22" s="14"/>
      <c r="F22" s="15"/>
    </row>
    <row r="23" spans="1:6" x14ac:dyDescent="0.25">
      <c r="B23" s="29"/>
      <c r="F23" s="30"/>
    </row>
    <row r="24" spans="1:6" x14ac:dyDescent="0.25">
      <c r="B24" s="29"/>
      <c r="F24" s="30"/>
    </row>
    <row r="25" spans="1:6" x14ac:dyDescent="0.25">
      <c r="B25" s="29"/>
      <c r="F25" s="30"/>
    </row>
    <row r="26" spans="1:6" x14ac:dyDescent="0.25">
      <c r="B26" s="29"/>
      <c r="F26" s="30"/>
    </row>
    <row r="27" spans="1:6" x14ac:dyDescent="0.25">
      <c r="B27" s="29"/>
      <c r="F27" s="30"/>
    </row>
    <row r="28" spans="1:6" x14ac:dyDescent="0.25">
      <c r="B28" s="29"/>
      <c r="F28" s="30"/>
    </row>
    <row r="29" spans="1:6" x14ac:dyDescent="0.25">
      <c r="B29" s="29"/>
      <c r="F29" s="30"/>
    </row>
    <row r="30" spans="1:6" x14ac:dyDescent="0.25">
      <c r="B30" s="29"/>
      <c r="F30" s="30"/>
    </row>
    <row r="31" spans="1:6" x14ac:dyDescent="0.25">
      <c r="B31" s="31"/>
      <c r="C31" s="16"/>
      <c r="D31" s="16"/>
      <c r="E31" s="16"/>
      <c r="F31" s="17"/>
    </row>
  </sheetData>
  <mergeCells count="7">
    <mergeCell ref="B13:F13"/>
    <mergeCell ref="B5:F5"/>
    <mergeCell ref="B6:F6"/>
    <mergeCell ref="B7:F7"/>
    <mergeCell ref="B9:F9"/>
    <mergeCell ref="B10:F10"/>
    <mergeCell ref="B11:F11"/>
  </mergeCells>
  <pageMargins left="0" right="0" top="0" bottom="0" header="0.76" footer="0.76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AC31C-E5CB-4768-AD62-90F5B6671683}">
  <sheetPr>
    <pageSetUpPr fitToPage="1"/>
  </sheetPr>
  <dimension ref="A1:ZZ28"/>
  <sheetViews>
    <sheetView showGridLines="0" view="pageBreakPreview" zoomScale="115" zoomScaleNormal="100" zoomScaleSheetLayoutView="115" workbookViewId="0">
      <pane xSplit="2" ySplit="2" topLeftCell="C10" activePane="bottomRight" state="frozen"/>
      <selection pane="topRight" activeCell="C1" sqref="C1"/>
      <selection pane="bottomLeft" activeCell="A3" sqref="A3"/>
      <selection pane="bottomRight" activeCell="B35" sqref="B3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9.400000000000006" customHeight="1" x14ac:dyDescent="0.25">
      <c r="A1" s="94"/>
      <c r="B1" s="93"/>
      <c r="C1" s="93"/>
      <c r="D1" s="93"/>
      <c r="E1" s="93"/>
      <c r="F1" s="92"/>
    </row>
    <row r="2" spans="1:702" ht="30" x14ac:dyDescent="0.25">
      <c r="A2" s="111"/>
      <c r="B2" s="110" t="s">
        <v>9</v>
      </c>
      <c r="C2" s="89" t="s">
        <v>67</v>
      </c>
      <c r="D2" s="89" t="s">
        <v>66</v>
      </c>
      <c r="E2" s="89" t="s">
        <v>65</v>
      </c>
      <c r="F2" s="88" t="s">
        <v>64</v>
      </c>
    </row>
    <row r="3" spans="1:702" x14ac:dyDescent="0.25">
      <c r="A3" s="87"/>
      <c r="B3" s="86"/>
      <c r="C3" s="85"/>
      <c r="D3" s="85"/>
      <c r="E3" s="85"/>
      <c r="F3" s="63"/>
    </row>
    <row r="4" spans="1:702" ht="17.25" x14ac:dyDescent="0.25">
      <c r="A4" s="84" t="s">
        <v>63</v>
      </c>
      <c r="B4" s="83" t="s">
        <v>62</v>
      </c>
      <c r="C4" s="64"/>
      <c r="D4" s="64"/>
      <c r="E4" s="64"/>
      <c r="F4" s="78"/>
      <c r="ZY4" t="s">
        <v>61</v>
      </c>
      <c r="ZZ4" s="71"/>
    </row>
    <row r="5" spans="1:702" x14ac:dyDescent="0.25">
      <c r="A5" s="82" t="s">
        <v>60</v>
      </c>
      <c r="B5" s="81" t="s">
        <v>59</v>
      </c>
      <c r="C5" s="64"/>
      <c r="D5" s="64"/>
      <c r="E5" s="64"/>
      <c r="F5" s="78"/>
      <c r="ZY5" t="s">
        <v>58</v>
      </c>
      <c r="ZZ5" s="71"/>
    </row>
    <row r="6" spans="1:702" ht="36" x14ac:dyDescent="0.25">
      <c r="A6" s="80" t="s">
        <v>57</v>
      </c>
      <c r="B6" s="79" t="s">
        <v>56</v>
      </c>
      <c r="C6" s="64"/>
      <c r="D6" s="64"/>
      <c r="E6" s="64"/>
      <c r="F6" s="78"/>
      <c r="ZY6" t="s">
        <v>32</v>
      </c>
      <c r="ZZ6" s="71"/>
    </row>
    <row r="7" spans="1:702" ht="24" x14ac:dyDescent="0.25">
      <c r="A7" s="77" t="s">
        <v>76</v>
      </c>
      <c r="B7" s="76" t="s">
        <v>75</v>
      </c>
      <c r="C7" s="75" t="s">
        <v>25</v>
      </c>
      <c r="D7" s="74">
        <v>1</v>
      </c>
      <c r="E7" s="73"/>
      <c r="F7" s="72">
        <f>ROUND(D7*E7,2)</f>
        <v>0</v>
      </c>
      <c r="ZY7" t="s">
        <v>24</v>
      </c>
      <c r="ZZ7" s="71" t="s">
        <v>74</v>
      </c>
    </row>
    <row r="8" spans="1:702" x14ac:dyDescent="0.25">
      <c r="A8" s="77" t="s">
        <v>73</v>
      </c>
      <c r="B8" s="76" t="s">
        <v>72</v>
      </c>
      <c r="C8" s="75" t="s">
        <v>67</v>
      </c>
      <c r="D8" s="74">
        <v>3</v>
      </c>
      <c r="E8" s="73"/>
      <c r="F8" s="72">
        <f>ROUND(D8*E8,2)</f>
        <v>0</v>
      </c>
      <c r="ZY8" t="s">
        <v>24</v>
      </c>
      <c r="ZZ8" s="71" t="s">
        <v>71</v>
      </c>
    </row>
    <row r="9" spans="1:702" ht="48" x14ac:dyDescent="0.25">
      <c r="A9" s="77" t="s">
        <v>70</v>
      </c>
      <c r="B9" s="76" t="s">
        <v>69</v>
      </c>
      <c r="C9" s="75" t="s">
        <v>25</v>
      </c>
      <c r="D9" s="74">
        <v>1</v>
      </c>
      <c r="E9" s="73"/>
      <c r="F9" s="72">
        <f>ROUND(D9*E9,2)</f>
        <v>0</v>
      </c>
      <c r="ZY9" t="s">
        <v>24</v>
      </c>
      <c r="ZZ9" s="71" t="s">
        <v>68</v>
      </c>
    </row>
    <row r="10" spans="1:702" ht="36" x14ac:dyDescent="0.25">
      <c r="A10" s="77" t="s">
        <v>49</v>
      </c>
      <c r="B10" s="76" t="s">
        <v>48</v>
      </c>
      <c r="C10" s="75" t="s">
        <v>29</v>
      </c>
      <c r="D10" s="73">
        <v>2508.27</v>
      </c>
      <c r="E10" s="73"/>
      <c r="F10" s="72">
        <f>ROUND(D10*E10,2)</f>
        <v>0</v>
      </c>
      <c r="ZY10" t="s">
        <v>24</v>
      </c>
      <c r="ZZ10" s="71" t="s">
        <v>47</v>
      </c>
    </row>
    <row r="11" spans="1:702" ht="72" x14ac:dyDescent="0.25">
      <c r="A11" s="77" t="s">
        <v>46</v>
      </c>
      <c r="B11" s="76" t="s">
        <v>45</v>
      </c>
      <c r="C11" s="75" t="s">
        <v>25</v>
      </c>
      <c r="D11" s="74">
        <v>1</v>
      </c>
      <c r="E11" s="73"/>
      <c r="F11" s="72">
        <f>ROUND(D11*E11,2)</f>
        <v>0</v>
      </c>
      <c r="ZY11" t="s">
        <v>24</v>
      </c>
      <c r="ZZ11" s="71" t="s">
        <v>44</v>
      </c>
    </row>
    <row r="12" spans="1:702" x14ac:dyDescent="0.25">
      <c r="A12" s="77" t="s">
        <v>43</v>
      </c>
      <c r="B12" s="76" t="s">
        <v>26</v>
      </c>
      <c r="C12" s="75" t="s">
        <v>25</v>
      </c>
      <c r="D12" s="74">
        <v>1</v>
      </c>
      <c r="E12" s="73"/>
      <c r="F12" s="72">
        <f>ROUND(D12*E12,2)</f>
        <v>0</v>
      </c>
      <c r="ZY12" t="s">
        <v>24</v>
      </c>
      <c r="ZZ12" s="71" t="s">
        <v>42</v>
      </c>
    </row>
    <row r="13" spans="1:702" ht="36" x14ac:dyDescent="0.25">
      <c r="A13" s="80" t="s">
        <v>41</v>
      </c>
      <c r="B13" s="79" t="s">
        <v>40</v>
      </c>
      <c r="C13" s="64"/>
      <c r="D13" s="64"/>
      <c r="E13" s="64"/>
      <c r="F13" s="78"/>
      <c r="ZY13" t="s">
        <v>32</v>
      </c>
      <c r="ZZ13" s="71"/>
    </row>
    <row r="14" spans="1:702" ht="36" x14ac:dyDescent="0.25">
      <c r="A14" s="77" t="s">
        <v>39</v>
      </c>
      <c r="B14" s="76" t="s">
        <v>38</v>
      </c>
      <c r="C14" s="75" t="s">
        <v>29</v>
      </c>
      <c r="D14" s="73">
        <v>2508.27</v>
      </c>
      <c r="E14" s="73"/>
      <c r="F14" s="72">
        <f>ROUND(D14*E14,2)</f>
        <v>0</v>
      </c>
      <c r="ZY14" t="s">
        <v>24</v>
      </c>
      <c r="ZZ14" s="71" t="s">
        <v>37</v>
      </c>
    </row>
    <row r="15" spans="1:702" x14ac:dyDescent="0.25">
      <c r="A15" s="77" t="s">
        <v>36</v>
      </c>
      <c r="B15" s="76" t="s">
        <v>26</v>
      </c>
      <c r="C15" s="75" t="s">
        <v>25</v>
      </c>
      <c r="D15" s="74">
        <v>1</v>
      </c>
      <c r="E15" s="73"/>
      <c r="F15" s="72">
        <f>ROUND(D15*E15,2)</f>
        <v>0</v>
      </c>
      <c r="ZY15" t="s">
        <v>24</v>
      </c>
      <c r="ZZ15" s="71" t="s">
        <v>35</v>
      </c>
    </row>
    <row r="16" spans="1:702" ht="36" x14ac:dyDescent="0.25">
      <c r="A16" s="80" t="s">
        <v>34</v>
      </c>
      <c r="B16" s="79" t="s">
        <v>33</v>
      </c>
      <c r="C16" s="64"/>
      <c r="D16" s="64"/>
      <c r="E16" s="64"/>
      <c r="F16" s="78"/>
      <c r="ZY16" t="s">
        <v>32</v>
      </c>
      <c r="ZZ16" s="71"/>
    </row>
    <row r="17" spans="1:702" ht="24" x14ac:dyDescent="0.25">
      <c r="A17" s="77" t="s">
        <v>31</v>
      </c>
      <c r="B17" s="76" t="s">
        <v>30</v>
      </c>
      <c r="C17" s="75" t="s">
        <v>29</v>
      </c>
      <c r="D17" s="73">
        <v>190.5</v>
      </c>
      <c r="E17" s="73"/>
      <c r="F17" s="72">
        <f>ROUND(D17*E17,2)</f>
        <v>0</v>
      </c>
      <c r="ZY17" t="s">
        <v>24</v>
      </c>
      <c r="ZZ17" s="71" t="s">
        <v>28</v>
      </c>
    </row>
    <row r="18" spans="1:702" x14ac:dyDescent="0.25">
      <c r="A18" s="77" t="s">
        <v>27</v>
      </c>
      <c r="B18" s="76" t="s">
        <v>26</v>
      </c>
      <c r="C18" s="75" t="s">
        <v>25</v>
      </c>
      <c r="D18" s="74">
        <v>1</v>
      </c>
      <c r="E18" s="73"/>
      <c r="F18" s="72">
        <f>ROUND(D18*E18,2)</f>
        <v>0</v>
      </c>
      <c r="ZY18" t="s">
        <v>24</v>
      </c>
      <c r="ZZ18" s="71" t="s">
        <v>23</v>
      </c>
    </row>
    <row r="19" spans="1:702" x14ac:dyDescent="0.25">
      <c r="A19" s="62"/>
      <c r="B19" s="61"/>
      <c r="C19" s="64"/>
      <c r="D19" s="64"/>
      <c r="E19" s="64"/>
      <c r="F19" s="59"/>
    </row>
    <row r="20" spans="1:702" ht="28.5" x14ac:dyDescent="0.25">
      <c r="A20" s="70"/>
      <c r="B20" s="69" t="s">
        <v>22</v>
      </c>
      <c r="C20" s="64"/>
      <c r="D20" s="64"/>
      <c r="E20" s="64"/>
      <c r="F20" s="68">
        <f>SUBTOTAL(109,F6:F19)</f>
        <v>0</v>
      </c>
      <c r="G20" s="67"/>
      <c r="ZY20" t="s">
        <v>21</v>
      </c>
    </row>
    <row r="21" spans="1:702" x14ac:dyDescent="0.25">
      <c r="A21" s="66"/>
      <c r="B21" s="65"/>
      <c r="C21" s="64"/>
      <c r="D21" s="64"/>
      <c r="E21" s="64"/>
      <c r="F21" s="63"/>
    </row>
    <row r="22" spans="1:702" x14ac:dyDescent="0.25">
      <c r="A22" s="62"/>
      <c r="B22" s="61"/>
      <c r="C22" s="60"/>
      <c r="D22" s="60"/>
      <c r="E22" s="60"/>
      <c r="F22" s="59"/>
    </row>
    <row r="23" spans="1:702" x14ac:dyDescent="0.25">
      <c r="A23" s="58"/>
      <c r="B23" s="58"/>
      <c r="C23" s="58"/>
      <c r="D23" s="58"/>
      <c r="E23" s="58"/>
      <c r="F23" s="58"/>
    </row>
    <row r="24" spans="1:702" x14ac:dyDescent="0.25">
      <c r="B24" s="109" t="s">
        <v>20</v>
      </c>
      <c r="C24" s="108"/>
      <c r="D24" s="107"/>
      <c r="E24" s="106"/>
      <c r="F24" s="105">
        <f>SUBTOTAL(109,F4:F22)</f>
        <v>0</v>
      </c>
      <c r="ZY24" t="s">
        <v>19</v>
      </c>
    </row>
    <row r="25" spans="1:702" x14ac:dyDescent="0.25">
      <c r="A25" s="52">
        <v>20</v>
      </c>
      <c r="B25" s="104" t="str">
        <f>CONCATENATE("Montant TVA (",A25,"%)")</f>
        <v>Montant TVA (20%)</v>
      </c>
      <c r="C25" s="103"/>
      <c r="D25" s="102"/>
      <c r="E25" s="101"/>
      <c r="F25" s="100">
        <f>(F24*A25)/100</f>
        <v>0</v>
      </c>
      <c r="ZY25" t="s">
        <v>5</v>
      </c>
    </row>
    <row r="26" spans="1:702" x14ac:dyDescent="0.25">
      <c r="B26" s="99" t="s">
        <v>18</v>
      </c>
      <c r="C26" s="98"/>
      <c r="D26" s="97"/>
      <c r="E26" s="96"/>
      <c r="F26" s="95">
        <f>F24+F25</f>
        <v>0</v>
      </c>
      <c r="ZY26" t="s">
        <v>17</v>
      </c>
    </row>
    <row r="27" spans="1:702" x14ac:dyDescent="0.25">
      <c r="F27" s="41"/>
    </row>
    <row r="28" spans="1:702" x14ac:dyDescent="0.25">
      <c r="F28" s="41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B52AF-189A-4888-824A-EC6495357B1B}">
  <sheetPr>
    <pageSetUpPr fitToPage="1"/>
  </sheetPr>
  <dimension ref="A1:ZZ27"/>
  <sheetViews>
    <sheetView showGridLines="0"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27" sqref="K2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9.400000000000006" customHeight="1" x14ac:dyDescent="0.25">
      <c r="A1" s="94"/>
      <c r="B1" s="93"/>
      <c r="C1" s="93"/>
      <c r="D1" s="93"/>
      <c r="E1" s="93"/>
      <c r="F1" s="92"/>
    </row>
    <row r="2" spans="1:702" ht="30" x14ac:dyDescent="0.25">
      <c r="A2" s="91"/>
      <c r="B2" s="90" t="s">
        <v>10</v>
      </c>
      <c r="C2" s="89" t="s">
        <v>67</v>
      </c>
      <c r="D2" s="89" t="s">
        <v>66</v>
      </c>
      <c r="E2" s="89" t="s">
        <v>65</v>
      </c>
      <c r="F2" s="88" t="s">
        <v>64</v>
      </c>
    </row>
    <row r="3" spans="1:702" x14ac:dyDescent="0.25">
      <c r="A3" s="87"/>
      <c r="B3" s="86"/>
      <c r="C3" s="85"/>
      <c r="D3" s="85"/>
      <c r="E3" s="85"/>
      <c r="F3" s="63"/>
    </row>
    <row r="4" spans="1:702" ht="17.25" x14ac:dyDescent="0.25">
      <c r="A4" s="84" t="s">
        <v>63</v>
      </c>
      <c r="B4" s="83" t="s">
        <v>62</v>
      </c>
      <c r="C4" s="64"/>
      <c r="D4" s="64"/>
      <c r="E4" s="64"/>
      <c r="F4" s="78"/>
      <c r="ZY4" t="s">
        <v>61</v>
      </c>
      <c r="ZZ4" s="71"/>
    </row>
    <row r="5" spans="1:702" x14ac:dyDescent="0.25">
      <c r="A5" s="82" t="s">
        <v>60</v>
      </c>
      <c r="B5" s="81" t="s">
        <v>59</v>
      </c>
      <c r="C5" s="64"/>
      <c r="D5" s="64"/>
      <c r="E5" s="64"/>
      <c r="F5" s="78"/>
      <c r="ZY5" t="s">
        <v>58</v>
      </c>
      <c r="ZZ5" s="71"/>
    </row>
    <row r="6" spans="1:702" ht="36" x14ac:dyDescent="0.25">
      <c r="A6" s="80" t="s">
        <v>57</v>
      </c>
      <c r="B6" s="79" t="s">
        <v>56</v>
      </c>
      <c r="C6" s="64"/>
      <c r="D6" s="64"/>
      <c r="E6" s="64"/>
      <c r="F6" s="78"/>
      <c r="ZY6" t="s">
        <v>32</v>
      </c>
      <c r="ZZ6" s="71"/>
    </row>
    <row r="7" spans="1:702" ht="24" x14ac:dyDescent="0.25">
      <c r="A7" s="77" t="s">
        <v>55</v>
      </c>
      <c r="B7" s="76" t="s">
        <v>54</v>
      </c>
      <c r="C7" s="75" t="s">
        <v>25</v>
      </c>
      <c r="D7" s="74">
        <v>1</v>
      </c>
      <c r="E7" s="73"/>
      <c r="F7" s="72">
        <f>ROUND(D7*E7,2)</f>
        <v>0</v>
      </c>
      <c r="ZY7" t="s">
        <v>24</v>
      </c>
      <c r="ZZ7" s="71" t="s">
        <v>53</v>
      </c>
    </row>
    <row r="8" spans="1:702" ht="48" x14ac:dyDescent="0.25">
      <c r="A8" s="77" t="s">
        <v>52</v>
      </c>
      <c r="B8" s="76" t="s">
        <v>51</v>
      </c>
      <c r="C8" s="75" t="s">
        <v>25</v>
      </c>
      <c r="D8" s="74">
        <v>1</v>
      </c>
      <c r="E8" s="73"/>
      <c r="F8" s="72">
        <f>ROUND(D8*E8,2)</f>
        <v>0</v>
      </c>
      <c r="ZY8" t="s">
        <v>24</v>
      </c>
      <c r="ZZ8" s="71" t="s">
        <v>50</v>
      </c>
    </row>
    <row r="9" spans="1:702" ht="36" x14ac:dyDescent="0.25">
      <c r="A9" s="77" t="s">
        <v>49</v>
      </c>
      <c r="B9" s="76" t="s">
        <v>48</v>
      </c>
      <c r="C9" s="75" t="s">
        <v>29</v>
      </c>
      <c r="D9" s="73">
        <v>521.83000000000004</v>
      </c>
      <c r="E9" s="73"/>
      <c r="F9" s="72">
        <f>ROUND(D9*E9,2)</f>
        <v>0</v>
      </c>
      <c r="ZY9" t="s">
        <v>24</v>
      </c>
      <c r="ZZ9" s="71" t="s">
        <v>47</v>
      </c>
    </row>
    <row r="10" spans="1:702" ht="72" x14ac:dyDescent="0.25">
      <c r="A10" s="77" t="s">
        <v>46</v>
      </c>
      <c r="B10" s="76" t="s">
        <v>45</v>
      </c>
      <c r="C10" s="75" t="s">
        <v>25</v>
      </c>
      <c r="D10" s="74">
        <v>1</v>
      </c>
      <c r="E10" s="73"/>
      <c r="F10" s="72">
        <f>ROUND(D10*E10,2)</f>
        <v>0</v>
      </c>
      <c r="ZY10" t="s">
        <v>24</v>
      </c>
      <c r="ZZ10" s="71" t="s">
        <v>44</v>
      </c>
    </row>
    <row r="11" spans="1:702" x14ac:dyDescent="0.25">
      <c r="A11" s="77" t="s">
        <v>43</v>
      </c>
      <c r="B11" s="76" t="s">
        <v>26</v>
      </c>
      <c r="C11" s="75" t="s">
        <v>25</v>
      </c>
      <c r="D11" s="74">
        <v>1</v>
      </c>
      <c r="E11" s="73"/>
      <c r="F11" s="72">
        <f>ROUND(D11*E11,2)</f>
        <v>0</v>
      </c>
      <c r="ZY11" t="s">
        <v>24</v>
      </c>
      <c r="ZZ11" s="71" t="s">
        <v>42</v>
      </c>
    </row>
    <row r="12" spans="1:702" ht="36" x14ac:dyDescent="0.25">
      <c r="A12" s="80" t="s">
        <v>41</v>
      </c>
      <c r="B12" s="79" t="s">
        <v>40</v>
      </c>
      <c r="C12" s="64"/>
      <c r="D12" s="64"/>
      <c r="E12" s="64"/>
      <c r="F12" s="78"/>
      <c r="ZY12" t="s">
        <v>32</v>
      </c>
      <c r="ZZ12" s="71"/>
    </row>
    <row r="13" spans="1:702" ht="36" x14ac:dyDescent="0.25">
      <c r="A13" s="77" t="s">
        <v>39</v>
      </c>
      <c r="B13" s="76" t="s">
        <v>38</v>
      </c>
      <c r="C13" s="75" t="s">
        <v>29</v>
      </c>
      <c r="D13" s="73">
        <v>521.83000000000004</v>
      </c>
      <c r="E13" s="73"/>
      <c r="F13" s="72">
        <f>ROUND(D13*E13,2)</f>
        <v>0</v>
      </c>
      <c r="ZY13" t="s">
        <v>24</v>
      </c>
      <c r="ZZ13" s="71" t="s">
        <v>37</v>
      </c>
    </row>
    <row r="14" spans="1:702" x14ac:dyDescent="0.25">
      <c r="A14" s="77" t="s">
        <v>36</v>
      </c>
      <c r="B14" s="76" t="s">
        <v>26</v>
      </c>
      <c r="C14" s="75" t="s">
        <v>25</v>
      </c>
      <c r="D14" s="74">
        <v>1</v>
      </c>
      <c r="E14" s="73"/>
      <c r="F14" s="72">
        <f>ROUND(D14*E14,2)</f>
        <v>0</v>
      </c>
      <c r="ZY14" t="s">
        <v>24</v>
      </c>
      <c r="ZZ14" s="71" t="s">
        <v>35</v>
      </c>
    </row>
    <row r="15" spans="1:702" ht="36" x14ac:dyDescent="0.25">
      <c r="A15" s="80" t="s">
        <v>34</v>
      </c>
      <c r="B15" s="79" t="s">
        <v>33</v>
      </c>
      <c r="C15" s="64"/>
      <c r="D15" s="64"/>
      <c r="E15" s="64"/>
      <c r="F15" s="78"/>
      <c r="ZY15" t="s">
        <v>32</v>
      </c>
      <c r="ZZ15" s="71"/>
    </row>
    <row r="16" spans="1:702" ht="24" x14ac:dyDescent="0.25">
      <c r="A16" s="77" t="s">
        <v>31</v>
      </c>
      <c r="B16" s="76" t="s">
        <v>30</v>
      </c>
      <c r="C16" s="75" t="s">
        <v>29</v>
      </c>
      <c r="D16" s="73">
        <v>3.76</v>
      </c>
      <c r="E16" s="73"/>
      <c r="F16" s="72">
        <f>ROUND(D16*E16,2)</f>
        <v>0</v>
      </c>
      <c r="ZY16" t="s">
        <v>24</v>
      </c>
      <c r="ZZ16" s="71" t="s">
        <v>28</v>
      </c>
    </row>
    <row r="17" spans="1:702" x14ac:dyDescent="0.25">
      <c r="A17" s="77" t="s">
        <v>27</v>
      </c>
      <c r="B17" s="76" t="s">
        <v>26</v>
      </c>
      <c r="C17" s="75" t="s">
        <v>25</v>
      </c>
      <c r="D17" s="74">
        <v>1</v>
      </c>
      <c r="E17" s="73"/>
      <c r="F17" s="72">
        <f>ROUND(D17*E17,2)</f>
        <v>0</v>
      </c>
      <c r="ZY17" t="s">
        <v>24</v>
      </c>
      <c r="ZZ17" s="71" t="s">
        <v>23</v>
      </c>
    </row>
    <row r="18" spans="1:702" x14ac:dyDescent="0.25">
      <c r="A18" s="62"/>
      <c r="B18" s="61"/>
      <c r="C18" s="64"/>
      <c r="D18" s="64"/>
      <c r="E18" s="64"/>
      <c r="F18" s="59"/>
    </row>
    <row r="19" spans="1:702" ht="28.5" x14ac:dyDescent="0.25">
      <c r="A19" s="70"/>
      <c r="B19" s="69" t="s">
        <v>22</v>
      </c>
      <c r="C19" s="64"/>
      <c r="D19" s="64"/>
      <c r="E19" s="64"/>
      <c r="F19" s="68">
        <f>SUBTOTAL(109,F6:F18)</f>
        <v>0</v>
      </c>
      <c r="G19" s="67"/>
      <c r="ZY19" t="s">
        <v>21</v>
      </c>
    </row>
    <row r="20" spans="1:702" x14ac:dyDescent="0.25">
      <c r="A20" s="66"/>
      <c r="B20" s="65"/>
      <c r="C20" s="64"/>
      <c r="D20" s="64"/>
      <c r="E20" s="64"/>
      <c r="F20" s="63"/>
    </row>
    <row r="21" spans="1:702" x14ac:dyDescent="0.25">
      <c r="A21" s="62"/>
      <c r="B21" s="61"/>
      <c r="C21" s="60"/>
      <c r="D21" s="60"/>
      <c r="E21" s="60"/>
      <c r="F21" s="59"/>
    </row>
    <row r="22" spans="1:702" x14ac:dyDescent="0.25">
      <c r="A22" s="58"/>
      <c r="B22" s="58"/>
      <c r="C22" s="58"/>
      <c r="D22" s="58"/>
      <c r="E22" s="58"/>
      <c r="F22" s="58"/>
    </row>
    <row r="23" spans="1:702" x14ac:dyDescent="0.25">
      <c r="B23" s="57" t="s">
        <v>20</v>
      </c>
      <c r="C23" s="56"/>
      <c r="D23" s="55"/>
      <c r="E23" s="54"/>
      <c r="F23" s="53">
        <f>SUBTOTAL(109,F4:F21)</f>
        <v>0</v>
      </c>
      <c r="ZY23" t="s">
        <v>19</v>
      </c>
    </row>
    <row r="24" spans="1:702" x14ac:dyDescent="0.25">
      <c r="A24" s="52">
        <v>20</v>
      </c>
      <c r="B24" s="51" t="str">
        <f>CONCATENATE("Montant TVA (",A24,"%)")</f>
        <v>Montant TVA (20%)</v>
      </c>
      <c r="C24" s="50"/>
      <c r="D24" s="49"/>
      <c r="E24" s="48"/>
      <c r="F24" s="47">
        <f>(F23*A24)/100</f>
        <v>0</v>
      </c>
      <c r="ZY24" t="s">
        <v>5</v>
      </c>
    </row>
    <row r="25" spans="1:702" x14ac:dyDescent="0.25">
      <c r="B25" s="46" t="s">
        <v>18</v>
      </c>
      <c r="C25" s="45"/>
      <c r="D25" s="44"/>
      <c r="E25" s="43"/>
      <c r="F25" s="42">
        <f>F23+F24</f>
        <v>0</v>
      </c>
      <c r="ZY25" t="s">
        <v>17</v>
      </c>
    </row>
    <row r="26" spans="1:702" x14ac:dyDescent="0.25">
      <c r="F26" s="41"/>
    </row>
    <row r="27" spans="1:702" x14ac:dyDescent="0.25">
      <c r="F27" s="41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E40114-21F0-430F-BC3B-0537AAE442A3}"/>
</file>

<file path=customXml/itemProps2.xml><?xml version="1.0" encoding="utf-8"?>
<ds:datastoreItem xmlns:ds="http://schemas.openxmlformats.org/officeDocument/2006/customXml" ds:itemID="{30F4462A-72A9-453A-8264-D931E29261A6}"/>
</file>

<file path=customXml/itemProps3.xml><?xml version="1.0" encoding="utf-8"?>
<ds:datastoreItem xmlns:ds="http://schemas.openxmlformats.org/officeDocument/2006/customXml" ds:itemID="{2C319368-4C9C-4919-A3ED-473A5A98E0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Récap. général</vt:lpstr>
      <vt:lpstr>Bât D &amp; E</vt:lpstr>
      <vt:lpstr>Bât F</vt:lpstr>
      <vt:lpstr>'Bât D &amp; E'!Impression_des_titres</vt:lpstr>
      <vt:lpstr>'Bât F'!Impression_des_titres</vt:lpstr>
      <vt:lpstr>'Bât D &amp; E'!Zone_d_impression</vt:lpstr>
      <vt:lpstr>'Bât 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triade</dc:creator>
  <cp:lastModifiedBy>FAUSTIN MATHIEU</cp:lastModifiedBy>
  <cp:lastPrinted>2025-03-18T09:19:49Z</cp:lastPrinted>
  <dcterms:created xsi:type="dcterms:W3CDTF">2025-03-18T09:00:29Z</dcterms:created>
  <dcterms:modified xsi:type="dcterms:W3CDTF">2025-03-18T09:20:11Z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</Properties>
</file>