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media/image2.bin" ContentType="image/jpg"/>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triade\Desktop\"/>
    </mc:Choice>
  </mc:AlternateContent>
  <xr:revisionPtr revIDLastSave="0" documentId="13_ncr:1_{546EFBFB-EC9F-4213-91F4-DCDAAD5D016E}" xr6:coauthVersionLast="47" xr6:coauthVersionMax="47" xr10:uidLastSave="{00000000-0000-0000-0000-000000000000}"/>
  <bookViews>
    <workbookView xWindow="19620" yWindow="360" windowWidth="17190" windowHeight="19530" xr2:uid="{00000000-000D-0000-FFFF-FFFF00000000}"/>
  </bookViews>
  <sheets>
    <sheet name="Récap. général" sheetId="1" r:id="rId1"/>
    <sheet name="Bât D &amp; E" sheetId="2" r:id="rId2"/>
    <sheet name="Bât F" sheetId="3" r:id="rId3"/>
  </sheets>
  <definedNames>
    <definedName name="_xlnm.Print_Titles" localSheetId="1">'Bât D &amp; E'!$1:$2</definedName>
    <definedName name="_xlnm.Print_Titles" localSheetId="2">'Bât F'!$1:$2</definedName>
    <definedName name="_xlnm.Print_Area" localSheetId="1">'Bât D &amp; E'!$A$1:$F$110</definedName>
    <definedName name="_xlnm.Print_Area" localSheetId="2">'Bât F'!$A$1:$F$31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1" l="1"/>
  <c r="C18" i="1"/>
  <c r="F7" i="3"/>
  <c r="F11" i="3" s="1"/>
  <c r="F8" i="3"/>
  <c r="F9" i="3"/>
  <c r="F15" i="3"/>
  <c r="F16" i="3"/>
  <c r="F18" i="3"/>
  <c r="F22" i="3"/>
  <c r="F24" i="3"/>
  <c r="B29" i="3"/>
  <c r="F10" i="2"/>
  <c r="F11" i="2"/>
  <c r="F12" i="2"/>
  <c r="F13" i="2"/>
  <c r="F14" i="2"/>
  <c r="F15" i="2"/>
  <c r="F16" i="2"/>
  <c r="F17" i="2"/>
  <c r="F18" i="2"/>
  <c r="F20" i="2"/>
  <c r="F24" i="2"/>
  <c r="F26" i="2"/>
  <c r="F28" i="2"/>
  <c r="F30" i="2"/>
  <c r="F34" i="2"/>
  <c r="F36" i="2"/>
  <c r="F40" i="2"/>
  <c r="F42" i="2"/>
  <c r="F46" i="2"/>
  <c r="F47" i="2"/>
  <c r="F48" i="2"/>
  <c r="F49" i="2"/>
  <c r="F50" i="2"/>
  <c r="F51" i="2"/>
  <c r="F52" i="2"/>
  <c r="F54" i="2"/>
  <c r="F58" i="2"/>
  <c r="F59" i="2"/>
  <c r="F61" i="2" s="1"/>
  <c r="F65" i="2"/>
  <c r="F67" i="2" s="1"/>
  <c r="F71" i="2"/>
  <c r="F78" i="2" s="1"/>
  <c r="F72" i="2"/>
  <c r="F73" i="2"/>
  <c r="F74" i="2"/>
  <c r="F76" i="2"/>
  <c r="F83" i="2"/>
  <c r="F84" i="2"/>
  <c r="F86" i="2"/>
  <c r="F87" i="2"/>
  <c r="F89" i="2"/>
  <c r="F94" i="2"/>
  <c r="F95" i="2"/>
  <c r="F97" i="2" s="1"/>
  <c r="F101" i="2"/>
  <c r="F103" i="2" s="1"/>
  <c r="B108" i="2"/>
  <c r="F28" i="3" l="1"/>
  <c r="F107" i="2"/>
  <c r="F29" i="3" l="1"/>
  <c r="F30" i="3" s="1"/>
  <c r="F108" i="2"/>
  <c r="F109" i="2" s="1"/>
  <c r="C20" i="1" l="1"/>
  <c r="F18" i="1"/>
  <c r="E18" i="1"/>
  <c r="F16" i="1"/>
  <c r="E16" i="1"/>
  <c r="E20" i="1" s="1"/>
  <c r="F20" i="1" l="1"/>
</calcChain>
</file>

<file path=xl/sharedStrings.xml><?xml version="1.0" encoding="utf-8"?>
<sst xmlns="http://schemas.openxmlformats.org/spreadsheetml/2006/main" count="401" uniqueCount="244">
  <si>
    <t>Affaire :</t>
  </si>
  <si>
    <t>REFECTION DE FACADES ET DE TOITURES</t>
  </si>
  <si>
    <t>Maître d'ouvrage :</t>
  </si>
  <si>
    <t>CMAR Nouvelle Aquitaine</t>
  </si>
  <si>
    <t>Liste des lots :</t>
  </si>
  <si>
    <t>TVA</t>
  </si>
  <si>
    <t>Total H.T</t>
  </si>
  <si>
    <t>Total TVA</t>
  </si>
  <si>
    <t>Total TTC</t>
  </si>
  <si>
    <t>1 - Bâtiment D &amp; E</t>
  </si>
  <si>
    <t>2 - Bâtiment F</t>
  </si>
  <si>
    <t>Montant Total HT =</t>
  </si>
  <si>
    <t>21, Rue des Herbillaux - 79000 NIORT</t>
  </si>
  <si>
    <t>46, Rue du Général Larminat - CS 81423 - 33073 BORDEAUX Cedex</t>
  </si>
  <si>
    <t>Date :</t>
  </si>
  <si>
    <t>Signature et Cachet de l'entreprise :</t>
  </si>
  <si>
    <t>LOT N°01 ETANCHEITE - BARDAGE - SERRURERIE</t>
  </si>
  <si>
    <t>TOTTTC</t>
  </si>
  <si>
    <t>Montant TTC</t>
  </si>
  <si>
    <t>TOTHT</t>
  </si>
  <si>
    <t>Montant HT</t>
  </si>
  <si>
    <t>STOT</t>
  </si>
  <si>
    <t>Total GRILLE DE VENTILATION</t>
  </si>
  <si>
    <t>003-A627</t>
  </si>
  <si>
    <t>ART</t>
  </si>
  <si>
    <t>U</t>
  </si>
  <si>
    <t>Grilles de ventilation, compris scellement dans les ouvrages existants et reprises de feuillures et d'enduit suite aux déposes.</t>
  </si>
  <si>
    <t xml:space="preserve">6.4.1 1 </t>
  </si>
  <si>
    <t>CH5</t>
  </si>
  <si>
    <t>GRILLE DE VENTILATION EXTERIEURE EN LAMES D'ALUMINIUM THERMOLAQUEE COMPRIS PRECADRE ET GRILLAGE ANTIMOUSTIQUE</t>
  </si>
  <si>
    <t>6.4.1</t>
  </si>
  <si>
    <t>CH4</t>
  </si>
  <si>
    <t>GRILLE DE VENTILATION</t>
  </si>
  <si>
    <t>6.4</t>
  </si>
  <si>
    <t>Total DEPOSE</t>
  </si>
  <si>
    <t>002-Y189</t>
  </si>
  <si>
    <t>Protection provisoire contre le vandalisme de menuiserie extérieure, compris panneau OSB, bardage nervuré, fixations, ...</t>
  </si>
  <si>
    <t xml:space="preserve">6.1.1 2 </t>
  </si>
  <si>
    <t>002-Y187</t>
  </si>
  <si>
    <t>Dépose de grilles de ventilation.</t>
  </si>
  <si>
    <t xml:space="preserve">6.1.1 1 </t>
  </si>
  <si>
    <t>DEPOSE DE GRILLES DE VENTILATION</t>
  </si>
  <si>
    <t>6.1.1</t>
  </si>
  <si>
    <t>DEPOSE</t>
  </si>
  <si>
    <t>6.1</t>
  </si>
  <si>
    <t>CH3</t>
  </si>
  <si>
    <t>SERRURERIE</t>
  </si>
  <si>
    <t>6</t>
  </si>
  <si>
    <t>Total BARDAGES RAPPORTES EN FACADES</t>
  </si>
  <si>
    <t>002-U480</t>
  </si>
  <si>
    <t>ENS</t>
  </si>
  <si>
    <t>Divers (à préciser par l'entreprise).</t>
  </si>
  <si>
    <t xml:space="preserve">4.1.2 2 </t>
  </si>
  <si>
    <t>002-U479</t>
  </si>
  <si>
    <t>Habillage bois ajouré à claire-voie par tasseaux de bois en douglas finition dito existant avec classe 3b par imprégnation en autoclave, posés verticalement sur et y compris ossature galva/bois</t>
  </si>
  <si>
    <t xml:space="preserve">4.1.2 1 </t>
  </si>
  <si>
    <t>HABILLAGE BOIS AJOURE A CLAIRE-VOIE PAR TASSEAUX DE BOIS EN DOUGLAS FINITION DITO EXISTANT AVEC CLASSE 3B PAR IMPREGNATION EN AUTOCLAVE, POSES VERTICALEMENT SUR ET Y COMPRIS OSSATURE GALVA/BOIS</t>
  </si>
  <si>
    <t>4.1.2</t>
  </si>
  <si>
    <t>002-X479</t>
  </si>
  <si>
    <t xml:space="preserve">4.1.1 2 </t>
  </si>
  <si>
    <t>002-X475</t>
  </si>
  <si>
    <t>Bardage bois en lame profil imitation claire-voie en douglas finition dito existant, avec classe 3b par imprégnation en autoclave, posés verticalement, sur et y compris ossature bois, avec grille anti-rongeur, profils en tôle d'acier laqué 20/10è au droit des menuiseries extérieures &amp; grilles, ...</t>
  </si>
  <si>
    <t xml:space="preserve">4.1.1 1 </t>
  </si>
  <si>
    <t>BARDAGE BOIS EN LAME PROFIL IMITATION CLAIRE-VOIE EN DOUGLAS FINITION DITO EXISTANT AVEC CLASSE 3B PAR IMPREGNATION EN AUTOCLAVE, POSES VERTICALEMENT SUR ET Y COMPRIS OSSATURE BOIS, COMPRIS PROFILS DE FINITIONS</t>
  </si>
  <si>
    <t>4.1.1</t>
  </si>
  <si>
    <t>BARDAGES RAPPORTES EN FACADES</t>
  </si>
  <si>
    <t>4.1</t>
  </si>
  <si>
    <t>CHARPENTE BOIS</t>
  </si>
  <si>
    <t>4</t>
  </si>
  <si>
    <t>Total SECURITE</t>
  </si>
  <si>
    <t>002-J205</t>
  </si>
  <si>
    <t>Échelle à crinoline :
. Échelon de descente.
. Palier intermédiaire de traversée d'acrotère.
. Barre de préhension.
. Gardes corps.
. Portillon de traversée d'acrotère.</t>
  </si>
  <si>
    <t xml:space="preserve">2.8.2 1 </t>
  </si>
  <si>
    <t>CRINOLINE</t>
  </si>
  <si>
    <t>2.8.2</t>
  </si>
  <si>
    <t>002-Y192</t>
  </si>
  <si>
    <t>Création d'un portillon d'accès en toiture dans un gardes corps existant, compris toutes sujétions, ... (en acier galvanisé).</t>
  </si>
  <si>
    <t xml:space="preserve">2.8.1 4 </t>
  </si>
  <si>
    <t>002-Y191</t>
  </si>
  <si>
    <t>Condamnation du portillon d'accès existant en toiture.</t>
  </si>
  <si>
    <t xml:space="preserve">2.8.1 3 </t>
  </si>
  <si>
    <t>002-B319</t>
  </si>
  <si>
    <t>ML</t>
  </si>
  <si>
    <t>Ligne de vie.</t>
  </si>
  <si>
    <t xml:space="preserve">2.8.1 2 </t>
  </si>
  <si>
    <t>002-B316</t>
  </si>
  <si>
    <t>Sécurité pendant les travaux.</t>
  </si>
  <si>
    <t xml:space="preserve">2.8.1 1 </t>
  </si>
  <si>
    <t>SECURITE</t>
  </si>
  <si>
    <t>2.8.1</t>
  </si>
  <si>
    <t>2.8</t>
  </si>
  <si>
    <t>Total TRAVAUX ANNEXES</t>
  </si>
  <si>
    <t>002-H780</t>
  </si>
  <si>
    <t>Couvertine, sur et y compris supports nécessaires.</t>
  </si>
  <si>
    <t xml:space="preserve">2.7.1 1 </t>
  </si>
  <si>
    <t>COUVERTINE EN TOLE D'ACIER LAQUE</t>
  </si>
  <si>
    <t>2.7.1</t>
  </si>
  <si>
    <t>TRAVAUX ANNEXES</t>
  </si>
  <si>
    <t>2.7</t>
  </si>
  <si>
    <t>Total ACCES - DESENFUMAGE - ECLAIRAGE ZENITHAL</t>
  </si>
  <si>
    <t>002-Y040</t>
  </si>
  <si>
    <t>Armoires de commandes CO2, compris liaisons sous tube cuivre, goulottes et accessoires, percements, ...</t>
  </si>
  <si>
    <t xml:space="preserve">2.6.1 2 </t>
  </si>
  <si>
    <t>002-R617</t>
  </si>
  <si>
    <t>De 1.00 x 1.00 ml de largeur totale, type "Bluesteel Therm Pneu des Ets Bluetek" ou équivalent, avec costières laquées.</t>
  </si>
  <si>
    <t xml:space="preserve">2.6.1 1 </t>
  </si>
  <si>
    <t>LANTERNEAU DE DESENFUMAGE TYPE "BLUESTEEL THERM PNEU DES ETS BLUETEK" OU EQUIVALENT (PNEUMATIQUE)</t>
  </si>
  <si>
    <t>2.6.1</t>
  </si>
  <si>
    <t>ACCES - DESENFUMAGE - ECLAIRAGE ZENITHAL</t>
  </si>
  <si>
    <t>2.6</t>
  </si>
  <si>
    <t>Total ETANCHEITE TERRASSE INACCESSIBLE BICOUCHE ELASTOMERE SUR SUPPORT BETON</t>
  </si>
  <si>
    <t>002-X319</t>
  </si>
  <si>
    <t xml:space="preserve">2.5.1 7 </t>
  </si>
  <si>
    <t>002-X318</t>
  </si>
  <si>
    <t>Mise en conformité des sorties et réservations en toiture, suite au remplacement du complexe d'étanchéité pour l'ensemble : des gaines, des supportages, des costières, des relevés, des crosses, des sorties, ..., comprenant : 
. Reprise en sous oeuvre provisoire, modification de gaines, modification des piètements, création d'appuis suivant recommandation du fabricant, ...
. Reprise des ouvrages d'étanchéité en relevés au droit des équipements, conformément au DTU, AT, ETN, Atec, ...
. Remplacement des sorties de toiture détériorées.
. A noter : Les équipements seront maintenus en service durant l'exécution des travaux.</t>
  </si>
  <si>
    <t xml:space="preserve">2.5.1 6 </t>
  </si>
  <si>
    <t>002-Y197</t>
  </si>
  <si>
    <t>Création d'un chemin de câble en toiture, sur et y compris plots soudés type SOPRASOLAR Fix EVO, l'ensemble compris dévoiement des réseaux électriques et toute sujétions, ...</t>
  </si>
  <si>
    <t xml:space="preserve">2.5.1 5 </t>
  </si>
  <si>
    <t>002-Y196</t>
  </si>
  <si>
    <t>Traitement de la dilatation en toiture.</t>
  </si>
  <si>
    <t xml:space="preserve">2.5.1 4 </t>
  </si>
  <si>
    <t>002-Y195</t>
  </si>
  <si>
    <t>Rives en retombée avec EIF pour les parties recevant une étanchéité, sur et y compris costières métalliques 20/10è en acier laqué, U de renforts fixés sur le support béton, ..., l'ensemble en recouvrement de la façade avec façon de goutte d'eau.</t>
  </si>
  <si>
    <t xml:space="preserve">2.5.1 3 </t>
  </si>
  <si>
    <t>002-X316</t>
  </si>
  <si>
    <t>Relevés non isolé, ...</t>
  </si>
  <si>
    <t xml:space="preserve">2.5.1 2 </t>
  </si>
  <si>
    <t>002-X314</t>
  </si>
  <si>
    <t>M2</t>
  </si>
  <si>
    <t>Etancheité sur support en béton armé du lot gros oeuvre avec classement BRoof T3 ICPE sous ATEC, compatible avec le mode de pose et les supports, comprenant : 
. EIF + Pare vapeur.
. Isolation thermique en mousse polyuréthane de 140 mm d'épaisseur type EFIGREEN ALU+ des Ets EFISOL ou équivalent (Classe C).
. Bi-couche élastomère compatible avec les isolants et le système d'intégration.</t>
  </si>
  <si>
    <t xml:space="preserve">2.5.1 1 </t>
  </si>
  <si>
    <t>COMPLEXE D'ETANCHEITE BICOUCHE ELASTOMERE AUTOPROTÉGÉE SOUDABLE SUR SUPPORT BETON DU MAÇON AVEC ISOLATION THERMIQUE EN MOUSSE POLYURETHANE DE 140 MM D'EPAISSEUR RECEVANT DES PANNEAUX PHOTOVOLTAIQUES EN POSE SUR PLOTS SOUDES (BRoof T3 sous ATEC)</t>
  </si>
  <si>
    <t>2.5.1</t>
  </si>
  <si>
    <t>ETANCHEITE TERRASSE INACCESSIBLE BICOUCHE ELASTOMERE SUR SUPPORT BETON</t>
  </si>
  <si>
    <t>2.5</t>
  </si>
  <si>
    <t>Total ETANCHEITE LIQUIDE</t>
  </si>
  <si>
    <t>002-B227</t>
  </si>
  <si>
    <t>Etancheité liquide de balcon, compris relevés au droit des façades, traversées, ...</t>
  </si>
  <si>
    <t xml:space="preserve">2.4.1 1 </t>
  </si>
  <si>
    <t>ETANCHEITE LIQUIDE DE BALCON</t>
  </si>
  <si>
    <t>2.4.1</t>
  </si>
  <si>
    <t>ETANCHEITE LIQUIDE</t>
  </si>
  <si>
    <t>2.4</t>
  </si>
  <si>
    <t>Total ECHAFAUDAGE ET TOUR D'ACCES</t>
  </si>
  <si>
    <t>002-K326</t>
  </si>
  <si>
    <t>Tours d'accès, compris bardage métallique sur 2,00 ml de hauteur en pied, avec portillon d'accès de 1,00 x 2,00 ml de hauteur équipé d'une serrure à canon de sureté.</t>
  </si>
  <si>
    <t xml:space="preserve">2.3.1 1 </t>
  </si>
  <si>
    <t>TOUR D'ACCES</t>
  </si>
  <si>
    <t>2.3.1</t>
  </si>
  <si>
    <t>ECHAFAUDAGE ET TOUR D'ACCES</t>
  </si>
  <si>
    <t>2.3</t>
  </si>
  <si>
    <t>001-F451</t>
  </si>
  <si>
    <t>Dépose complète du revêtement d'étanchéité existant en partie courante, y compris relevés, entrées d'eau pluviales, sorties de toiture et évacuation des gravois.</t>
  </si>
  <si>
    <t xml:space="preserve">2.2.3 1 </t>
  </si>
  <si>
    <t>DEPOSE COMPLETE DU REVETEMENT D'ETANCHEITE EXISTANT EN PARTIE COURANTE, Y COMPRIS RELEVES, ENTREES D'EAU PLUVIALES, SORTIES DE TOITURE ET EVACUATION DES GRAVOIS</t>
  </si>
  <si>
    <t>2.2.3</t>
  </si>
  <si>
    <t>002-Y193</t>
  </si>
  <si>
    <t>Dépose de lanterneaux de désenfumage, y compris commandes, relevés, ...</t>
  </si>
  <si>
    <t xml:space="preserve">2.2.2 1 </t>
  </si>
  <si>
    <t>DEPOSE DE LANTERNEAUX DE DESENFUMAGE Y COMPRIS COMMANDES</t>
  </si>
  <si>
    <t>2.2.2</t>
  </si>
  <si>
    <t>002-Y194</t>
  </si>
  <si>
    <t>Dépose de couvertine, y compris supports, isolants, ...</t>
  </si>
  <si>
    <t xml:space="preserve">2.2.1 1 </t>
  </si>
  <si>
    <t>DEPOSE DE COUVERTINES Y COMPRIS SUPPORTS</t>
  </si>
  <si>
    <t>2.2.1</t>
  </si>
  <si>
    <t>2.2</t>
  </si>
  <si>
    <t>Total INSTALLATION DE CHANTIER</t>
  </si>
  <si>
    <t>002-Y220</t>
  </si>
  <si>
    <t>Nettoyage de chantier en cours et fin de travaux.</t>
  </si>
  <si>
    <t xml:space="preserve">2.1.1 12 </t>
  </si>
  <si>
    <t>002-Y218</t>
  </si>
  <si>
    <t>Location de benne à déchets. (Gestion des rotations au compte prorata).</t>
  </si>
  <si>
    <t xml:space="preserve">2.1.1 11 </t>
  </si>
  <si>
    <t>002-Y217</t>
  </si>
  <si>
    <t>Moyens de levage pour manutention, acheminement matériaux, évacuation matériaux, ... (Grue proscrite).</t>
  </si>
  <si>
    <t xml:space="preserve">2.1.1 10 </t>
  </si>
  <si>
    <t>002-Y215</t>
  </si>
  <si>
    <t>Clôtures de chantier de 2.00 ml de hauteur (y compris déplacement suivant le phasage travaux).</t>
  </si>
  <si>
    <t xml:space="preserve">2.1.1 9 </t>
  </si>
  <si>
    <t>002-Y212</t>
  </si>
  <si>
    <t>Constat d'huissier.</t>
  </si>
  <si>
    <t xml:space="preserve">2.1.1 8 </t>
  </si>
  <si>
    <t>002-Y210</t>
  </si>
  <si>
    <t>Gestion du compte prorata.</t>
  </si>
  <si>
    <t xml:space="preserve">2.1.1 7 </t>
  </si>
  <si>
    <t>002-Y207</t>
  </si>
  <si>
    <t>Branchements provisoires en électricité depuis la limite de propriété ou depuis les installations existantes à proximité, comprenant : 
. Alimentation générale depuis la limite de propriété ou depuis les installations existantes à proximité.
. Armoire générale de chantier.
. Coffrets de chantier.
. Éclairage de chantier.
. Éclairage de sécurité.
. Démarches administratives (concessionnaires, consuels, ...).</t>
  </si>
  <si>
    <t xml:space="preserve">2.1.1 6 </t>
  </si>
  <si>
    <t>002-Y206</t>
  </si>
  <si>
    <t>Branchements provisoires en eau depuis la limite de propriété ou depuis les installations existantes à proximité.</t>
  </si>
  <si>
    <t xml:space="preserve">2.1.1 5 </t>
  </si>
  <si>
    <t>002-Y203</t>
  </si>
  <si>
    <t>Panneau de chantier de 2,00 x 3,00 ml de hauteur totale, compris ossature porteuse.</t>
  </si>
  <si>
    <t xml:space="preserve">2.1.1 4 </t>
  </si>
  <si>
    <t>002-Y202</t>
  </si>
  <si>
    <t>PM</t>
  </si>
  <si>
    <t>Réfectoire avec équipement (mis à disposition par le MO).</t>
  </si>
  <si>
    <t xml:space="preserve">2.1.1 3 </t>
  </si>
  <si>
    <t>002-Y200</t>
  </si>
  <si>
    <t>Installations sanitaires réglementaires (mis à disposition par le MO).</t>
  </si>
  <si>
    <t xml:space="preserve">2.1.1 2 </t>
  </si>
  <si>
    <t>002-Y199</t>
  </si>
  <si>
    <t>Bureau de chantier avec équipement (mis à disposition par le MO).</t>
  </si>
  <si>
    <t xml:space="preserve">2.1.1 1 </t>
  </si>
  <si>
    <t>INSTALLATION DE CHANTIER</t>
  </si>
  <si>
    <t>2.1.1</t>
  </si>
  <si>
    <t>2.1</t>
  </si>
  <si>
    <t>ETANCHEITE</t>
  </si>
  <si>
    <t>2</t>
  </si>
  <si>
    <t>Total H.T en EUR</t>
  </si>
  <si>
    <t>Prix H.T en EUR</t>
  </si>
  <si>
    <t>Quantité indicative</t>
  </si>
  <si>
    <t xml:space="preserve">Montant HT </t>
  </si>
  <si>
    <t>Total GARDES - CORPS ET MAINS - COURANTES</t>
  </si>
  <si>
    <t>002-Q791</t>
  </si>
  <si>
    <t>Garde corps galvanisé de 1,10 ml de hauteur, en pose rampante.</t>
  </si>
  <si>
    <t xml:space="preserve">6.3.1 1 </t>
  </si>
  <si>
    <t>GARDE CORPS INDUSTRIEL GALVANISÉ AVEC LISSES HORIZONTALES ET SOUBASSEMENT EN TOLE</t>
  </si>
  <si>
    <t>6.3.1</t>
  </si>
  <si>
    <t>GARDES - CORPS ET MAINS - COURANTES</t>
  </si>
  <si>
    <t>6.3</t>
  </si>
  <si>
    <t>Total PORTES BATIMENT</t>
  </si>
  <si>
    <t>002-Y186</t>
  </si>
  <si>
    <t>Pliage en tôle d'acier laqué dito existant pour menuiserie de 1,45 x 2,65 ml de hauteur totale.</t>
  </si>
  <si>
    <t xml:space="preserve">6.2.1 2 </t>
  </si>
  <si>
    <t>002-C134</t>
  </si>
  <si>
    <t>De 1,45 x 2.65 ml de hauteur totale, à deux vantaux tiercés, EI30, compris scellement dans les ouvrages existants et reprises de feuillures et d'enduit suite aux déposes.</t>
  </si>
  <si>
    <t xml:space="preserve">6.2.1 1 </t>
  </si>
  <si>
    <t>BLOC PORTE EN ACIER EI30, A DEUX VANTAUX EGAUX</t>
  </si>
  <si>
    <t>6.2.1</t>
  </si>
  <si>
    <t>PORTES BATIMENT</t>
  </si>
  <si>
    <t>6.2</t>
  </si>
  <si>
    <t>002-Y185</t>
  </si>
  <si>
    <t xml:space="preserve">6.1.2 3 </t>
  </si>
  <si>
    <t>001-E556</t>
  </si>
  <si>
    <t>Dépose de pliage en tôle d'acier laqué pour menuiserie de 1,45 x 2,65 ml de hauteur totale.</t>
  </si>
  <si>
    <t xml:space="preserve">6.1.2 2 </t>
  </si>
  <si>
    <t>002-Y184</t>
  </si>
  <si>
    <t>Dépose de menuiserie de 1,45 x 2,65 ml de hauteur totale.</t>
  </si>
  <si>
    <t xml:space="preserve">6.1.2 1 </t>
  </si>
  <si>
    <t>DEPOSE DE MENUISERIE EXTERIEURE</t>
  </si>
  <si>
    <t>6.1.2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</si>
</sst>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6" x14ac:knownFonts="1">
    <font>
      <sz val="11"/>
      <color theme="1"/>
      <name val="Calibri"/>
      <family val="2"/>
      <scheme val="minor"/>
    </font>
    <font>
      <sz val="10"/>
      <color rgb="FF000000"/>
      <name val="Arial Narrow"/>
      <family val="1"/>
    </font>
    <font>
      <sz val="10"/>
      <color rgb="FF000000"/>
      <name val="Arial"/>
      <family val="1"/>
    </font>
    <font>
      <sz val="10"/>
      <color rgb="FF000000"/>
      <name val="DIN Next Rounded LT Pro"/>
      <family val="1"/>
    </font>
    <font>
      <b/>
      <sz val="12"/>
      <color rgb="FF000000"/>
      <name val="DIN Next Rounded LT Pro"/>
      <family val="1"/>
    </font>
    <font>
      <sz val="12"/>
      <color rgb="FF000000"/>
      <name val="DIN Next Rounded LT Pro"/>
      <family val="1"/>
    </font>
    <font>
      <b/>
      <u/>
      <sz val="10"/>
      <color rgb="FF000000"/>
      <name val="DIN Next Rounded LT Pro"/>
      <family val="1"/>
    </font>
    <font>
      <i/>
      <sz val="10"/>
      <color rgb="FF000000"/>
      <name val="DIN Next Rounded LT Pro"/>
      <family val="1"/>
    </font>
    <font>
      <sz val="9"/>
      <color rgb="FFFF0000"/>
      <name val="DIN Next Rounded LT Pro"/>
      <family val="1"/>
    </font>
    <font>
      <b/>
      <sz val="10"/>
      <color rgb="FF000000"/>
      <name val="DIN Next Rounded LT Pro"/>
      <family val="1"/>
    </font>
    <font>
      <b/>
      <sz val="8"/>
      <color rgb="FF000000"/>
      <name val="DIN Next Rounded LT Pro"/>
      <family val="1"/>
    </font>
    <font>
      <sz val="8"/>
      <color rgb="FF000000"/>
      <name val="DIN Next Rounded LT Pro"/>
      <family val="1"/>
    </font>
    <font>
      <b/>
      <sz val="9"/>
      <color rgb="FF000000"/>
      <name val="DIN Next Rounded LT Pro"/>
      <family val="1"/>
    </font>
    <font>
      <sz val="9"/>
      <color rgb="FF000000"/>
      <name val="DIN Next Rounded LT Pro"/>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b/>
      <i/>
      <sz val="11"/>
      <color theme="1"/>
      <name val="Calibri"/>
      <family val="2"/>
      <scheme val="minor"/>
    </font>
    <font>
      <b/>
      <i/>
      <sz val="11"/>
      <color theme="1"/>
      <name val="Calibri"/>
      <family val="2"/>
    </font>
    <font>
      <sz val="11"/>
      <color rgb="FFFFFFFF"/>
      <name val="Calibri"/>
      <family val="1"/>
    </font>
    <font>
      <sz val="10"/>
      <color theme="1"/>
      <name val="Arial Narrow"/>
      <family val="1"/>
    </font>
  </fonts>
  <fills count="7">
    <fill>
      <patternFill patternType="none"/>
    </fill>
    <fill>
      <patternFill patternType="gray125"/>
    </fill>
    <fill>
      <patternFill patternType="solid">
        <fgColor rgb="FFE0E0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FF"/>
      </patternFill>
    </fill>
  </fills>
  <borders count="45">
    <border>
      <left/>
      <right/>
      <top/>
      <bottom/>
      <diagonal/>
    </border>
    <border>
      <left/>
      <right/>
      <top style="medium">
        <color rgb="FF000000"/>
      </top>
      <bottom/>
      <diagonal/>
    </border>
    <border>
      <left style="hair">
        <color rgb="FF000000"/>
      </left>
      <right style="hair">
        <color rgb="FF000000"/>
      </right>
      <top style="medium">
        <color rgb="FF000000"/>
      </top>
      <bottom style="medium">
        <color rgb="FF000000"/>
      </bottom>
      <diagonal/>
    </border>
    <border>
      <left style="hair">
        <color rgb="FF000000"/>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style="hair">
        <color rgb="FF000000"/>
      </right>
      <top style="medium">
        <color rgb="FF000000"/>
      </top>
      <bottom style="medium">
        <color rgb="FF000000"/>
      </bottom>
      <diagonal/>
    </border>
    <border>
      <left style="hair">
        <color rgb="FF000000"/>
      </left>
      <right style="hair">
        <color rgb="FF000000"/>
      </right>
      <top/>
      <bottom style="medium">
        <color rgb="FF000000"/>
      </bottom>
      <diagonal/>
    </border>
    <border>
      <left style="hair">
        <color rgb="FF000000"/>
      </left>
      <right style="medium">
        <color rgb="FF000000"/>
      </right>
      <top/>
      <bottom style="medium">
        <color rgb="FF000000"/>
      </bottom>
      <diagonal/>
    </border>
    <border>
      <left style="medium">
        <color rgb="FF000000"/>
      </left>
      <right style="hair">
        <color rgb="FF000000"/>
      </right>
      <top/>
      <bottom style="medium">
        <color rgb="FF000000"/>
      </bottom>
      <diagonal/>
    </border>
    <border>
      <left style="hair">
        <color rgb="FF000000"/>
      </left>
      <right style="hair">
        <color rgb="FF000000"/>
      </right>
      <top/>
      <bottom/>
      <diagonal/>
    </border>
    <border>
      <left style="medium">
        <color rgb="FF000000"/>
      </left>
      <right style="hair">
        <color rgb="FF000000"/>
      </right>
      <top/>
      <bottom/>
      <diagonal/>
    </border>
    <border>
      <left style="hair">
        <color rgb="FF000000"/>
      </left>
      <right style="medium">
        <color rgb="FF000000"/>
      </right>
      <top/>
      <bottom/>
      <diagonal/>
    </border>
    <border>
      <left style="hair">
        <color rgb="FF000000"/>
      </left>
      <right style="hair">
        <color rgb="FF000000"/>
      </right>
      <top style="medium">
        <color rgb="FF000000"/>
      </top>
      <bottom/>
      <diagonal/>
    </border>
    <border>
      <left style="hair">
        <color rgb="FF000000"/>
      </left>
      <right style="medium">
        <color rgb="FF000000"/>
      </right>
      <top style="medium">
        <color rgb="FF000000"/>
      </top>
      <bottom/>
      <diagonal/>
    </border>
    <border>
      <left style="medium">
        <color rgb="FF000000"/>
      </left>
      <right style="hair">
        <color rgb="FF000000"/>
      </right>
      <top style="medium">
        <color rgb="FF000000"/>
      </top>
      <bottom/>
      <diagonal/>
    </border>
    <border>
      <left/>
      <right/>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rgb="FF000000"/>
      </top>
      <bottom/>
      <diagonal/>
    </border>
    <border>
      <left style="hair">
        <color rgb="FF000000"/>
      </left>
      <right style="thin">
        <color rgb="FF000000"/>
      </right>
      <top/>
      <bottom style="thin">
        <color rgb="FF000000"/>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diagonal/>
    </border>
    <border>
      <left/>
      <right style="hair">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rgb="FF000000"/>
      </left>
      <right style="thin">
        <color rgb="FF000000"/>
      </right>
      <top/>
      <bottom/>
      <diagonal/>
    </border>
    <border>
      <left/>
      <right style="hair">
        <color rgb="FF000000"/>
      </right>
      <top/>
      <bottom/>
      <diagonal/>
    </border>
    <border>
      <left style="hair">
        <color rgb="FF000000"/>
      </left>
      <right style="hair">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4" fillId="2" borderId="0">
      <alignment horizontal="left" vertical="top" wrapText="1"/>
    </xf>
    <xf numFmtId="0" fontId="3" fillId="0" borderId="0" applyFill="0">
      <alignment horizontal="left" vertical="top" wrapText="1"/>
    </xf>
    <xf numFmtId="0" fontId="3"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xf numFmtId="0" fontId="9" fillId="0" borderId="0" applyFill="0">
      <alignment horizontal="right" vertical="top" wrapText="1"/>
    </xf>
    <xf numFmtId="0" fontId="10" fillId="0" borderId="0" applyFill="0">
      <alignment horizontal="left" vertical="top" wrapText="1" indent="1"/>
    </xf>
    <xf numFmtId="0" fontId="3"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11" fillId="0" borderId="0" applyFill="0">
      <alignment horizontal="left" vertical="top" wrapText="1" indent="1"/>
    </xf>
    <xf numFmtId="0" fontId="12" fillId="0" borderId="0" applyFill="0">
      <alignment horizontal="left" vertical="top" wrapText="1"/>
    </xf>
    <xf numFmtId="0" fontId="1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4" fillId="0" borderId="0" applyFill="0">
      <alignment horizontal="left" vertical="top" wrapText="1"/>
    </xf>
    <xf numFmtId="0" fontId="15" fillId="0" borderId="0" applyFill="0">
      <alignment horizontal="left" vertical="top" wrapText="1"/>
    </xf>
    <xf numFmtId="0" fontId="16" fillId="0" borderId="0" applyFill="0">
      <alignment horizontal="left" vertical="top" wrapText="1"/>
    </xf>
    <xf numFmtId="0" fontId="16" fillId="0" borderId="0" applyFill="0">
      <alignment horizontal="left" vertical="top" wrapText="1"/>
    </xf>
    <xf numFmtId="0" fontId="17" fillId="0" borderId="0" applyFill="0">
      <alignment horizontal="left" vertical="top" wrapText="1"/>
    </xf>
    <xf numFmtId="0" fontId="16" fillId="0" borderId="0" applyFill="0">
      <alignment horizontal="left" vertical="top" wrapText="1"/>
    </xf>
    <xf numFmtId="0" fontId="16" fillId="0" borderId="0" applyFill="0">
      <alignment horizontal="left" vertical="top" wrapText="1"/>
    </xf>
    <xf numFmtId="0" fontId="18" fillId="0" borderId="0" applyFill="0">
      <alignment horizontal="left" vertical="top" wrapText="1" indent="5"/>
    </xf>
    <xf numFmtId="0" fontId="19" fillId="0" borderId="0" applyFill="0">
      <alignment horizontal="left" vertical="top" wrapText="1" indent="5"/>
    </xf>
    <xf numFmtId="0" fontId="19" fillId="0" borderId="0" applyFill="0">
      <alignment horizontal="left" vertical="top" wrapText="1" indent="5"/>
    </xf>
    <xf numFmtId="0" fontId="20" fillId="0" borderId="0" applyFill="0">
      <alignment horizontal="left" vertical="top" wrapText="1"/>
    </xf>
  </cellStyleXfs>
  <cellXfs count="114">
    <xf numFmtId="0" fontId="0" fillId="0" borderId="0" xfId="0"/>
    <xf numFmtId="0" fontId="21" fillId="0" borderId="0" xfId="0" applyFont="1" applyAlignment="1">
      <alignment horizontal="left" vertical="top" wrapText="1"/>
    </xf>
    <xf numFmtId="0" fontId="0" fillId="0" borderId="15" xfId="0" applyBorder="1" applyAlignment="1">
      <alignment horizontal="left" vertical="top" wrapText="1"/>
    </xf>
    <xf numFmtId="0" fontId="0" fillId="0" borderId="4" xfId="0" applyBorder="1" applyAlignment="1">
      <alignment horizontal="left" vertical="top" wrapText="1"/>
    </xf>
    <xf numFmtId="0" fontId="21" fillId="0" borderId="5" xfId="0" applyFont="1" applyBorder="1" applyAlignment="1">
      <alignment horizontal="center" vertical="top" wrapText="1"/>
    </xf>
    <xf numFmtId="0" fontId="21" fillId="0" borderId="2" xfId="0" applyFont="1" applyBorder="1" applyAlignment="1">
      <alignment horizontal="center" vertical="top" wrapText="1"/>
    </xf>
    <xf numFmtId="0" fontId="21" fillId="0" borderId="3" xfId="0" applyFont="1" applyBorder="1" applyAlignment="1">
      <alignment horizontal="center" vertical="top" wrapText="1"/>
    </xf>
    <xf numFmtId="0" fontId="21" fillId="0" borderId="10" xfId="0" applyFont="1" applyBorder="1" applyAlignment="1">
      <alignment horizontal="left" vertical="top" wrapText="1"/>
    </xf>
    <xf numFmtId="164" fontId="0" fillId="0" borderId="9" xfId="0" applyNumberFormat="1" applyBorder="1" applyAlignment="1">
      <alignment horizontal="right" vertical="top" wrapText="1"/>
    </xf>
    <xf numFmtId="164" fontId="0" fillId="0" borderId="11" xfId="0" applyNumberFormat="1" applyBorder="1" applyAlignment="1">
      <alignment horizontal="right" vertical="top" wrapText="1"/>
    </xf>
    <xf numFmtId="0" fontId="0" fillId="0" borderId="8" xfId="0" applyBorder="1" applyAlignment="1">
      <alignment horizontal="left" vertical="top" wrapText="1"/>
    </xf>
    <xf numFmtId="164" fontId="0" fillId="0" borderId="6" xfId="0" applyNumberFormat="1" applyBorder="1" applyAlignment="1">
      <alignment horizontal="right" vertical="top" wrapText="1"/>
    </xf>
    <xf numFmtId="164" fontId="0" fillId="0" borderId="7" xfId="0" applyNumberFormat="1" applyBorder="1" applyAlignment="1">
      <alignment horizontal="right" vertical="top" wrapText="1"/>
    </xf>
    <xf numFmtId="0" fontId="0" fillId="0" borderId="1" xfId="0" applyBorder="1" applyAlignment="1">
      <alignment horizontal="left" vertical="top" wrapText="1"/>
    </xf>
    <xf numFmtId="0" fontId="0" fillId="0" borderId="20" xfId="0" applyBorder="1"/>
    <xf numFmtId="0" fontId="0" fillId="0" borderId="21" xfId="0" applyBorder="1"/>
    <xf numFmtId="0" fontId="0" fillId="0" borderId="23" xfId="0" applyBorder="1"/>
    <xf numFmtId="0" fontId="0" fillId="0" borderId="24" xfId="0" applyBorder="1"/>
    <xf numFmtId="0" fontId="21" fillId="4" borderId="14" xfId="0" applyFont="1" applyFill="1" applyBorder="1" applyAlignment="1">
      <alignment horizontal="left" vertical="top" wrapText="1"/>
    </xf>
    <xf numFmtId="164" fontId="0" fillId="4" borderId="12" xfId="0" applyNumberFormat="1" applyFill="1" applyBorder="1" applyAlignment="1">
      <alignment horizontal="right" vertical="top" wrapText="1"/>
    </xf>
    <xf numFmtId="164" fontId="0" fillId="4" borderId="13" xfId="0" applyNumberFormat="1" applyFill="1" applyBorder="1" applyAlignment="1">
      <alignment horizontal="right" vertical="top" wrapText="1"/>
    </xf>
    <xf numFmtId="0" fontId="21" fillId="5" borderId="10" xfId="0" applyFont="1" applyFill="1" applyBorder="1" applyAlignment="1">
      <alignment horizontal="left" vertical="top" wrapText="1"/>
    </xf>
    <xf numFmtId="164" fontId="0" fillId="5" borderId="9" xfId="0" applyNumberFormat="1" applyFill="1" applyBorder="1" applyAlignment="1">
      <alignment horizontal="right" vertical="top" wrapText="1"/>
    </xf>
    <xf numFmtId="164" fontId="0" fillId="5" borderId="11" xfId="0" applyNumberFormat="1" applyFill="1" applyBorder="1" applyAlignment="1">
      <alignment horizontal="right" vertical="top" wrapText="1"/>
    </xf>
    <xf numFmtId="0" fontId="22" fillId="3" borderId="5" xfId="0" applyFont="1" applyFill="1" applyBorder="1" applyAlignment="1">
      <alignment horizontal="right" vertical="top" wrapText="1"/>
    </xf>
    <xf numFmtId="164" fontId="23" fillId="3" borderId="2" xfId="0" applyNumberFormat="1" applyFont="1" applyFill="1" applyBorder="1" applyAlignment="1">
      <alignment horizontal="right" vertical="top" wrapText="1"/>
    </xf>
    <xf numFmtId="164" fontId="23" fillId="3" borderId="3" xfId="0" applyNumberFormat="1" applyFont="1" applyFill="1" applyBorder="1" applyAlignment="1">
      <alignment horizontal="right" vertical="top" wrapText="1"/>
    </xf>
    <xf numFmtId="0" fontId="22" fillId="0" borderId="19" xfId="0" applyFont="1" applyBorder="1"/>
    <xf numFmtId="0" fontId="22" fillId="0" borderId="20" xfId="0" applyFont="1" applyBorder="1"/>
    <xf numFmtId="0" fontId="0" fillId="0" borderId="25" xfId="0" applyBorder="1"/>
    <xf numFmtId="0" fontId="0" fillId="0" borderId="26" xfId="0" applyBorder="1"/>
    <xf numFmtId="0" fontId="0" fillId="0" borderId="22" xfId="0" applyBorder="1"/>
    <xf numFmtId="0" fontId="21" fillId="3" borderId="16" xfId="0" applyFont="1" applyFill="1" applyBorder="1" applyAlignment="1">
      <alignment horizontal="left" vertical="top" wrapText="1"/>
    </xf>
    <xf numFmtId="0" fontId="0" fillId="3" borderId="17" xfId="0" applyFill="1" applyBorder="1"/>
    <xf numFmtId="0" fontId="0" fillId="3" borderId="18" xfId="0" applyFill="1" applyBorder="1"/>
    <xf numFmtId="0" fontId="21" fillId="0" borderId="19" xfId="0" applyFont="1" applyBorder="1" applyAlignment="1">
      <alignment horizontal="left" vertical="top" wrapText="1"/>
    </xf>
    <xf numFmtId="0" fontId="0" fillId="0" borderId="20" xfId="0" applyBorder="1"/>
    <xf numFmtId="0" fontId="0" fillId="0" borderId="21" xfId="0" applyBorder="1"/>
    <xf numFmtId="0" fontId="21" fillId="0" borderId="22" xfId="0" applyFont="1" applyBorder="1" applyAlignment="1">
      <alignment horizontal="left" vertical="top" wrapText="1"/>
    </xf>
    <xf numFmtId="0" fontId="0" fillId="0" borderId="23" xfId="0" applyBorder="1"/>
    <xf numFmtId="0" fontId="0" fillId="0" borderId="24" xfId="0" applyBorder="1"/>
    <xf numFmtId="164" fontId="21" fillId="0" borderId="0" xfId="0" applyNumberFormat="1" applyFont="1" applyFill="1" applyAlignment="1">
      <alignment horizontal="right" vertical="top" wrapText="1"/>
    </xf>
    <xf numFmtId="164" fontId="21" fillId="4" borderId="24" xfId="0" applyNumberFormat="1" applyFont="1" applyFill="1" applyBorder="1" applyAlignment="1">
      <alignment horizontal="right" vertical="top" wrapText="1"/>
    </xf>
    <xf numFmtId="0" fontId="0" fillId="4" borderId="22" xfId="0" applyFill="1" applyBorder="1"/>
    <xf numFmtId="0" fontId="0" fillId="4" borderId="24" xfId="0" applyFill="1" applyBorder="1"/>
    <xf numFmtId="0" fontId="0" fillId="4" borderId="23" xfId="0" applyFill="1" applyBorder="1"/>
    <xf numFmtId="0" fontId="21" fillId="4" borderId="22" xfId="0" applyFont="1" applyFill="1" applyBorder="1" applyAlignment="1">
      <alignment horizontal="left" vertical="top" wrapText="1"/>
    </xf>
    <xf numFmtId="164" fontId="21" fillId="4" borderId="26" xfId="0" applyNumberFormat="1" applyFont="1" applyFill="1" applyBorder="1" applyAlignment="1">
      <alignment horizontal="right" vertical="top" wrapText="1"/>
    </xf>
    <xf numFmtId="0" fontId="0" fillId="4" borderId="25" xfId="0" applyFill="1" applyBorder="1"/>
    <xf numFmtId="0" fontId="0" fillId="4" borderId="26" xfId="0" applyFill="1" applyBorder="1"/>
    <xf numFmtId="0" fontId="0" fillId="4" borderId="0" xfId="0" applyFill="1"/>
    <xf numFmtId="0" fontId="21" fillId="4" borderId="25" xfId="0" applyFont="1" applyFill="1" applyBorder="1" applyAlignment="1">
      <alignment horizontal="left" vertical="top" wrapText="1"/>
    </xf>
    <xf numFmtId="165" fontId="24" fillId="6" borderId="0" xfId="0" applyNumberFormat="1" applyFont="1" applyFill="1" applyAlignment="1">
      <alignment horizontal="left" vertical="top" wrapText="1"/>
    </xf>
    <xf numFmtId="164" fontId="21" fillId="4" borderId="21" xfId="0" applyNumberFormat="1" applyFont="1" applyFill="1" applyBorder="1" applyAlignment="1">
      <alignment horizontal="right" vertical="top" wrapText="1"/>
    </xf>
    <xf numFmtId="0" fontId="0" fillId="4" borderId="19" xfId="0" applyFill="1" applyBorder="1"/>
    <xf numFmtId="0" fontId="0" fillId="4" borderId="21" xfId="0" applyFill="1" applyBorder="1"/>
    <xf numFmtId="0" fontId="0" fillId="4" borderId="20" xfId="0" applyFill="1" applyBorder="1"/>
    <xf numFmtId="0" fontId="21" fillId="4" borderId="19" xfId="0" applyFont="1" applyFill="1" applyBorder="1" applyAlignment="1">
      <alignment horizontal="left" vertical="top" wrapText="1"/>
    </xf>
    <xf numFmtId="0" fontId="0" fillId="0" borderId="27" xfId="0" applyFill="1" applyBorder="1" applyAlignment="1">
      <alignment horizontal="left" vertical="top" wrapText="1"/>
    </xf>
    <xf numFmtId="0" fontId="0" fillId="0" borderId="28" xfId="0" applyFill="1" applyBorder="1" applyAlignment="1">
      <alignment horizontal="left" vertical="top" wrapText="1"/>
    </xf>
    <xf numFmtId="0" fontId="0" fillId="0" borderId="29" xfId="0" applyFill="1" applyBorder="1" applyAlignment="1">
      <alignment horizontal="left" vertical="top" wrapText="1"/>
    </xf>
    <xf numFmtId="0" fontId="0" fillId="0" borderId="30" xfId="0" applyFill="1" applyBorder="1" applyAlignment="1">
      <alignment horizontal="left" vertical="top" wrapText="1"/>
    </xf>
    <xf numFmtId="0" fontId="25" fillId="0" borderId="31" xfId="0" applyFont="1" applyFill="1" applyBorder="1" applyAlignment="1">
      <alignment horizontal="left" vertical="top" wrapText="1"/>
    </xf>
    <xf numFmtId="0" fontId="0" fillId="0" borderId="32" xfId="0" applyBorder="1" applyAlignment="1">
      <alignment horizontal="left" vertical="top" wrapText="1"/>
    </xf>
    <xf numFmtId="0" fontId="0" fillId="0" borderId="9" xfId="0" applyFill="1" applyBorder="1" applyAlignment="1">
      <alignment horizontal="left" vertical="top" wrapText="1"/>
    </xf>
    <xf numFmtId="0" fontId="0" fillId="0" borderId="33" xfId="0" applyFill="1" applyBorder="1" applyAlignment="1">
      <alignment horizontal="left" vertical="top" wrapText="1"/>
    </xf>
    <xf numFmtId="0" fontId="25" fillId="0" borderId="34" xfId="0" applyFont="1" applyFill="1" applyBorder="1" applyAlignment="1">
      <alignment horizontal="left" vertical="top" wrapText="1"/>
    </xf>
    <xf numFmtId="0" fontId="0" fillId="0" borderId="35" xfId="0" applyFill="1" applyBorder="1" applyAlignment="1">
      <alignment horizontal="left" vertical="top" wrapText="1"/>
    </xf>
    <xf numFmtId="164" fontId="0" fillId="0" borderId="36" xfId="0" applyNumberFormat="1" applyFill="1" applyBorder="1" applyAlignment="1">
      <alignment horizontal="right" vertical="top" wrapText="1"/>
    </xf>
    <xf numFmtId="0" fontId="9" fillId="0" borderId="37" xfId="17" applyFill="1" applyBorder="1">
      <alignment horizontal="right" vertical="top" wrapText="1"/>
    </xf>
    <xf numFmtId="0" fontId="1" fillId="0" borderId="38" xfId="17" applyFont="1" applyFill="1" applyBorder="1" applyAlignment="1">
      <alignment horizontal="left" vertical="top" wrapText="1"/>
    </xf>
    <xf numFmtId="49" fontId="0" fillId="0" borderId="0" xfId="0" applyNumberFormat="1" applyFill="1" applyAlignment="1">
      <alignment horizontal="left" vertical="top" wrapText="1"/>
    </xf>
    <xf numFmtId="164" fontId="0" fillId="0" borderId="39" xfId="0" applyNumberFormat="1" applyFill="1" applyBorder="1" applyAlignment="1" applyProtection="1">
      <alignment horizontal="right" vertical="top" wrapText="1"/>
      <protection locked="0"/>
    </xf>
    <xf numFmtId="164" fontId="0" fillId="0" borderId="9" xfId="0" applyNumberFormat="1" applyFill="1" applyBorder="1" applyAlignment="1" applyProtection="1">
      <alignment horizontal="center" vertical="top" wrapText="1"/>
      <protection locked="0"/>
    </xf>
    <xf numFmtId="165" fontId="0" fillId="0" borderId="9" xfId="0" applyNumberFormat="1" applyFill="1" applyBorder="1" applyAlignment="1" applyProtection="1">
      <alignment horizontal="center" vertical="top" wrapText="1"/>
      <protection locked="0"/>
    </xf>
    <xf numFmtId="0" fontId="0" fillId="0" borderId="9" xfId="0" applyFill="1" applyBorder="1" applyAlignment="1" applyProtection="1">
      <alignment horizontal="center" vertical="top"/>
      <protection locked="0"/>
    </xf>
    <xf numFmtId="0" fontId="11" fillId="0" borderId="40" xfId="26" applyFill="1" applyBorder="1">
      <alignment horizontal="left" vertical="top" wrapText="1" indent="1"/>
    </xf>
    <xf numFmtId="0" fontId="1" fillId="0" borderId="35" xfId="1" applyFill="1" applyBorder="1">
      <alignment horizontal="left" vertical="top" wrapText="1"/>
    </xf>
    <xf numFmtId="0" fontId="0" fillId="0" borderId="39" xfId="0" applyFill="1" applyBorder="1" applyAlignment="1">
      <alignment horizontal="left" vertical="top" wrapText="1"/>
    </xf>
    <xf numFmtId="0" fontId="10" fillId="0" borderId="40" xfId="18" applyFill="1" applyBorder="1">
      <alignment horizontal="left" vertical="top" wrapText="1" indent="1"/>
    </xf>
    <xf numFmtId="0" fontId="1" fillId="6" borderId="35" xfId="1" applyFill="1" applyBorder="1">
      <alignment horizontal="left" vertical="top" wrapText="1"/>
    </xf>
    <xf numFmtId="0" fontId="6" fillId="0" borderId="40" xfId="14" applyFill="1" applyBorder="1">
      <alignment horizontal="left" vertical="top" wrapText="1"/>
    </xf>
    <xf numFmtId="0" fontId="6" fillId="0" borderId="33" xfId="14" applyFill="1" applyBorder="1">
      <alignment horizontal="left" vertical="top" wrapText="1"/>
    </xf>
    <xf numFmtId="0" fontId="1" fillId="6" borderId="34" xfId="1" applyFill="1" applyBorder="1">
      <alignment horizontal="left" vertical="top" wrapText="1"/>
    </xf>
    <xf numFmtId="0" fontId="4" fillId="2" borderId="37" xfId="10" applyBorder="1">
      <alignment horizontal="left" vertical="top" wrapText="1"/>
    </xf>
    <xf numFmtId="0" fontId="1" fillId="2" borderId="38" xfId="1" applyFill="1" applyBorder="1">
      <alignment horizontal="left" vertical="top" wrapText="1"/>
    </xf>
    <xf numFmtId="0" fontId="0" fillId="0" borderId="37" xfId="0" applyBorder="1" applyAlignment="1">
      <alignment horizontal="left" vertical="top" wrapText="1"/>
    </xf>
    <xf numFmtId="0" fontId="25" fillId="0" borderId="38" xfId="0" applyFont="1" applyFill="1" applyBorder="1" applyAlignment="1">
      <alignment horizontal="left" vertical="top" wrapText="1"/>
    </xf>
    <xf numFmtId="0" fontId="0" fillId="0" borderId="41" xfId="0" applyBorder="1" applyAlignment="1">
      <alignment horizontal="left" vertical="top" wrapText="1"/>
    </xf>
    <xf numFmtId="0" fontId="0" fillId="0" borderId="38" xfId="0" applyBorder="1" applyAlignment="1">
      <alignment horizontal="left" vertical="top" wrapText="1"/>
    </xf>
    <xf numFmtId="0" fontId="21" fillId="0" borderId="42" xfId="0" applyFont="1" applyBorder="1" applyAlignment="1">
      <alignment horizontal="right" vertical="top" wrapText="1"/>
    </xf>
    <xf numFmtId="0" fontId="21" fillId="0" borderId="42" xfId="0" applyFont="1" applyBorder="1" applyAlignment="1">
      <alignment horizontal="center" vertical="top" wrapText="1"/>
    </xf>
    <xf numFmtId="0" fontId="22" fillId="4" borderId="43" xfId="0" applyFont="1" applyFill="1" applyBorder="1" applyAlignment="1">
      <alignment horizontal="center" vertical="center" wrapText="1"/>
    </xf>
    <xf numFmtId="0" fontId="0" fillId="4" borderId="38" xfId="0" applyFill="1" applyBorder="1" applyAlignment="1">
      <alignment horizontal="left" vertical="top" wrapText="1"/>
    </xf>
    <xf numFmtId="0" fontId="0" fillId="0" borderId="43" xfId="0" applyBorder="1" applyAlignment="1">
      <alignment horizontal="left" vertical="top" wrapText="1"/>
    </xf>
    <xf numFmtId="0" fontId="0" fillId="0" borderId="44" xfId="0" applyBorder="1" applyAlignment="1">
      <alignment horizontal="left" vertical="top" wrapText="1"/>
    </xf>
    <xf numFmtId="0" fontId="0" fillId="0" borderId="38" xfId="0" applyBorder="1" applyAlignment="1">
      <alignment horizontal="left" vertical="top" wrapText="1"/>
    </xf>
    <xf numFmtId="164" fontId="21" fillId="5" borderId="24" xfId="0" applyNumberFormat="1" applyFont="1" applyFill="1" applyBorder="1" applyAlignment="1">
      <alignment horizontal="right" vertical="top" wrapText="1"/>
    </xf>
    <xf numFmtId="0" fontId="0" fillId="5" borderId="22" xfId="0" applyFill="1" applyBorder="1"/>
    <xf numFmtId="0" fontId="0" fillId="5" borderId="24" xfId="0" applyFill="1" applyBorder="1"/>
    <xf numFmtId="0" fontId="0" fillId="5" borderId="23" xfId="0" applyFill="1" applyBorder="1"/>
    <xf numFmtId="0" fontId="21" fillId="5" borderId="22" xfId="0" applyFont="1" applyFill="1" applyBorder="1" applyAlignment="1">
      <alignment horizontal="left" vertical="top" wrapText="1"/>
    </xf>
    <xf numFmtId="164" fontId="21" fillId="5" borderId="26" xfId="0" applyNumberFormat="1" applyFont="1" applyFill="1" applyBorder="1" applyAlignment="1">
      <alignment horizontal="right" vertical="top" wrapText="1"/>
    </xf>
    <xf numFmtId="0" fontId="0" fillId="5" borderId="25" xfId="0" applyFill="1" applyBorder="1"/>
    <xf numFmtId="0" fontId="0" fillId="5" borderId="26" xfId="0" applyFill="1" applyBorder="1"/>
    <xf numFmtId="0" fontId="0" fillId="5" borderId="0" xfId="0" applyFill="1"/>
    <xf numFmtId="0" fontId="21" fillId="5" borderId="25" xfId="0" applyFont="1" applyFill="1" applyBorder="1" applyAlignment="1">
      <alignment horizontal="left" vertical="top" wrapText="1"/>
    </xf>
    <xf numFmtId="164" fontId="21" fillId="5" borderId="21" xfId="0" applyNumberFormat="1" applyFont="1" applyFill="1" applyBorder="1" applyAlignment="1">
      <alignment horizontal="right" vertical="top" wrapText="1"/>
    </xf>
    <xf numFmtId="0" fontId="0" fillId="5" borderId="19" xfId="0" applyFill="1" applyBorder="1"/>
    <xf numFmtId="0" fontId="0" fillId="5" borderId="21" xfId="0" applyFill="1" applyBorder="1"/>
    <xf numFmtId="0" fontId="0" fillId="5" borderId="20" xfId="0" applyFill="1" applyBorder="1"/>
    <xf numFmtId="0" fontId="21" fillId="5" borderId="19" xfId="0" applyFont="1" applyFill="1" applyBorder="1" applyAlignment="1">
      <alignment horizontal="left" vertical="top" wrapText="1"/>
    </xf>
    <xf numFmtId="0" fontId="22" fillId="5" borderId="43" xfId="0" applyFont="1" applyFill="1" applyBorder="1" applyAlignment="1">
      <alignment horizontal="center" vertical="center" wrapText="1"/>
    </xf>
    <xf numFmtId="0" fontId="0" fillId="5" borderId="38" xfId="0" applyFill="1" applyBorder="1" applyAlignment="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bin"/></Relationships>
</file>

<file path=xl/drawings/_rels/drawing3.xml.rels><?xml version="1.0" encoding="UTF-8" standalone="yes"?>
<Relationships xmlns="http://schemas.openxmlformats.org/package/2006/relationships"><Relationship Id="rId1" Type="http://schemas.openxmlformats.org/officeDocument/2006/relationships/image" Target="../media/image2.bin"/></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0</xdr:row>
      <xdr:rowOff>76200</xdr:rowOff>
    </xdr:from>
    <xdr:to>
      <xdr:col>1</xdr:col>
      <xdr:colOff>2135440</xdr:colOff>
      <xdr:row>3</xdr:row>
      <xdr:rowOff>104775</xdr:rowOff>
    </xdr:to>
    <xdr:pic>
      <xdr:nvPicPr>
        <xdr:cNvPr id="3" name="Image 2">
          <a:extLst>
            <a:ext uri="{FF2B5EF4-FFF2-40B4-BE49-F238E27FC236}">
              <a16:creationId xmlns:a16="http://schemas.microsoft.com/office/drawing/2014/main" id="{8A3CBEC7-D945-7442-71D2-066542C3D1F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76200"/>
          <a:ext cx="2049715" cy="600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1654043" y="63235"/>
    <xdr:ext cx="4655234" cy="663965"/>
    <xdr:sp macro="" textlink="">
      <xdr:nvSpPr>
        <xdr:cNvPr id="2" name="Forme1">
          <a:extLst>
            <a:ext uri="{FF2B5EF4-FFF2-40B4-BE49-F238E27FC236}">
              <a16:creationId xmlns:a16="http://schemas.microsoft.com/office/drawing/2014/main" id="{0B3312A1-247F-45FB-B191-ED02DF288647}"/>
            </a:ext>
          </a:extLst>
        </xdr:cNvPr>
        <xdr:cNvSpPr/>
      </xdr:nvSpPr>
      <xdr:spPr>
        <a:xfrm>
          <a:off x="1654043" y="63235"/>
          <a:ext cx="4655234" cy="663965"/>
        </a:xfrm>
        <a:prstGeom prst="rect">
          <a:avLst/>
        </a:prstGeom>
        <a:solidFill>
          <a:srgbClr val="FFFFFF"/>
        </a:solidFill>
        <a:ln w="3175">
          <a:solidFill>
            <a:srgbClr val="999999"/>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l"/>
          <a:r>
            <a:rPr lang="fr-FR" sz="900" b="0" i="0">
              <a:solidFill>
                <a:srgbClr val="000000"/>
              </a:solidFill>
              <a:latin typeface="DIN Next Rounded LT Pro"/>
            </a:rPr>
            <a:t>REFECTION DE FACADES ET DE TOITURES</a:t>
          </a:r>
        </a:p>
        <a:p>
          <a:pPr algn="l"/>
          <a:r>
            <a:rPr lang="fr-FR" sz="400" b="0" i="0">
              <a:solidFill>
                <a:srgbClr val="000000"/>
              </a:solidFill>
              <a:latin typeface="DIN Next Rounded LT Pro"/>
            </a:rPr>
            <a:t>.</a:t>
          </a:r>
        </a:p>
        <a:p>
          <a:pPr algn="l"/>
          <a:r>
            <a:rPr lang="fr-FR" sz="800" b="0" i="0">
              <a:solidFill>
                <a:srgbClr val="000000"/>
              </a:solidFill>
              <a:latin typeface="DIN Next Rounded LT Pro"/>
            </a:rPr>
            <a:t>CMAR Nouvelle Aquitaine  </a:t>
          </a:r>
        </a:p>
      </xdr:txBody>
    </xdr:sp>
    <xdr:clientData/>
  </xdr:absoluteAnchor>
  <xdr:absoluteAnchor>
    <xdr:pos x="1654043" y="442643"/>
    <xdr:ext cx="4690435" cy="252940"/>
    <xdr:sp macro="" textlink="">
      <xdr:nvSpPr>
        <xdr:cNvPr id="3" name="Forme2">
          <a:extLst>
            <a:ext uri="{FF2B5EF4-FFF2-40B4-BE49-F238E27FC236}">
              <a16:creationId xmlns:a16="http://schemas.microsoft.com/office/drawing/2014/main" id="{EA92F6D5-C96F-44B5-B4F8-B5B1636EBA2A}"/>
            </a:ext>
          </a:extLst>
        </xdr:cNvPr>
        <xdr:cNvSpPr/>
      </xdr:nvSpPr>
      <xdr:spPr>
        <a:xfrm>
          <a:off x="1654043" y="442643"/>
          <a:ext cx="4690435" cy="25294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235" tIns="63235" rIns="63235" bIns="63235" rtlCol="0" anchor="t"/>
        <a:lstStyle/>
        <a:p>
          <a:pPr algn="l"/>
          <a:r>
            <a:rPr lang="fr-FR" sz="800" b="0" i="0">
              <a:solidFill>
                <a:srgbClr val="000000"/>
              </a:solidFill>
              <a:latin typeface="DIN Next Rounded LT Pro"/>
            </a:rPr>
            <a:t>Lot N°01 ETANCHEITE - BARDAGE - SERRURERIE</a:t>
          </a:r>
        </a:p>
      </xdr:txBody>
    </xdr:sp>
    <xdr:clientData/>
  </xdr:absoluteAnchor>
  <xdr:absoluteAnchor>
    <xdr:pos x="108000" y="158087"/>
    <xdr:ext cx="1474043" cy="505878"/>
    <xdr:pic>
      <xdr:nvPicPr>
        <xdr:cNvPr id="4" name="Forme3">
          <a:extLst>
            <a:ext uri="{FF2B5EF4-FFF2-40B4-BE49-F238E27FC236}">
              <a16:creationId xmlns:a16="http://schemas.microsoft.com/office/drawing/2014/main" id="{1B0FDA63-C46C-47D4-B124-C53167D387F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000" y="158087"/>
          <a:ext cx="1474043" cy="505878"/>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1657941" y="63235"/>
    <xdr:ext cx="4645928" cy="663965"/>
    <xdr:sp macro="" textlink="">
      <xdr:nvSpPr>
        <xdr:cNvPr id="2" name="Forme1">
          <a:extLst>
            <a:ext uri="{FF2B5EF4-FFF2-40B4-BE49-F238E27FC236}">
              <a16:creationId xmlns:a16="http://schemas.microsoft.com/office/drawing/2014/main" id="{F18B77EA-22D9-436F-A7B6-BC47302EEE7A}"/>
            </a:ext>
          </a:extLst>
        </xdr:cNvPr>
        <xdr:cNvSpPr/>
      </xdr:nvSpPr>
      <xdr:spPr>
        <a:xfrm>
          <a:off x="1657941" y="63235"/>
          <a:ext cx="4645928" cy="663965"/>
        </a:xfrm>
        <a:prstGeom prst="rect">
          <a:avLst/>
        </a:prstGeom>
        <a:solidFill>
          <a:srgbClr val="FFFFFF"/>
        </a:solidFill>
        <a:ln w="3175">
          <a:solidFill>
            <a:srgbClr val="999999"/>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l"/>
          <a:r>
            <a:rPr lang="fr-FR" sz="900" b="0" i="0">
              <a:solidFill>
                <a:srgbClr val="000000"/>
              </a:solidFill>
              <a:latin typeface="DIN Next Rounded LT Pro"/>
            </a:rPr>
            <a:t>REFECTION DE FACADES ET DE TOITURES</a:t>
          </a:r>
        </a:p>
        <a:p>
          <a:pPr algn="l"/>
          <a:r>
            <a:rPr lang="fr-FR" sz="400" b="0" i="0">
              <a:solidFill>
                <a:srgbClr val="000000"/>
              </a:solidFill>
              <a:latin typeface="DIN Next Rounded LT Pro"/>
            </a:rPr>
            <a:t>.</a:t>
          </a:r>
        </a:p>
        <a:p>
          <a:pPr algn="l"/>
          <a:r>
            <a:rPr lang="fr-FR" sz="800" b="0" i="0">
              <a:solidFill>
                <a:srgbClr val="000000"/>
              </a:solidFill>
              <a:latin typeface="DIN Next Rounded LT Pro"/>
            </a:rPr>
            <a:t>CMAR Nouvelle Aquitaine  </a:t>
          </a:r>
        </a:p>
      </xdr:txBody>
    </xdr:sp>
    <xdr:clientData/>
  </xdr:absoluteAnchor>
  <xdr:absoluteAnchor>
    <xdr:pos x="1657941" y="442643"/>
    <xdr:ext cx="4707000" cy="252940"/>
    <xdr:sp macro="" textlink="">
      <xdr:nvSpPr>
        <xdr:cNvPr id="3" name="Forme2">
          <a:extLst>
            <a:ext uri="{FF2B5EF4-FFF2-40B4-BE49-F238E27FC236}">
              <a16:creationId xmlns:a16="http://schemas.microsoft.com/office/drawing/2014/main" id="{1097828D-573B-4303-86DD-A56FAE915BBD}"/>
            </a:ext>
          </a:extLst>
        </xdr:cNvPr>
        <xdr:cNvSpPr/>
      </xdr:nvSpPr>
      <xdr:spPr>
        <a:xfrm>
          <a:off x="1657941" y="442643"/>
          <a:ext cx="4707000" cy="25294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3235" tIns="63235" rIns="63235" bIns="63235" rtlCol="0" anchor="t"/>
        <a:lstStyle/>
        <a:p>
          <a:pPr algn="l"/>
          <a:r>
            <a:rPr lang="fr-FR" sz="800" b="0" i="0">
              <a:solidFill>
                <a:srgbClr val="000000"/>
              </a:solidFill>
              <a:latin typeface="DIN Next Rounded LT Pro"/>
            </a:rPr>
            <a:t>Lot N°01 ETANCHEITE - BARDAGE - SERRURERIE</a:t>
          </a:r>
        </a:p>
      </xdr:txBody>
    </xdr:sp>
    <xdr:clientData/>
  </xdr:absoluteAnchor>
  <xdr:absoluteAnchor>
    <xdr:pos x="108000" y="158087"/>
    <xdr:ext cx="1477941" cy="505878"/>
    <xdr:pic>
      <xdr:nvPicPr>
        <xdr:cNvPr id="4" name="Forme3">
          <a:extLst>
            <a:ext uri="{FF2B5EF4-FFF2-40B4-BE49-F238E27FC236}">
              <a16:creationId xmlns:a16="http://schemas.microsoft.com/office/drawing/2014/main" id="{65A94C91-B9EF-4389-ADA0-8BAC7DF04C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000" y="158087"/>
          <a:ext cx="1477941" cy="505878"/>
        </a:xfrm>
        <a:prstGeom prst="rect">
          <a:avLst/>
        </a:prstGeom>
      </xdr:spPr>
    </xdr:pic>
    <xdr:clientData/>
  </xdr:absolute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F85EA-9838-47CD-8788-5A2D9355B31A}">
  <dimension ref="A1:F31"/>
  <sheetViews>
    <sheetView showGridLines="0" tabSelected="1" view="pageBreakPreview" zoomScaleNormal="100" zoomScaleSheetLayoutView="100" workbookViewId="0">
      <selection activeCell="C17" sqref="C17"/>
    </sheetView>
  </sheetViews>
  <sheetFormatPr baseColWidth="10" defaultColWidth="10.7109375" defaultRowHeight="15" x14ac:dyDescent="0.25"/>
  <cols>
    <col min="1" max="1" width="0.7109375" customWidth="1"/>
    <col min="2" max="2" width="50.7109375" customWidth="1"/>
    <col min="3" max="3" width="15.7109375" customWidth="1"/>
    <col min="4" max="4" width="6.7109375" customWidth="1"/>
    <col min="5" max="5" width="17.7109375" customWidth="1"/>
    <col min="6" max="6" width="16.7109375" customWidth="1"/>
    <col min="7" max="8" width="10.7109375" customWidth="1"/>
  </cols>
  <sheetData>
    <row r="1" spans="1:6" x14ac:dyDescent="0.25">
      <c r="B1" s="1"/>
    </row>
    <row r="2" spans="1:6" x14ac:dyDescent="0.25">
      <c r="B2" s="1"/>
    </row>
    <row r="3" spans="1:6" x14ac:dyDescent="0.25">
      <c r="B3" s="1"/>
    </row>
    <row r="5" spans="1:6" x14ac:dyDescent="0.25">
      <c r="B5" s="32" t="s">
        <v>0</v>
      </c>
      <c r="C5" s="33"/>
      <c r="D5" s="33"/>
      <c r="E5" s="33"/>
      <c r="F5" s="34"/>
    </row>
    <row r="6" spans="1:6" x14ac:dyDescent="0.25">
      <c r="B6" s="35" t="s">
        <v>1</v>
      </c>
      <c r="C6" s="36"/>
      <c r="D6" s="36"/>
      <c r="E6" s="36"/>
      <c r="F6" s="37"/>
    </row>
    <row r="7" spans="1:6" x14ac:dyDescent="0.25">
      <c r="B7" s="38" t="s">
        <v>12</v>
      </c>
      <c r="C7" s="39"/>
      <c r="D7" s="39"/>
      <c r="E7" s="39"/>
      <c r="F7" s="40"/>
    </row>
    <row r="8" spans="1:6" x14ac:dyDescent="0.25">
      <c r="B8" s="1"/>
    </row>
    <row r="9" spans="1:6" x14ac:dyDescent="0.25">
      <c r="B9" s="32" t="s">
        <v>2</v>
      </c>
      <c r="C9" s="33"/>
      <c r="D9" s="33"/>
      <c r="E9" s="33"/>
      <c r="F9" s="34"/>
    </row>
    <row r="10" spans="1:6" x14ac:dyDescent="0.25">
      <c r="B10" s="35" t="s">
        <v>3</v>
      </c>
      <c r="C10" s="36"/>
      <c r="D10" s="36"/>
      <c r="E10" s="36"/>
      <c r="F10" s="37"/>
    </row>
    <row r="11" spans="1:6" x14ac:dyDescent="0.25">
      <c r="B11" s="38" t="s">
        <v>13</v>
      </c>
      <c r="C11" s="39"/>
      <c r="D11" s="39"/>
      <c r="E11" s="39"/>
      <c r="F11" s="40"/>
    </row>
    <row r="12" spans="1:6" x14ac:dyDescent="0.25">
      <c r="B12" s="1"/>
    </row>
    <row r="13" spans="1:6" x14ac:dyDescent="0.25">
      <c r="B13" s="32" t="s">
        <v>16</v>
      </c>
      <c r="C13" s="33"/>
      <c r="D13" s="33"/>
      <c r="E13" s="33"/>
      <c r="F13" s="34"/>
    </row>
    <row r="14" spans="1:6" x14ac:dyDescent="0.25">
      <c r="B14" s="2"/>
      <c r="C14" s="2"/>
      <c r="D14" s="2"/>
      <c r="E14" s="2"/>
      <c r="F14" s="2"/>
    </row>
    <row r="15" spans="1:6" x14ac:dyDescent="0.25">
      <c r="A15" s="3"/>
      <c r="B15" s="4" t="s">
        <v>4</v>
      </c>
      <c r="C15" s="5" t="s">
        <v>6</v>
      </c>
      <c r="D15" s="5" t="s">
        <v>5</v>
      </c>
      <c r="E15" s="5" t="s">
        <v>7</v>
      </c>
      <c r="F15" s="6" t="s">
        <v>8</v>
      </c>
    </row>
    <row r="16" spans="1:6" x14ac:dyDescent="0.25">
      <c r="A16" s="3"/>
      <c r="B16" s="18" t="s">
        <v>9</v>
      </c>
      <c r="C16" s="19">
        <f>'Bât D &amp; E'!F107</f>
        <v>0</v>
      </c>
      <c r="D16" s="19">
        <v>20</v>
      </c>
      <c r="E16" s="19">
        <f>C16*0.2</f>
        <v>0</v>
      </c>
      <c r="F16" s="20">
        <f>C16*1.2</f>
        <v>0</v>
      </c>
    </row>
    <row r="17" spans="1:6" x14ac:dyDescent="0.25">
      <c r="A17" s="3"/>
      <c r="B17" s="7"/>
      <c r="C17" s="8"/>
      <c r="D17" s="8"/>
      <c r="E17" s="8"/>
      <c r="F17" s="9"/>
    </row>
    <row r="18" spans="1:6" x14ac:dyDescent="0.25">
      <c r="A18" s="3"/>
      <c r="B18" s="21" t="s">
        <v>10</v>
      </c>
      <c r="C18" s="22">
        <f>'Bât F'!F28</f>
        <v>0</v>
      </c>
      <c r="D18" s="22">
        <v>20</v>
      </c>
      <c r="E18" s="22">
        <f>C18*0.2</f>
        <v>0</v>
      </c>
      <c r="F18" s="23">
        <f>C18*1.2</f>
        <v>0</v>
      </c>
    </row>
    <row r="19" spans="1:6" x14ac:dyDescent="0.25">
      <c r="A19" s="3"/>
      <c r="B19" s="10"/>
      <c r="C19" s="11"/>
      <c r="D19" s="11"/>
      <c r="E19" s="11"/>
      <c r="F19" s="12"/>
    </row>
    <row r="20" spans="1:6" x14ac:dyDescent="0.25">
      <c r="A20" s="3"/>
      <c r="B20" s="24" t="s">
        <v>11</v>
      </c>
      <c r="C20" s="25">
        <f>C18+C16</f>
        <v>0</v>
      </c>
      <c r="D20" s="25"/>
      <c r="E20" s="25">
        <f>E18+E16</f>
        <v>0</v>
      </c>
      <c r="F20" s="26">
        <f>F18+F16</f>
        <v>0</v>
      </c>
    </row>
    <row r="21" spans="1:6" x14ac:dyDescent="0.25">
      <c r="B21" s="13"/>
      <c r="C21" s="13"/>
      <c r="D21" s="13"/>
      <c r="E21" s="13"/>
      <c r="F21" s="13"/>
    </row>
    <row r="22" spans="1:6" x14ac:dyDescent="0.25">
      <c r="B22" s="27" t="s">
        <v>14</v>
      </c>
      <c r="C22" s="14"/>
      <c r="D22" s="28" t="s">
        <v>15</v>
      </c>
      <c r="E22" s="14"/>
      <c r="F22" s="15"/>
    </row>
    <row r="23" spans="1:6" x14ac:dyDescent="0.25">
      <c r="B23" s="29"/>
      <c r="F23" s="30"/>
    </row>
    <row r="24" spans="1:6" x14ac:dyDescent="0.25">
      <c r="B24" s="29"/>
      <c r="F24" s="30"/>
    </row>
    <row r="25" spans="1:6" x14ac:dyDescent="0.25">
      <c r="B25" s="29"/>
      <c r="F25" s="30"/>
    </row>
    <row r="26" spans="1:6" x14ac:dyDescent="0.25">
      <c r="B26" s="29"/>
      <c r="F26" s="30"/>
    </row>
    <row r="27" spans="1:6" x14ac:dyDescent="0.25">
      <c r="B27" s="29"/>
      <c r="F27" s="30"/>
    </row>
    <row r="28" spans="1:6" x14ac:dyDescent="0.25">
      <c r="B28" s="29"/>
      <c r="F28" s="30"/>
    </row>
    <row r="29" spans="1:6" x14ac:dyDescent="0.25">
      <c r="B29" s="29"/>
      <c r="F29" s="30"/>
    </row>
    <row r="30" spans="1:6" x14ac:dyDescent="0.25">
      <c r="B30" s="29"/>
      <c r="F30" s="30"/>
    </row>
    <row r="31" spans="1:6" x14ac:dyDescent="0.25">
      <c r="B31" s="31"/>
      <c r="C31" s="16"/>
      <c r="D31" s="16"/>
      <c r="E31" s="16"/>
      <c r="F31" s="17"/>
    </row>
  </sheetData>
  <mergeCells count="7">
    <mergeCell ref="B13:F13"/>
    <mergeCell ref="B5:F5"/>
    <mergeCell ref="B6:F6"/>
    <mergeCell ref="B7:F7"/>
    <mergeCell ref="B9:F9"/>
    <mergeCell ref="B10:F10"/>
    <mergeCell ref="B11:F11"/>
  </mergeCells>
  <pageMargins left="0" right="0" top="0" bottom="0" header="0.76" footer="0.76"/>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71592-F2C6-4584-9759-8941104E7EF3}">
  <sheetPr>
    <pageSetUpPr fitToPage="1"/>
  </sheetPr>
  <dimension ref="A1:ZZ111"/>
  <sheetViews>
    <sheetView showGridLines="0" view="pageBreakPreview" zoomScale="115" zoomScaleNormal="100" zoomScaleSheetLayoutView="115" workbookViewId="0">
      <pane xSplit="2" ySplit="2" topLeftCell="C85" activePane="bottomRight" state="frozen"/>
      <selection pane="topRight" activeCell="C1" sqref="C1"/>
      <selection pane="bottomLeft" activeCell="A3" sqref="A3"/>
      <selection pane="bottomRight" activeCell="B117" sqref="B117"/>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69.400000000000006" customHeight="1" x14ac:dyDescent="0.25">
      <c r="A1" s="96"/>
      <c r="B1" s="95"/>
      <c r="C1" s="95"/>
      <c r="D1" s="95"/>
      <c r="E1" s="95"/>
      <c r="F1" s="94"/>
    </row>
    <row r="2" spans="1:702" ht="30" x14ac:dyDescent="0.25">
      <c r="A2" s="93"/>
      <c r="B2" s="92" t="s">
        <v>9</v>
      </c>
      <c r="C2" s="91" t="s">
        <v>25</v>
      </c>
      <c r="D2" s="91" t="s">
        <v>213</v>
      </c>
      <c r="E2" s="91" t="s">
        <v>212</v>
      </c>
      <c r="F2" s="90" t="s">
        <v>211</v>
      </c>
    </row>
    <row r="3" spans="1:702" x14ac:dyDescent="0.25">
      <c r="A3" s="89"/>
      <c r="B3" s="86"/>
      <c r="C3" s="88"/>
      <c r="D3" s="88"/>
      <c r="E3" s="88"/>
      <c r="F3" s="63"/>
    </row>
    <row r="4" spans="1:702" ht="17.25" x14ac:dyDescent="0.25">
      <c r="A4" s="85" t="s">
        <v>210</v>
      </c>
      <c r="B4" s="84" t="s">
        <v>209</v>
      </c>
      <c r="C4" s="64"/>
      <c r="D4" s="64"/>
      <c r="E4" s="64"/>
      <c r="F4" s="78"/>
      <c r="ZY4" t="s">
        <v>45</v>
      </c>
      <c r="ZZ4" s="71"/>
    </row>
    <row r="5" spans="1:702" x14ac:dyDescent="0.25">
      <c r="A5" s="83" t="s">
        <v>208</v>
      </c>
      <c r="B5" s="82" t="s">
        <v>206</v>
      </c>
      <c r="C5" s="64"/>
      <c r="D5" s="64"/>
      <c r="E5" s="64"/>
      <c r="F5" s="78"/>
      <c r="ZY5" t="s">
        <v>31</v>
      </c>
      <c r="ZZ5" s="71"/>
    </row>
    <row r="6" spans="1:702" x14ac:dyDescent="0.25">
      <c r="A6" s="80" t="s">
        <v>207</v>
      </c>
      <c r="B6" s="79" t="s">
        <v>206</v>
      </c>
      <c r="C6" s="64"/>
      <c r="D6" s="64"/>
      <c r="E6" s="64"/>
      <c r="F6" s="78"/>
      <c r="ZY6" t="s">
        <v>28</v>
      </c>
      <c r="ZZ6" s="71"/>
    </row>
    <row r="7" spans="1:702" ht="24" x14ac:dyDescent="0.25">
      <c r="A7" s="77" t="s">
        <v>205</v>
      </c>
      <c r="B7" s="76" t="s">
        <v>204</v>
      </c>
      <c r="C7" s="75" t="s">
        <v>197</v>
      </c>
      <c r="D7" s="74"/>
      <c r="E7" s="73"/>
      <c r="F7" s="72" t="s">
        <v>197</v>
      </c>
      <c r="ZY7" t="s">
        <v>24</v>
      </c>
      <c r="ZZ7" s="71" t="s">
        <v>203</v>
      </c>
    </row>
    <row r="8" spans="1:702" ht="24" x14ac:dyDescent="0.25">
      <c r="A8" s="77" t="s">
        <v>202</v>
      </c>
      <c r="B8" s="76" t="s">
        <v>201</v>
      </c>
      <c r="C8" s="75" t="s">
        <v>197</v>
      </c>
      <c r="D8" s="74"/>
      <c r="E8" s="73"/>
      <c r="F8" s="72" t="s">
        <v>197</v>
      </c>
      <c r="ZY8" t="s">
        <v>24</v>
      </c>
      <c r="ZZ8" s="71" t="s">
        <v>200</v>
      </c>
    </row>
    <row r="9" spans="1:702" x14ac:dyDescent="0.25">
      <c r="A9" s="77" t="s">
        <v>199</v>
      </c>
      <c r="B9" s="76" t="s">
        <v>198</v>
      </c>
      <c r="C9" s="75" t="s">
        <v>197</v>
      </c>
      <c r="D9" s="74"/>
      <c r="E9" s="73"/>
      <c r="F9" s="72" t="s">
        <v>197</v>
      </c>
      <c r="ZY9" t="s">
        <v>24</v>
      </c>
      <c r="ZZ9" s="71" t="s">
        <v>196</v>
      </c>
    </row>
    <row r="10" spans="1:702" ht="24" x14ac:dyDescent="0.25">
      <c r="A10" s="77" t="s">
        <v>195</v>
      </c>
      <c r="B10" s="76" t="s">
        <v>194</v>
      </c>
      <c r="C10" s="75" t="s">
        <v>50</v>
      </c>
      <c r="D10" s="74">
        <v>1</v>
      </c>
      <c r="E10" s="73"/>
      <c r="F10" s="72">
        <f>ROUND(D10*E10,2)</f>
        <v>0</v>
      </c>
      <c r="ZY10" t="s">
        <v>24</v>
      </c>
      <c r="ZZ10" s="71" t="s">
        <v>193</v>
      </c>
    </row>
    <row r="11" spans="1:702" ht="24" x14ac:dyDescent="0.25">
      <c r="A11" s="77" t="s">
        <v>192</v>
      </c>
      <c r="B11" s="76" t="s">
        <v>191</v>
      </c>
      <c r="C11" s="75" t="s">
        <v>50</v>
      </c>
      <c r="D11" s="74">
        <v>1</v>
      </c>
      <c r="E11" s="73"/>
      <c r="F11" s="72">
        <f>ROUND(D11*E11,2)</f>
        <v>0</v>
      </c>
      <c r="ZY11" t="s">
        <v>24</v>
      </c>
      <c r="ZZ11" s="71" t="s">
        <v>190</v>
      </c>
    </row>
    <row r="12" spans="1:702" ht="120" x14ac:dyDescent="0.25">
      <c r="A12" s="77" t="s">
        <v>189</v>
      </c>
      <c r="B12" s="76" t="s">
        <v>188</v>
      </c>
      <c r="C12" s="75" t="s">
        <v>50</v>
      </c>
      <c r="D12" s="74">
        <v>1</v>
      </c>
      <c r="E12" s="73"/>
      <c r="F12" s="72">
        <f>ROUND(D12*E12,2)</f>
        <v>0</v>
      </c>
      <c r="ZY12" t="s">
        <v>24</v>
      </c>
      <c r="ZZ12" s="71" t="s">
        <v>187</v>
      </c>
    </row>
    <row r="13" spans="1:702" x14ac:dyDescent="0.25">
      <c r="A13" s="77" t="s">
        <v>186</v>
      </c>
      <c r="B13" s="76" t="s">
        <v>185</v>
      </c>
      <c r="C13" s="75" t="s">
        <v>50</v>
      </c>
      <c r="D13" s="74">
        <v>1</v>
      </c>
      <c r="E13" s="73"/>
      <c r="F13" s="72">
        <f>ROUND(D13*E13,2)</f>
        <v>0</v>
      </c>
      <c r="ZY13" t="s">
        <v>24</v>
      </c>
      <c r="ZZ13" s="71" t="s">
        <v>184</v>
      </c>
    </row>
    <row r="14" spans="1:702" x14ac:dyDescent="0.25">
      <c r="A14" s="77" t="s">
        <v>183</v>
      </c>
      <c r="B14" s="76" t="s">
        <v>182</v>
      </c>
      <c r="C14" s="75" t="s">
        <v>50</v>
      </c>
      <c r="D14" s="74">
        <v>1</v>
      </c>
      <c r="E14" s="73"/>
      <c r="F14" s="72">
        <f>ROUND(D14*E14,2)</f>
        <v>0</v>
      </c>
      <c r="ZY14" t="s">
        <v>24</v>
      </c>
      <c r="ZZ14" s="71" t="s">
        <v>181</v>
      </c>
    </row>
    <row r="15" spans="1:702" ht="24" x14ac:dyDescent="0.25">
      <c r="A15" s="77" t="s">
        <v>180</v>
      </c>
      <c r="B15" s="76" t="s">
        <v>179</v>
      </c>
      <c r="C15" s="75" t="s">
        <v>50</v>
      </c>
      <c r="D15" s="74">
        <v>1</v>
      </c>
      <c r="E15" s="73"/>
      <c r="F15" s="72">
        <f>ROUND(D15*E15,2)</f>
        <v>0</v>
      </c>
      <c r="ZY15" t="s">
        <v>24</v>
      </c>
      <c r="ZZ15" s="71" t="s">
        <v>178</v>
      </c>
    </row>
    <row r="16" spans="1:702" ht="24" x14ac:dyDescent="0.25">
      <c r="A16" s="77" t="s">
        <v>177</v>
      </c>
      <c r="B16" s="76" t="s">
        <v>176</v>
      </c>
      <c r="C16" s="75" t="s">
        <v>50</v>
      </c>
      <c r="D16" s="74">
        <v>1</v>
      </c>
      <c r="E16" s="73"/>
      <c r="F16" s="72">
        <f>ROUND(D16*E16,2)</f>
        <v>0</v>
      </c>
      <c r="ZY16" t="s">
        <v>24</v>
      </c>
      <c r="ZZ16" s="71" t="s">
        <v>175</v>
      </c>
    </row>
    <row r="17" spans="1:702" ht="24" x14ac:dyDescent="0.25">
      <c r="A17" s="77" t="s">
        <v>174</v>
      </c>
      <c r="B17" s="76" t="s">
        <v>173</v>
      </c>
      <c r="C17" s="75" t="s">
        <v>50</v>
      </c>
      <c r="D17" s="74">
        <v>1</v>
      </c>
      <c r="E17" s="73"/>
      <c r="F17" s="72">
        <f>ROUND(D17*E17,2)</f>
        <v>0</v>
      </c>
      <c r="ZY17" t="s">
        <v>24</v>
      </c>
      <c r="ZZ17" s="71" t="s">
        <v>172</v>
      </c>
    </row>
    <row r="18" spans="1:702" x14ac:dyDescent="0.25">
      <c r="A18" s="77" t="s">
        <v>171</v>
      </c>
      <c r="B18" s="76" t="s">
        <v>170</v>
      </c>
      <c r="C18" s="75" t="s">
        <v>50</v>
      </c>
      <c r="D18" s="74">
        <v>1</v>
      </c>
      <c r="E18" s="73"/>
      <c r="F18" s="72">
        <f>ROUND(D18*E18,2)</f>
        <v>0</v>
      </c>
      <c r="ZY18" t="s">
        <v>24</v>
      </c>
      <c r="ZZ18" s="71" t="s">
        <v>169</v>
      </c>
    </row>
    <row r="19" spans="1:702" x14ac:dyDescent="0.25">
      <c r="A19" s="62"/>
      <c r="B19" s="61"/>
      <c r="C19" s="64"/>
      <c r="D19" s="64"/>
      <c r="E19" s="64"/>
      <c r="F19" s="59"/>
    </row>
    <row r="20" spans="1:702" x14ac:dyDescent="0.25">
      <c r="A20" s="70"/>
      <c r="B20" s="69" t="s">
        <v>168</v>
      </c>
      <c r="C20" s="64"/>
      <c r="D20" s="64"/>
      <c r="E20" s="64"/>
      <c r="F20" s="68">
        <f>SUBTOTAL(109,F6:F19)</f>
        <v>0</v>
      </c>
      <c r="G20" s="67"/>
      <c r="ZY20" t="s">
        <v>21</v>
      </c>
    </row>
    <row r="21" spans="1:702" x14ac:dyDescent="0.25">
      <c r="A21" s="66"/>
      <c r="B21" s="65"/>
      <c r="C21" s="64"/>
      <c r="D21" s="64"/>
      <c r="E21" s="64"/>
      <c r="F21" s="63"/>
    </row>
    <row r="22" spans="1:702" x14ac:dyDescent="0.25">
      <c r="A22" s="80" t="s">
        <v>167</v>
      </c>
      <c r="B22" s="81" t="s">
        <v>43</v>
      </c>
      <c r="C22" s="64"/>
      <c r="D22" s="64"/>
      <c r="E22" s="64"/>
      <c r="F22" s="78"/>
      <c r="ZY22" t="s">
        <v>31</v>
      </c>
      <c r="ZZ22" s="71"/>
    </row>
    <row r="23" spans="1:702" x14ac:dyDescent="0.25">
      <c r="A23" s="80" t="s">
        <v>166</v>
      </c>
      <c r="B23" s="79" t="s">
        <v>165</v>
      </c>
      <c r="C23" s="64"/>
      <c r="D23" s="64"/>
      <c r="E23" s="64"/>
      <c r="F23" s="78"/>
      <c r="ZY23" t="s">
        <v>28</v>
      </c>
      <c r="ZZ23" s="71"/>
    </row>
    <row r="24" spans="1:702" x14ac:dyDescent="0.25">
      <c r="A24" s="77" t="s">
        <v>164</v>
      </c>
      <c r="B24" s="76" t="s">
        <v>163</v>
      </c>
      <c r="C24" s="75" t="s">
        <v>82</v>
      </c>
      <c r="D24" s="73">
        <v>108.9</v>
      </c>
      <c r="E24" s="73"/>
      <c r="F24" s="72">
        <f>ROUND(D24*E24,2)</f>
        <v>0</v>
      </c>
      <c r="ZY24" t="s">
        <v>24</v>
      </c>
      <c r="ZZ24" s="71" t="s">
        <v>162</v>
      </c>
    </row>
    <row r="25" spans="1:702" ht="24" x14ac:dyDescent="0.25">
      <c r="A25" s="80" t="s">
        <v>161</v>
      </c>
      <c r="B25" s="79" t="s">
        <v>160</v>
      </c>
      <c r="C25" s="64"/>
      <c r="D25" s="64"/>
      <c r="E25" s="64"/>
      <c r="F25" s="78"/>
      <c r="ZY25" t="s">
        <v>28</v>
      </c>
      <c r="ZZ25" s="71"/>
    </row>
    <row r="26" spans="1:702" ht="24" x14ac:dyDescent="0.25">
      <c r="A26" s="77" t="s">
        <v>159</v>
      </c>
      <c r="B26" s="76" t="s">
        <v>158</v>
      </c>
      <c r="C26" s="75" t="s">
        <v>25</v>
      </c>
      <c r="D26" s="74">
        <v>3</v>
      </c>
      <c r="E26" s="73"/>
      <c r="F26" s="72">
        <f>ROUND(D26*E26,2)</f>
        <v>0</v>
      </c>
      <c r="ZY26" t="s">
        <v>24</v>
      </c>
      <c r="ZZ26" s="71" t="s">
        <v>157</v>
      </c>
    </row>
    <row r="27" spans="1:702" ht="48" x14ac:dyDescent="0.25">
      <c r="A27" s="80" t="s">
        <v>156</v>
      </c>
      <c r="B27" s="79" t="s">
        <v>155</v>
      </c>
      <c r="C27" s="64"/>
      <c r="D27" s="64"/>
      <c r="E27" s="64"/>
      <c r="F27" s="78"/>
      <c r="ZY27" t="s">
        <v>28</v>
      </c>
      <c r="ZZ27" s="71"/>
    </row>
    <row r="28" spans="1:702" ht="36" x14ac:dyDescent="0.25">
      <c r="A28" s="77" t="s">
        <v>154</v>
      </c>
      <c r="B28" s="76" t="s">
        <v>153</v>
      </c>
      <c r="C28" s="75" t="s">
        <v>129</v>
      </c>
      <c r="D28" s="73">
        <v>1254.6600000000001</v>
      </c>
      <c r="E28" s="73"/>
      <c r="F28" s="72">
        <f>ROUND(D28*E28,2)</f>
        <v>0</v>
      </c>
      <c r="ZY28" t="s">
        <v>24</v>
      </c>
      <c r="ZZ28" s="71" t="s">
        <v>152</v>
      </c>
    </row>
    <row r="29" spans="1:702" x14ac:dyDescent="0.25">
      <c r="A29" s="62"/>
      <c r="B29" s="61"/>
      <c r="C29" s="64"/>
      <c r="D29" s="64"/>
      <c r="E29" s="64"/>
      <c r="F29" s="59"/>
    </row>
    <row r="30" spans="1:702" x14ac:dyDescent="0.25">
      <c r="A30" s="70"/>
      <c r="B30" s="69" t="s">
        <v>34</v>
      </c>
      <c r="C30" s="64"/>
      <c r="D30" s="64"/>
      <c r="E30" s="64"/>
      <c r="F30" s="68">
        <f>SUBTOTAL(109,F23:F29)</f>
        <v>0</v>
      </c>
      <c r="G30" s="67"/>
      <c r="ZY30" t="s">
        <v>21</v>
      </c>
    </row>
    <row r="31" spans="1:702" x14ac:dyDescent="0.25">
      <c r="A31" s="66"/>
      <c r="B31" s="65"/>
      <c r="C31" s="64"/>
      <c r="D31" s="64"/>
      <c r="E31" s="64"/>
      <c r="F31" s="63"/>
    </row>
    <row r="32" spans="1:702" x14ac:dyDescent="0.25">
      <c r="A32" s="80" t="s">
        <v>151</v>
      </c>
      <c r="B32" s="81" t="s">
        <v>150</v>
      </c>
      <c r="C32" s="64"/>
      <c r="D32" s="64"/>
      <c r="E32" s="64"/>
      <c r="F32" s="78"/>
      <c r="ZY32" t="s">
        <v>31</v>
      </c>
      <c r="ZZ32" s="71"/>
    </row>
    <row r="33" spans="1:702" x14ac:dyDescent="0.25">
      <c r="A33" s="80" t="s">
        <v>149</v>
      </c>
      <c r="B33" s="79" t="s">
        <v>148</v>
      </c>
      <c r="C33" s="64"/>
      <c r="D33" s="64"/>
      <c r="E33" s="64"/>
      <c r="F33" s="78"/>
      <c r="ZY33" t="s">
        <v>28</v>
      </c>
      <c r="ZZ33" s="71"/>
    </row>
    <row r="34" spans="1:702" ht="36" x14ac:dyDescent="0.25">
      <c r="A34" s="77" t="s">
        <v>147</v>
      </c>
      <c r="B34" s="76" t="s">
        <v>146</v>
      </c>
      <c r="C34" s="75" t="s">
        <v>25</v>
      </c>
      <c r="D34" s="74">
        <v>1</v>
      </c>
      <c r="E34" s="73"/>
      <c r="F34" s="72">
        <f>ROUND(D34*E34,2)</f>
        <v>0</v>
      </c>
      <c r="ZY34" t="s">
        <v>24</v>
      </c>
      <c r="ZZ34" s="71" t="s">
        <v>145</v>
      </c>
    </row>
    <row r="35" spans="1:702" x14ac:dyDescent="0.25">
      <c r="A35" s="62"/>
      <c r="B35" s="61"/>
      <c r="C35" s="64"/>
      <c r="D35" s="64"/>
      <c r="E35" s="64"/>
      <c r="F35" s="59"/>
    </row>
    <row r="36" spans="1:702" x14ac:dyDescent="0.25">
      <c r="A36" s="70"/>
      <c r="B36" s="69" t="s">
        <v>144</v>
      </c>
      <c r="C36" s="64"/>
      <c r="D36" s="64"/>
      <c r="E36" s="64"/>
      <c r="F36" s="68">
        <f>SUBTOTAL(109,F33:F35)</f>
        <v>0</v>
      </c>
      <c r="G36" s="67"/>
      <c r="ZY36" t="s">
        <v>21</v>
      </c>
    </row>
    <row r="37" spans="1:702" x14ac:dyDescent="0.25">
      <c r="A37" s="66"/>
      <c r="B37" s="65"/>
      <c r="C37" s="64"/>
      <c r="D37" s="64"/>
      <c r="E37" s="64"/>
      <c r="F37" s="63"/>
    </row>
    <row r="38" spans="1:702" x14ac:dyDescent="0.25">
      <c r="A38" s="80" t="s">
        <v>143</v>
      </c>
      <c r="B38" s="81" t="s">
        <v>142</v>
      </c>
      <c r="C38" s="64"/>
      <c r="D38" s="64"/>
      <c r="E38" s="64"/>
      <c r="F38" s="78"/>
      <c r="ZY38" t="s">
        <v>31</v>
      </c>
      <c r="ZZ38" s="71"/>
    </row>
    <row r="39" spans="1:702" x14ac:dyDescent="0.25">
      <c r="A39" s="80" t="s">
        <v>141</v>
      </c>
      <c r="B39" s="79" t="s">
        <v>140</v>
      </c>
      <c r="C39" s="64"/>
      <c r="D39" s="64"/>
      <c r="E39" s="64"/>
      <c r="F39" s="78"/>
      <c r="ZY39" t="s">
        <v>28</v>
      </c>
      <c r="ZZ39" s="71"/>
    </row>
    <row r="40" spans="1:702" ht="24" x14ac:dyDescent="0.25">
      <c r="A40" s="77" t="s">
        <v>139</v>
      </c>
      <c r="B40" s="76" t="s">
        <v>138</v>
      </c>
      <c r="C40" s="75" t="s">
        <v>25</v>
      </c>
      <c r="D40" s="74">
        <v>7</v>
      </c>
      <c r="E40" s="73"/>
      <c r="F40" s="72">
        <f>ROUND(D40*E40,2)</f>
        <v>0</v>
      </c>
      <c r="ZY40" t="s">
        <v>24</v>
      </c>
      <c r="ZZ40" s="71" t="s">
        <v>137</v>
      </c>
    </row>
    <row r="41" spans="1:702" x14ac:dyDescent="0.25">
      <c r="A41" s="62"/>
      <c r="B41" s="61"/>
      <c r="C41" s="64"/>
      <c r="D41" s="64"/>
      <c r="E41" s="64"/>
      <c r="F41" s="59"/>
    </row>
    <row r="42" spans="1:702" x14ac:dyDescent="0.25">
      <c r="A42" s="70"/>
      <c r="B42" s="69" t="s">
        <v>136</v>
      </c>
      <c r="C42" s="64"/>
      <c r="D42" s="64"/>
      <c r="E42" s="64"/>
      <c r="F42" s="68">
        <f>SUBTOTAL(109,F39:F41)</f>
        <v>0</v>
      </c>
      <c r="G42" s="67"/>
      <c r="ZY42" t="s">
        <v>21</v>
      </c>
    </row>
    <row r="43" spans="1:702" x14ac:dyDescent="0.25">
      <c r="A43" s="66"/>
      <c r="B43" s="65"/>
      <c r="C43" s="64"/>
      <c r="D43" s="64"/>
      <c r="E43" s="64"/>
      <c r="F43" s="63"/>
    </row>
    <row r="44" spans="1:702" ht="28.5" x14ac:dyDescent="0.25">
      <c r="A44" s="80" t="s">
        <v>135</v>
      </c>
      <c r="B44" s="81" t="s">
        <v>134</v>
      </c>
      <c r="C44" s="64"/>
      <c r="D44" s="64"/>
      <c r="E44" s="64"/>
      <c r="F44" s="78"/>
      <c r="ZY44" t="s">
        <v>31</v>
      </c>
      <c r="ZZ44" s="71"/>
    </row>
    <row r="45" spans="1:702" ht="72" x14ac:dyDescent="0.25">
      <c r="A45" s="80" t="s">
        <v>133</v>
      </c>
      <c r="B45" s="79" t="s">
        <v>132</v>
      </c>
      <c r="C45" s="64"/>
      <c r="D45" s="64"/>
      <c r="E45" s="64"/>
      <c r="F45" s="78"/>
      <c r="ZY45" t="s">
        <v>28</v>
      </c>
      <c r="ZZ45" s="71"/>
    </row>
    <row r="46" spans="1:702" ht="108" x14ac:dyDescent="0.25">
      <c r="A46" s="77" t="s">
        <v>131</v>
      </c>
      <c r="B46" s="76" t="s">
        <v>130</v>
      </c>
      <c r="C46" s="75" t="s">
        <v>129</v>
      </c>
      <c r="D46" s="73">
        <v>1254.6600000000001</v>
      </c>
      <c r="E46" s="73"/>
      <c r="F46" s="72">
        <f>ROUND(D46*E46,2)</f>
        <v>0</v>
      </c>
      <c r="ZY46" t="s">
        <v>24</v>
      </c>
      <c r="ZZ46" s="71" t="s">
        <v>128</v>
      </c>
    </row>
    <row r="47" spans="1:702" x14ac:dyDescent="0.25">
      <c r="A47" s="77" t="s">
        <v>127</v>
      </c>
      <c r="B47" s="76" t="s">
        <v>126</v>
      </c>
      <c r="C47" s="75" t="s">
        <v>82</v>
      </c>
      <c r="D47" s="73">
        <v>18.649999999999999</v>
      </c>
      <c r="E47" s="73"/>
      <c r="F47" s="72">
        <f>ROUND(D47*E47,2)</f>
        <v>0</v>
      </c>
      <c r="ZY47" t="s">
        <v>24</v>
      </c>
      <c r="ZZ47" s="71" t="s">
        <v>125</v>
      </c>
    </row>
    <row r="48" spans="1:702" ht="60" x14ac:dyDescent="0.25">
      <c r="A48" s="77" t="s">
        <v>124</v>
      </c>
      <c r="B48" s="76" t="s">
        <v>123</v>
      </c>
      <c r="C48" s="75" t="s">
        <v>82</v>
      </c>
      <c r="D48" s="73">
        <v>185.45</v>
      </c>
      <c r="E48" s="73"/>
      <c r="F48" s="72">
        <f>ROUND(D48*E48,2)</f>
        <v>0</v>
      </c>
      <c r="ZY48" t="s">
        <v>24</v>
      </c>
      <c r="ZZ48" s="71" t="s">
        <v>122</v>
      </c>
    </row>
    <row r="49" spans="1:702" x14ac:dyDescent="0.25">
      <c r="A49" s="77" t="s">
        <v>121</v>
      </c>
      <c r="B49" s="76" t="s">
        <v>120</v>
      </c>
      <c r="C49" s="75" t="s">
        <v>82</v>
      </c>
      <c r="D49" s="73">
        <v>15.04</v>
      </c>
      <c r="E49" s="73"/>
      <c r="F49" s="72">
        <f>ROUND(D49*E49,2)</f>
        <v>0</v>
      </c>
      <c r="ZY49" t="s">
        <v>24</v>
      </c>
      <c r="ZZ49" s="71" t="s">
        <v>119</v>
      </c>
    </row>
    <row r="50" spans="1:702" ht="36" x14ac:dyDescent="0.25">
      <c r="A50" s="77" t="s">
        <v>118</v>
      </c>
      <c r="B50" s="76" t="s">
        <v>117</v>
      </c>
      <c r="C50" s="75" t="s">
        <v>50</v>
      </c>
      <c r="D50" s="74">
        <v>1</v>
      </c>
      <c r="E50" s="73"/>
      <c r="F50" s="72">
        <f>ROUND(D50*E50,2)</f>
        <v>0</v>
      </c>
      <c r="ZY50" t="s">
        <v>24</v>
      </c>
      <c r="ZZ50" s="71" t="s">
        <v>116</v>
      </c>
    </row>
    <row r="51" spans="1:702" ht="144" x14ac:dyDescent="0.25">
      <c r="A51" s="77" t="s">
        <v>115</v>
      </c>
      <c r="B51" s="76" t="s">
        <v>114</v>
      </c>
      <c r="C51" s="75" t="s">
        <v>50</v>
      </c>
      <c r="D51" s="74">
        <v>1</v>
      </c>
      <c r="E51" s="73"/>
      <c r="F51" s="72">
        <f>ROUND(D51*E51,2)</f>
        <v>0</v>
      </c>
      <c r="ZY51" t="s">
        <v>24</v>
      </c>
      <c r="ZZ51" s="71" t="s">
        <v>113</v>
      </c>
    </row>
    <row r="52" spans="1:702" x14ac:dyDescent="0.25">
      <c r="A52" s="77" t="s">
        <v>112</v>
      </c>
      <c r="B52" s="76" t="s">
        <v>51</v>
      </c>
      <c r="C52" s="75" t="s">
        <v>50</v>
      </c>
      <c r="D52" s="74">
        <v>1</v>
      </c>
      <c r="E52" s="73"/>
      <c r="F52" s="72">
        <f>ROUND(D52*E52,2)</f>
        <v>0</v>
      </c>
      <c r="ZY52" t="s">
        <v>24</v>
      </c>
      <c r="ZZ52" s="71" t="s">
        <v>111</v>
      </c>
    </row>
    <row r="53" spans="1:702" x14ac:dyDescent="0.25">
      <c r="A53" s="62"/>
      <c r="B53" s="61"/>
      <c r="C53" s="64"/>
      <c r="D53" s="64"/>
      <c r="E53" s="64"/>
      <c r="F53" s="59"/>
    </row>
    <row r="54" spans="1:702" ht="28.5" x14ac:dyDescent="0.25">
      <c r="A54" s="70"/>
      <c r="B54" s="69" t="s">
        <v>110</v>
      </c>
      <c r="C54" s="64"/>
      <c r="D54" s="64"/>
      <c r="E54" s="64"/>
      <c r="F54" s="68">
        <f>SUBTOTAL(109,F45:F53)</f>
        <v>0</v>
      </c>
      <c r="G54" s="67"/>
      <c r="ZY54" t="s">
        <v>21</v>
      </c>
    </row>
    <row r="55" spans="1:702" x14ac:dyDescent="0.25">
      <c r="A55" s="66"/>
      <c r="B55" s="65"/>
      <c r="C55" s="64"/>
      <c r="D55" s="64"/>
      <c r="E55" s="64"/>
      <c r="F55" s="63"/>
    </row>
    <row r="56" spans="1:702" x14ac:dyDescent="0.25">
      <c r="A56" s="80" t="s">
        <v>109</v>
      </c>
      <c r="B56" s="81" t="s">
        <v>108</v>
      </c>
      <c r="C56" s="64"/>
      <c r="D56" s="64"/>
      <c r="E56" s="64"/>
      <c r="F56" s="78"/>
      <c r="ZY56" t="s">
        <v>31</v>
      </c>
      <c r="ZZ56" s="71"/>
    </row>
    <row r="57" spans="1:702" ht="24" x14ac:dyDescent="0.25">
      <c r="A57" s="80" t="s">
        <v>107</v>
      </c>
      <c r="B57" s="79" t="s">
        <v>106</v>
      </c>
      <c r="C57" s="64"/>
      <c r="D57" s="64"/>
      <c r="E57" s="64"/>
      <c r="F57" s="78"/>
      <c r="ZY57" t="s">
        <v>28</v>
      </c>
      <c r="ZZ57" s="71"/>
    </row>
    <row r="58" spans="1:702" ht="24" x14ac:dyDescent="0.25">
      <c r="A58" s="77" t="s">
        <v>105</v>
      </c>
      <c r="B58" s="76" t="s">
        <v>104</v>
      </c>
      <c r="C58" s="75" t="s">
        <v>25</v>
      </c>
      <c r="D58" s="74">
        <v>3</v>
      </c>
      <c r="E58" s="73"/>
      <c r="F58" s="72">
        <f>ROUND(D58*E58,2)</f>
        <v>0</v>
      </c>
      <c r="ZY58" t="s">
        <v>24</v>
      </c>
      <c r="ZZ58" s="71" t="s">
        <v>103</v>
      </c>
    </row>
    <row r="59" spans="1:702" ht="24" x14ac:dyDescent="0.25">
      <c r="A59" s="77" t="s">
        <v>102</v>
      </c>
      <c r="B59" s="76" t="s">
        <v>101</v>
      </c>
      <c r="C59" s="75" t="s">
        <v>25</v>
      </c>
      <c r="D59" s="74">
        <v>3</v>
      </c>
      <c r="E59" s="73"/>
      <c r="F59" s="72">
        <f>ROUND(D59*E59,2)</f>
        <v>0</v>
      </c>
      <c r="ZY59" t="s">
        <v>24</v>
      </c>
      <c r="ZZ59" s="71" t="s">
        <v>100</v>
      </c>
    </row>
    <row r="60" spans="1:702" x14ac:dyDescent="0.25">
      <c r="A60" s="62"/>
      <c r="B60" s="61"/>
      <c r="C60" s="64"/>
      <c r="D60" s="64"/>
      <c r="E60" s="64"/>
      <c r="F60" s="59"/>
    </row>
    <row r="61" spans="1:702" x14ac:dyDescent="0.25">
      <c r="A61" s="70"/>
      <c r="B61" s="69" t="s">
        <v>99</v>
      </c>
      <c r="C61" s="64"/>
      <c r="D61" s="64"/>
      <c r="E61" s="64"/>
      <c r="F61" s="68">
        <f>SUBTOTAL(109,F57:F60)</f>
        <v>0</v>
      </c>
      <c r="G61" s="67"/>
      <c r="ZY61" t="s">
        <v>21</v>
      </c>
    </row>
    <row r="62" spans="1:702" x14ac:dyDescent="0.25">
      <c r="A62" s="66"/>
      <c r="B62" s="65"/>
      <c r="C62" s="64"/>
      <c r="D62" s="64"/>
      <c r="E62" s="64"/>
      <c r="F62" s="63"/>
    </row>
    <row r="63" spans="1:702" x14ac:dyDescent="0.25">
      <c r="A63" s="80" t="s">
        <v>98</v>
      </c>
      <c r="B63" s="81" t="s">
        <v>97</v>
      </c>
      <c r="C63" s="64"/>
      <c r="D63" s="64"/>
      <c r="E63" s="64"/>
      <c r="F63" s="78"/>
      <c r="ZY63" t="s">
        <v>31</v>
      </c>
      <c r="ZZ63" s="71"/>
    </row>
    <row r="64" spans="1:702" x14ac:dyDescent="0.25">
      <c r="A64" s="80" t="s">
        <v>96</v>
      </c>
      <c r="B64" s="79" t="s">
        <v>95</v>
      </c>
      <c r="C64" s="64"/>
      <c r="D64" s="64"/>
      <c r="E64" s="64"/>
      <c r="F64" s="78"/>
      <c r="ZY64" t="s">
        <v>28</v>
      </c>
      <c r="ZZ64" s="71"/>
    </row>
    <row r="65" spans="1:702" x14ac:dyDescent="0.25">
      <c r="A65" s="77" t="s">
        <v>94</v>
      </c>
      <c r="B65" s="76" t="s">
        <v>93</v>
      </c>
      <c r="C65" s="75" t="s">
        <v>82</v>
      </c>
      <c r="D65" s="73">
        <v>108.9</v>
      </c>
      <c r="E65" s="73"/>
      <c r="F65" s="72">
        <f>ROUND(D65*E65,2)</f>
        <v>0</v>
      </c>
      <c r="ZY65" t="s">
        <v>24</v>
      </c>
      <c r="ZZ65" s="71" t="s">
        <v>92</v>
      </c>
    </row>
    <row r="66" spans="1:702" x14ac:dyDescent="0.25">
      <c r="A66" s="62"/>
      <c r="B66" s="61"/>
      <c r="C66" s="64"/>
      <c r="D66" s="64"/>
      <c r="E66" s="64"/>
      <c r="F66" s="59"/>
    </row>
    <row r="67" spans="1:702" x14ac:dyDescent="0.25">
      <c r="A67" s="70"/>
      <c r="B67" s="69" t="s">
        <v>91</v>
      </c>
      <c r="C67" s="64"/>
      <c r="D67" s="64"/>
      <c r="E67" s="64"/>
      <c r="F67" s="68">
        <f>SUBTOTAL(109,F64:F66)</f>
        <v>0</v>
      </c>
      <c r="G67" s="67"/>
      <c r="ZY67" t="s">
        <v>21</v>
      </c>
    </row>
    <row r="68" spans="1:702" x14ac:dyDescent="0.25">
      <c r="A68" s="66"/>
      <c r="B68" s="65"/>
      <c r="C68" s="64"/>
      <c r="D68" s="64"/>
      <c r="E68" s="64"/>
      <c r="F68" s="63"/>
    </row>
    <row r="69" spans="1:702" x14ac:dyDescent="0.25">
      <c r="A69" s="80" t="s">
        <v>90</v>
      </c>
      <c r="B69" s="81" t="s">
        <v>88</v>
      </c>
      <c r="C69" s="64"/>
      <c r="D69" s="64"/>
      <c r="E69" s="64"/>
      <c r="F69" s="78"/>
      <c r="ZY69" t="s">
        <v>31</v>
      </c>
      <c r="ZZ69" s="71"/>
    </row>
    <row r="70" spans="1:702" x14ac:dyDescent="0.25">
      <c r="A70" s="80" t="s">
        <v>89</v>
      </c>
      <c r="B70" s="79" t="s">
        <v>88</v>
      </c>
      <c r="C70" s="64"/>
      <c r="D70" s="64"/>
      <c r="E70" s="64"/>
      <c r="F70" s="78"/>
      <c r="ZY70" t="s">
        <v>28</v>
      </c>
      <c r="ZZ70" s="71"/>
    </row>
    <row r="71" spans="1:702" x14ac:dyDescent="0.25">
      <c r="A71" s="77" t="s">
        <v>87</v>
      </c>
      <c r="B71" s="76" t="s">
        <v>86</v>
      </c>
      <c r="C71" s="75" t="s">
        <v>50</v>
      </c>
      <c r="D71" s="74">
        <v>1</v>
      </c>
      <c r="E71" s="73"/>
      <c r="F71" s="72">
        <f>ROUND(D71*E71,2)</f>
        <v>0</v>
      </c>
      <c r="ZY71" t="s">
        <v>24</v>
      </c>
      <c r="ZZ71" s="71" t="s">
        <v>85</v>
      </c>
    </row>
    <row r="72" spans="1:702" x14ac:dyDescent="0.25">
      <c r="A72" s="77" t="s">
        <v>84</v>
      </c>
      <c r="B72" s="76" t="s">
        <v>83</v>
      </c>
      <c r="C72" s="75" t="s">
        <v>82</v>
      </c>
      <c r="D72" s="73">
        <v>80.040000000000006</v>
      </c>
      <c r="E72" s="73"/>
      <c r="F72" s="72">
        <f>ROUND(D72*E72,2)</f>
        <v>0</v>
      </c>
      <c r="ZY72" t="s">
        <v>24</v>
      </c>
      <c r="ZZ72" s="71" t="s">
        <v>81</v>
      </c>
    </row>
    <row r="73" spans="1:702" x14ac:dyDescent="0.25">
      <c r="A73" s="77" t="s">
        <v>80</v>
      </c>
      <c r="B73" s="76" t="s">
        <v>79</v>
      </c>
      <c r="C73" s="75" t="s">
        <v>25</v>
      </c>
      <c r="D73" s="74">
        <v>1</v>
      </c>
      <c r="E73" s="73"/>
      <c r="F73" s="72">
        <f>ROUND(D73*E73,2)</f>
        <v>0</v>
      </c>
      <c r="ZY73" t="s">
        <v>24</v>
      </c>
      <c r="ZZ73" s="71" t="s">
        <v>78</v>
      </c>
    </row>
    <row r="74" spans="1:702" ht="24" x14ac:dyDescent="0.25">
      <c r="A74" s="77" t="s">
        <v>77</v>
      </c>
      <c r="B74" s="76" t="s">
        <v>76</v>
      </c>
      <c r="C74" s="75" t="s">
        <v>25</v>
      </c>
      <c r="D74" s="74">
        <v>1</v>
      </c>
      <c r="E74" s="73"/>
      <c r="F74" s="72">
        <f>ROUND(D74*E74,2)</f>
        <v>0</v>
      </c>
      <c r="ZY74" t="s">
        <v>24</v>
      </c>
      <c r="ZZ74" s="71" t="s">
        <v>75</v>
      </c>
    </row>
    <row r="75" spans="1:702" x14ac:dyDescent="0.25">
      <c r="A75" s="80" t="s">
        <v>74</v>
      </c>
      <c r="B75" s="79" t="s">
        <v>73</v>
      </c>
      <c r="C75" s="64"/>
      <c r="D75" s="64"/>
      <c r="E75" s="64"/>
      <c r="F75" s="78"/>
      <c r="ZY75" t="s">
        <v>28</v>
      </c>
      <c r="ZZ75" s="71"/>
    </row>
    <row r="76" spans="1:702" ht="72" x14ac:dyDescent="0.25">
      <c r="A76" s="77" t="s">
        <v>72</v>
      </c>
      <c r="B76" s="76" t="s">
        <v>71</v>
      </c>
      <c r="C76" s="75" t="s">
        <v>25</v>
      </c>
      <c r="D76" s="74">
        <v>1</v>
      </c>
      <c r="E76" s="73"/>
      <c r="F76" s="72">
        <f>ROUND(D76*E76,2)</f>
        <v>0</v>
      </c>
      <c r="ZY76" t="s">
        <v>24</v>
      </c>
      <c r="ZZ76" s="71" t="s">
        <v>70</v>
      </c>
    </row>
    <row r="77" spans="1:702" x14ac:dyDescent="0.25">
      <c r="A77" s="62"/>
      <c r="B77" s="61"/>
      <c r="C77" s="64"/>
      <c r="D77" s="64"/>
      <c r="E77" s="64"/>
      <c r="F77" s="59"/>
    </row>
    <row r="78" spans="1:702" x14ac:dyDescent="0.25">
      <c r="A78" s="70"/>
      <c r="B78" s="69" t="s">
        <v>69</v>
      </c>
      <c r="C78" s="64"/>
      <c r="D78" s="64"/>
      <c r="E78" s="64"/>
      <c r="F78" s="68">
        <f>SUBTOTAL(109,F70:F77)</f>
        <v>0</v>
      </c>
      <c r="G78" s="67"/>
      <c r="ZY78" t="s">
        <v>21</v>
      </c>
    </row>
    <row r="79" spans="1:702" x14ac:dyDescent="0.25">
      <c r="A79" s="87"/>
      <c r="B79" s="86"/>
      <c r="C79" s="64"/>
      <c r="D79" s="64"/>
      <c r="E79" s="64"/>
      <c r="F79" s="63"/>
    </row>
    <row r="80" spans="1:702" ht="17.25" x14ac:dyDescent="0.25">
      <c r="A80" s="85" t="s">
        <v>68</v>
      </c>
      <c r="B80" s="84" t="s">
        <v>67</v>
      </c>
      <c r="C80" s="64"/>
      <c r="D80" s="64"/>
      <c r="E80" s="64"/>
      <c r="F80" s="78"/>
      <c r="ZY80" t="s">
        <v>45</v>
      </c>
      <c r="ZZ80" s="71"/>
    </row>
    <row r="81" spans="1:702" x14ac:dyDescent="0.25">
      <c r="A81" s="83" t="s">
        <v>66</v>
      </c>
      <c r="B81" s="82" t="s">
        <v>65</v>
      </c>
      <c r="C81" s="64"/>
      <c r="D81" s="64"/>
      <c r="E81" s="64"/>
      <c r="F81" s="78"/>
      <c r="ZY81" t="s">
        <v>31</v>
      </c>
      <c r="ZZ81" s="71"/>
    </row>
    <row r="82" spans="1:702" ht="60" x14ac:dyDescent="0.25">
      <c r="A82" s="80" t="s">
        <v>64</v>
      </c>
      <c r="B82" s="79" t="s">
        <v>63</v>
      </c>
      <c r="C82" s="64"/>
      <c r="D82" s="64"/>
      <c r="E82" s="64"/>
      <c r="F82" s="78"/>
      <c r="ZY82" t="s">
        <v>28</v>
      </c>
      <c r="ZZ82" s="71"/>
    </row>
    <row r="83" spans="1:702" ht="60" x14ac:dyDescent="0.25">
      <c r="A83" s="77" t="s">
        <v>62</v>
      </c>
      <c r="B83" s="76" t="s">
        <v>61</v>
      </c>
      <c r="C83" s="75" t="s">
        <v>25</v>
      </c>
      <c r="D83" s="74">
        <v>3</v>
      </c>
      <c r="E83" s="73"/>
      <c r="F83" s="72">
        <f>ROUND(D83*E83,2)</f>
        <v>0</v>
      </c>
      <c r="ZY83" t="s">
        <v>24</v>
      </c>
      <c r="ZZ83" s="71" t="s">
        <v>60</v>
      </c>
    </row>
    <row r="84" spans="1:702" x14ac:dyDescent="0.25">
      <c r="A84" s="77" t="s">
        <v>59</v>
      </c>
      <c r="B84" s="76" t="s">
        <v>51</v>
      </c>
      <c r="C84" s="75" t="s">
        <v>50</v>
      </c>
      <c r="D84" s="74">
        <v>1</v>
      </c>
      <c r="E84" s="73"/>
      <c r="F84" s="72">
        <f>ROUND(D84*E84,2)</f>
        <v>0</v>
      </c>
      <c r="ZY84" t="s">
        <v>24</v>
      </c>
      <c r="ZZ84" s="71" t="s">
        <v>58</v>
      </c>
    </row>
    <row r="85" spans="1:702" ht="48" x14ac:dyDescent="0.25">
      <c r="A85" s="80" t="s">
        <v>57</v>
      </c>
      <c r="B85" s="79" t="s">
        <v>56</v>
      </c>
      <c r="C85" s="64"/>
      <c r="D85" s="64"/>
      <c r="E85" s="64"/>
      <c r="F85" s="78"/>
      <c r="ZY85" t="s">
        <v>28</v>
      </c>
      <c r="ZZ85" s="71"/>
    </row>
    <row r="86" spans="1:702" ht="48" x14ac:dyDescent="0.25">
      <c r="A86" s="77" t="s">
        <v>55</v>
      </c>
      <c r="B86" s="76" t="s">
        <v>54</v>
      </c>
      <c r="C86" s="75" t="s">
        <v>25</v>
      </c>
      <c r="D86" s="74">
        <v>3</v>
      </c>
      <c r="E86" s="73"/>
      <c r="F86" s="72">
        <f>ROUND(D86*E86,2)</f>
        <v>0</v>
      </c>
      <c r="ZY86" t="s">
        <v>24</v>
      </c>
      <c r="ZZ86" s="71" t="s">
        <v>53</v>
      </c>
    </row>
    <row r="87" spans="1:702" x14ac:dyDescent="0.25">
      <c r="A87" s="77" t="s">
        <v>52</v>
      </c>
      <c r="B87" s="76" t="s">
        <v>51</v>
      </c>
      <c r="C87" s="75" t="s">
        <v>50</v>
      </c>
      <c r="D87" s="74">
        <v>1</v>
      </c>
      <c r="E87" s="73"/>
      <c r="F87" s="72">
        <f>ROUND(D87*E87,2)</f>
        <v>0</v>
      </c>
      <c r="ZY87" t="s">
        <v>24</v>
      </c>
      <c r="ZZ87" s="71" t="s">
        <v>49</v>
      </c>
    </row>
    <row r="88" spans="1:702" x14ac:dyDescent="0.25">
      <c r="A88" s="62"/>
      <c r="B88" s="61"/>
      <c r="C88" s="64"/>
      <c r="D88" s="64"/>
      <c r="E88" s="64"/>
      <c r="F88" s="59"/>
    </row>
    <row r="89" spans="1:702" x14ac:dyDescent="0.25">
      <c r="A89" s="70"/>
      <c r="B89" s="69" t="s">
        <v>48</v>
      </c>
      <c r="C89" s="64"/>
      <c r="D89" s="64"/>
      <c r="E89" s="64"/>
      <c r="F89" s="68">
        <f>SUBTOTAL(109,F82:F88)</f>
        <v>0</v>
      </c>
      <c r="G89" s="67"/>
      <c r="ZY89" t="s">
        <v>21</v>
      </c>
    </row>
    <row r="90" spans="1:702" x14ac:dyDescent="0.25">
      <c r="A90" s="87"/>
      <c r="B90" s="86"/>
      <c r="C90" s="64"/>
      <c r="D90" s="64"/>
      <c r="E90" s="64"/>
      <c r="F90" s="63"/>
    </row>
    <row r="91" spans="1:702" ht="17.25" x14ac:dyDescent="0.25">
      <c r="A91" s="85" t="s">
        <v>47</v>
      </c>
      <c r="B91" s="84" t="s">
        <v>46</v>
      </c>
      <c r="C91" s="64"/>
      <c r="D91" s="64"/>
      <c r="E91" s="64"/>
      <c r="F91" s="78"/>
      <c r="ZY91" t="s">
        <v>45</v>
      </c>
      <c r="ZZ91" s="71"/>
    </row>
    <row r="92" spans="1:702" x14ac:dyDescent="0.25">
      <c r="A92" s="83" t="s">
        <v>44</v>
      </c>
      <c r="B92" s="82" t="s">
        <v>43</v>
      </c>
      <c r="C92" s="64"/>
      <c r="D92" s="64"/>
      <c r="E92" s="64"/>
      <c r="F92" s="78"/>
      <c r="ZY92" t="s">
        <v>31</v>
      </c>
      <c r="ZZ92" s="71"/>
    </row>
    <row r="93" spans="1:702" x14ac:dyDescent="0.25">
      <c r="A93" s="80" t="s">
        <v>42</v>
      </c>
      <c r="B93" s="79" t="s">
        <v>41</v>
      </c>
      <c r="C93" s="64"/>
      <c r="D93" s="64"/>
      <c r="E93" s="64"/>
      <c r="F93" s="78"/>
      <c r="ZY93" t="s">
        <v>28</v>
      </c>
      <c r="ZZ93" s="71"/>
    </row>
    <row r="94" spans="1:702" x14ac:dyDescent="0.25">
      <c r="A94" s="77" t="s">
        <v>40</v>
      </c>
      <c r="B94" s="76" t="s">
        <v>39</v>
      </c>
      <c r="C94" s="75" t="s">
        <v>25</v>
      </c>
      <c r="D94" s="74">
        <v>6</v>
      </c>
      <c r="E94" s="73"/>
      <c r="F94" s="72">
        <f>ROUND(D94*E94,2)</f>
        <v>0</v>
      </c>
      <c r="ZY94" t="s">
        <v>24</v>
      </c>
      <c r="ZZ94" s="71" t="s">
        <v>38</v>
      </c>
    </row>
    <row r="95" spans="1:702" ht="36" x14ac:dyDescent="0.25">
      <c r="A95" s="77" t="s">
        <v>37</v>
      </c>
      <c r="B95" s="76" t="s">
        <v>36</v>
      </c>
      <c r="C95" s="75" t="s">
        <v>25</v>
      </c>
      <c r="D95" s="74">
        <v>6</v>
      </c>
      <c r="E95" s="73"/>
      <c r="F95" s="72">
        <f>ROUND(D95*E95,2)</f>
        <v>0</v>
      </c>
      <c r="ZY95" t="s">
        <v>24</v>
      </c>
      <c r="ZZ95" s="71" t="s">
        <v>35</v>
      </c>
    </row>
    <row r="96" spans="1:702" x14ac:dyDescent="0.25">
      <c r="A96" s="62"/>
      <c r="B96" s="61"/>
      <c r="C96" s="64"/>
      <c r="D96" s="64"/>
      <c r="E96" s="64"/>
      <c r="F96" s="59"/>
    </row>
    <row r="97" spans="1:702" x14ac:dyDescent="0.25">
      <c r="A97" s="70"/>
      <c r="B97" s="69" t="s">
        <v>34</v>
      </c>
      <c r="C97" s="64"/>
      <c r="D97" s="64"/>
      <c r="E97" s="64"/>
      <c r="F97" s="68">
        <f>SUBTOTAL(109,F93:F96)</f>
        <v>0</v>
      </c>
      <c r="G97" s="67"/>
      <c r="ZY97" t="s">
        <v>21</v>
      </c>
    </row>
    <row r="98" spans="1:702" x14ac:dyDescent="0.25">
      <c r="A98" s="66"/>
      <c r="B98" s="65"/>
      <c r="C98" s="64"/>
      <c r="D98" s="64"/>
      <c r="E98" s="64"/>
      <c r="F98" s="63"/>
    </row>
    <row r="99" spans="1:702" x14ac:dyDescent="0.25">
      <c r="A99" s="80" t="s">
        <v>33</v>
      </c>
      <c r="B99" s="81" t="s">
        <v>32</v>
      </c>
      <c r="C99" s="64"/>
      <c r="D99" s="64"/>
      <c r="E99" s="64"/>
      <c r="F99" s="78"/>
      <c r="ZY99" t="s">
        <v>31</v>
      </c>
      <c r="ZZ99" s="71"/>
    </row>
    <row r="100" spans="1:702" ht="36" x14ac:dyDescent="0.25">
      <c r="A100" s="80" t="s">
        <v>30</v>
      </c>
      <c r="B100" s="79" t="s">
        <v>29</v>
      </c>
      <c r="C100" s="64"/>
      <c r="D100" s="64"/>
      <c r="E100" s="64"/>
      <c r="F100" s="78"/>
      <c r="ZY100" t="s">
        <v>28</v>
      </c>
      <c r="ZZ100" s="71"/>
    </row>
    <row r="101" spans="1:702" ht="24" x14ac:dyDescent="0.25">
      <c r="A101" s="77" t="s">
        <v>27</v>
      </c>
      <c r="B101" s="76" t="s">
        <v>26</v>
      </c>
      <c r="C101" s="75" t="s">
        <v>25</v>
      </c>
      <c r="D101" s="74">
        <v>6</v>
      </c>
      <c r="E101" s="73"/>
      <c r="F101" s="72">
        <f>ROUND(D101*E101,2)</f>
        <v>0</v>
      </c>
      <c r="ZY101" t="s">
        <v>24</v>
      </c>
      <c r="ZZ101" s="71" t="s">
        <v>23</v>
      </c>
    </row>
    <row r="102" spans="1:702" x14ac:dyDescent="0.25">
      <c r="A102" s="62"/>
      <c r="B102" s="61"/>
      <c r="C102" s="64"/>
      <c r="D102" s="64"/>
      <c r="E102" s="64"/>
      <c r="F102" s="59"/>
    </row>
    <row r="103" spans="1:702" x14ac:dyDescent="0.25">
      <c r="A103" s="70"/>
      <c r="B103" s="69" t="s">
        <v>22</v>
      </c>
      <c r="C103" s="64"/>
      <c r="D103" s="64"/>
      <c r="E103" s="64"/>
      <c r="F103" s="68">
        <f>SUBTOTAL(109,F100:F102)</f>
        <v>0</v>
      </c>
      <c r="G103" s="67"/>
      <c r="ZY103" t="s">
        <v>21</v>
      </c>
    </row>
    <row r="104" spans="1:702" x14ac:dyDescent="0.25">
      <c r="A104" s="66"/>
      <c r="B104" s="65"/>
      <c r="C104" s="64"/>
      <c r="D104" s="64"/>
      <c r="E104" s="64"/>
      <c r="F104" s="63"/>
    </row>
    <row r="105" spans="1:702" x14ac:dyDescent="0.25">
      <c r="A105" s="62"/>
      <c r="B105" s="61"/>
      <c r="C105" s="60"/>
      <c r="D105" s="60"/>
      <c r="E105" s="60"/>
      <c r="F105" s="59"/>
    </row>
    <row r="106" spans="1:702" x14ac:dyDescent="0.25">
      <c r="A106" s="58"/>
      <c r="B106" s="58"/>
      <c r="C106" s="58"/>
      <c r="D106" s="58"/>
      <c r="E106" s="58"/>
      <c r="F106" s="58"/>
    </row>
    <row r="107" spans="1:702" x14ac:dyDescent="0.25">
      <c r="B107" s="57" t="s">
        <v>20</v>
      </c>
      <c r="C107" s="56"/>
      <c r="D107" s="55"/>
      <c r="E107" s="54"/>
      <c r="F107" s="53">
        <f>SUBTOTAL(109,F4:F105)</f>
        <v>0</v>
      </c>
      <c r="ZY107" t="s">
        <v>19</v>
      </c>
    </row>
    <row r="108" spans="1:702" x14ac:dyDescent="0.25">
      <c r="A108" s="52">
        <v>20</v>
      </c>
      <c r="B108" s="51" t="str">
        <f>CONCATENATE("Montant TVA (",A108,"%)")</f>
        <v>Montant TVA (20%)</v>
      </c>
      <c r="C108" s="50"/>
      <c r="D108" s="49"/>
      <c r="E108" s="48"/>
      <c r="F108" s="47">
        <f>(F107*A108)/100</f>
        <v>0</v>
      </c>
      <c r="ZY108" t="s">
        <v>5</v>
      </c>
    </row>
    <row r="109" spans="1:702" x14ac:dyDescent="0.25">
      <c r="B109" s="46" t="s">
        <v>18</v>
      </c>
      <c r="C109" s="45"/>
      <c r="D109" s="44"/>
      <c r="E109" s="43"/>
      <c r="F109" s="42">
        <f>F107+F108</f>
        <v>0</v>
      </c>
      <c r="ZY109" t="s">
        <v>17</v>
      </c>
    </row>
    <row r="110" spans="1:702" x14ac:dyDescent="0.25">
      <c r="F110" s="41"/>
    </row>
    <row r="111" spans="1:702" x14ac:dyDescent="0.25">
      <c r="F111" s="41"/>
    </row>
  </sheetData>
  <mergeCells count="1">
    <mergeCell ref="A1:F1"/>
  </mergeCells>
  <printOptions horizontalCentered="1"/>
  <pageMargins left="0.08" right="0.08" top="0.06" bottom="0.06" header="0.76" footer="0.76"/>
  <pageSetup paperSize="9" fitToHeight="0" orientation="portrait" r:id="rId1"/>
  <rowBreaks count="3" manualBreakCount="3">
    <brk id="31" max="5" man="1"/>
    <brk id="51" max="5" man="1"/>
    <brk id="84"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91614-3004-4D6E-8918-88DBB1967C88}">
  <sheetPr>
    <pageSetUpPr fitToPage="1"/>
  </sheetPr>
  <dimension ref="A1:ZZ32"/>
  <sheetViews>
    <sheetView showGridLines="0" view="pageBreakPreview" zoomScale="85" zoomScaleNormal="100" zoomScaleSheetLayoutView="85" workbookViewId="0">
      <pane xSplit="2" ySplit="2" topLeftCell="C3" activePane="bottomRight" state="frozen"/>
      <selection pane="topRight" activeCell="C1" sqref="C1"/>
      <selection pane="bottomLeft" activeCell="A3" sqref="A3"/>
      <selection pane="bottomRight" activeCell="K14" sqref="K14"/>
    </sheetView>
  </sheetViews>
  <sheetFormatPr baseColWidth="10" defaultColWidth="10.7109375" defaultRowHeight="15" x14ac:dyDescent="0.25"/>
  <cols>
    <col min="1" max="1" width="9.7109375" customWidth="1"/>
    <col min="2" max="2" width="46.7109375" customWidth="1"/>
    <col min="3" max="3" width="4.7109375" customWidth="1"/>
    <col min="4" max="5" width="10.7109375" customWidth="1"/>
    <col min="6" max="6" width="12.7109375" customWidth="1"/>
    <col min="7" max="7" width="10.7109375" customWidth="1"/>
    <col min="701" max="703" width="10.7109375" customWidth="1"/>
  </cols>
  <sheetData>
    <row r="1" spans="1:702" ht="69.400000000000006" customHeight="1" x14ac:dyDescent="0.25">
      <c r="A1" s="96"/>
      <c r="B1" s="95"/>
      <c r="C1" s="95"/>
      <c r="D1" s="95"/>
      <c r="E1" s="95"/>
      <c r="F1" s="94"/>
    </row>
    <row r="2" spans="1:702" ht="30" x14ac:dyDescent="0.25">
      <c r="A2" s="113"/>
      <c r="B2" s="112" t="s">
        <v>10</v>
      </c>
      <c r="C2" s="91" t="s">
        <v>25</v>
      </c>
      <c r="D2" s="91" t="s">
        <v>213</v>
      </c>
      <c r="E2" s="91" t="s">
        <v>212</v>
      </c>
      <c r="F2" s="90" t="s">
        <v>211</v>
      </c>
    </row>
    <row r="3" spans="1:702" x14ac:dyDescent="0.25">
      <c r="A3" s="89"/>
      <c r="B3" s="86"/>
      <c r="C3" s="88"/>
      <c r="D3" s="88"/>
      <c r="E3" s="88"/>
      <c r="F3" s="63"/>
    </row>
    <row r="4" spans="1:702" ht="17.25" x14ac:dyDescent="0.25">
      <c r="A4" s="85" t="s">
        <v>47</v>
      </c>
      <c r="B4" s="84" t="s">
        <v>46</v>
      </c>
      <c r="C4" s="64"/>
      <c r="D4" s="64"/>
      <c r="E4" s="64"/>
      <c r="F4" s="78"/>
      <c r="ZY4" t="s">
        <v>45</v>
      </c>
      <c r="ZZ4" s="71"/>
    </row>
    <row r="5" spans="1:702" x14ac:dyDescent="0.25">
      <c r="A5" s="83" t="s">
        <v>44</v>
      </c>
      <c r="B5" s="82" t="s">
        <v>43</v>
      </c>
      <c r="C5" s="64"/>
      <c r="D5" s="64"/>
      <c r="E5" s="64"/>
      <c r="F5" s="78"/>
      <c r="ZY5" t="s">
        <v>31</v>
      </c>
      <c r="ZZ5" s="71"/>
    </row>
    <row r="6" spans="1:702" x14ac:dyDescent="0.25">
      <c r="A6" s="80" t="s">
        <v>243</v>
      </c>
      <c r="B6" s="79" t="s">
        <v>242</v>
      </c>
      <c r="C6" s="64"/>
      <c r="D6" s="64"/>
      <c r="E6" s="64"/>
      <c r="F6" s="78"/>
      <c r="ZY6" t="s">
        <v>28</v>
      </c>
      <c r="ZZ6" s="71"/>
    </row>
    <row r="7" spans="1:702" x14ac:dyDescent="0.25">
      <c r="A7" s="77" t="s">
        <v>241</v>
      </c>
      <c r="B7" s="76" t="s">
        <v>240</v>
      </c>
      <c r="C7" s="75" t="s">
        <v>25</v>
      </c>
      <c r="D7" s="74">
        <v>1</v>
      </c>
      <c r="E7" s="73"/>
      <c r="F7" s="72">
        <f>ROUND(D7*E7,2)</f>
        <v>0</v>
      </c>
      <c r="ZY7" t="s">
        <v>24</v>
      </c>
      <c r="ZZ7" s="71" t="s">
        <v>239</v>
      </c>
    </row>
    <row r="8" spans="1:702" ht="24" x14ac:dyDescent="0.25">
      <c r="A8" s="77" t="s">
        <v>238</v>
      </c>
      <c r="B8" s="76" t="s">
        <v>237</v>
      </c>
      <c r="C8" s="75" t="s">
        <v>25</v>
      </c>
      <c r="D8" s="74">
        <v>1</v>
      </c>
      <c r="E8" s="73"/>
      <c r="F8" s="72">
        <f>ROUND(D8*E8,2)</f>
        <v>0</v>
      </c>
      <c r="ZY8" t="s">
        <v>24</v>
      </c>
      <c r="ZZ8" s="71" t="s">
        <v>236</v>
      </c>
    </row>
    <row r="9" spans="1:702" ht="36" x14ac:dyDescent="0.25">
      <c r="A9" s="77" t="s">
        <v>235</v>
      </c>
      <c r="B9" s="76" t="s">
        <v>36</v>
      </c>
      <c r="C9" s="75" t="s">
        <v>25</v>
      </c>
      <c r="D9" s="74">
        <v>1</v>
      </c>
      <c r="E9" s="73"/>
      <c r="F9" s="72">
        <f>ROUND(D9*E9,2)</f>
        <v>0</v>
      </c>
      <c r="ZY9" t="s">
        <v>24</v>
      </c>
      <c r="ZZ9" s="71" t="s">
        <v>234</v>
      </c>
    </row>
    <row r="10" spans="1:702" x14ac:dyDescent="0.25">
      <c r="A10" s="62"/>
      <c r="B10" s="61"/>
      <c r="C10" s="64"/>
      <c r="D10" s="64"/>
      <c r="E10" s="64"/>
      <c r="F10" s="59"/>
    </row>
    <row r="11" spans="1:702" x14ac:dyDescent="0.25">
      <c r="A11" s="70"/>
      <c r="B11" s="69" t="s">
        <v>34</v>
      </c>
      <c r="C11" s="64"/>
      <c r="D11" s="64"/>
      <c r="E11" s="64"/>
      <c r="F11" s="68">
        <f>SUBTOTAL(109,F6:F10)</f>
        <v>0</v>
      </c>
      <c r="G11" s="67"/>
      <c r="ZY11" t="s">
        <v>21</v>
      </c>
    </row>
    <row r="12" spans="1:702" x14ac:dyDescent="0.25">
      <c r="A12" s="66"/>
      <c r="B12" s="65"/>
      <c r="C12" s="64"/>
      <c r="D12" s="64"/>
      <c r="E12" s="64"/>
      <c r="F12" s="63"/>
    </row>
    <row r="13" spans="1:702" x14ac:dyDescent="0.25">
      <c r="A13" s="80" t="s">
        <v>233</v>
      </c>
      <c r="B13" s="81" t="s">
        <v>232</v>
      </c>
      <c r="C13" s="64"/>
      <c r="D13" s="64"/>
      <c r="E13" s="64"/>
      <c r="F13" s="78"/>
      <c r="ZY13" t="s">
        <v>31</v>
      </c>
      <c r="ZZ13" s="71"/>
    </row>
    <row r="14" spans="1:702" x14ac:dyDescent="0.25">
      <c r="A14" s="80" t="s">
        <v>231</v>
      </c>
      <c r="B14" s="79" t="s">
        <v>230</v>
      </c>
      <c r="C14" s="64"/>
      <c r="D14" s="64"/>
      <c r="E14" s="64"/>
      <c r="F14" s="78"/>
      <c r="ZY14" t="s">
        <v>28</v>
      </c>
      <c r="ZZ14" s="71"/>
    </row>
    <row r="15" spans="1:702" ht="36" x14ac:dyDescent="0.25">
      <c r="A15" s="77" t="s">
        <v>229</v>
      </c>
      <c r="B15" s="76" t="s">
        <v>228</v>
      </c>
      <c r="C15" s="75" t="s">
        <v>25</v>
      </c>
      <c r="D15" s="74">
        <v>1</v>
      </c>
      <c r="E15" s="73"/>
      <c r="F15" s="72">
        <f>ROUND(D15*E15,2)</f>
        <v>0</v>
      </c>
      <c r="ZY15" t="s">
        <v>24</v>
      </c>
      <c r="ZZ15" s="71" t="s">
        <v>227</v>
      </c>
    </row>
    <row r="16" spans="1:702" ht="24" x14ac:dyDescent="0.25">
      <c r="A16" s="77" t="s">
        <v>226</v>
      </c>
      <c r="B16" s="76" t="s">
        <v>225</v>
      </c>
      <c r="C16" s="75" t="s">
        <v>25</v>
      </c>
      <c r="D16" s="74">
        <v>1</v>
      </c>
      <c r="E16" s="73"/>
      <c r="F16" s="72">
        <f>ROUND(D16*E16,2)</f>
        <v>0</v>
      </c>
      <c r="ZY16" t="s">
        <v>24</v>
      </c>
      <c r="ZZ16" s="71" t="s">
        <v>224</v>
      </c>
    </row>
    <row r="17" spans="1:702" x14ac:dyDescent="0.25">
      <c r="A17" s="62"/>
      <c r="B17" s="61"/>
      <c r="C17" s="64"/>
      <c r="D17" s="64"/>
      <c r="E17" s="64"/>
      <c r="F17" s="59"/>
    </row>
    <row r="18" spans="1:702" x14ac:dyDescent="0.25">
      <c r="A18" s="70"/>
      <c r="B18" s="69" t="s">
        <v>223</v>
      </c>
      <c r="C18" s="64"/>
      <c r="D18" s="64"/>
      <c r="E18" s="64"/>
      <c r="F18" s="68">
        <f>SUBTOTAL(109,F14:F17)</f>
        <v>0</v>
      </c>
      <c r="G18" s="67"/>
      <c r="ZY18" t="s">
        <v>21</v>
      </c>
    </row>
    <row r="19" spans="1:702" x14ac:dyDescent="0.25">
      <c r="A19" s="66"/>
      <c r="B19" s="65"/>
      <c r="C19" s="64"/>
      <c r="D19" s="64"/>
      <c r="E19" s="64"/>
      <c r="F19" s="63"/>
    </row>
    <row r="20" spans="1:702" x14ac:dyDescent="0.25">
      <c r="A20" s="80" t="s">
        <v>222</v>
      </c>
      <c r="B20" s="81" t="s">
        <v>221</v>
      </c>
      <c r="C20" s="64"/>
      <c r="D20" s="64"/>
      <c r="E20" s="64"/>
      <c r="F20" s="78"/>
      <c r="ZY20" t="s">
        <v>31</v>
      </c>
      <c r="ZZ20" s="71"/>
    </row>
    <row r="21" spans="1:702" ht="24" x14ac:dyDescent="0.25">
      <c r="A21" s="80" t="s">
        <v>220</v>
      </c>
      <c r="B21" s="79" t="s">
        <v>219</v>
      </c>
      <c r="C21" s="64"/>
      <c r="D21" s="64"/>
      <c r="E21" s="64"/>
      <c r="F21" s="78"/>
      <c r="ZY21" t="s">
        <v>28</v>
      </c>
      <c r="ZZ21" s="71"/>
    </row>
    <row r="22" spans="1:702" ht="24" x14ac:dyDescent="0.25">
      <c r="A22" s="77" t="s">
        <v>218</v>
      </c>
      <c r="B22" s="76" t="s">
        <v>217</v>
      </c>
      <c r="C22" s="75" t="s">
        <v>82</v>
      </c>
      <c r="D22" s="73">
        <v>4.5</v>
      </c>
      <c r="E22" s="73"/>
      <c r="F22" s="72">
        <f>ROUND(D22*E22,2)</f>
        <v>0</v>
      </c>
      <c r="ZY22" t="s">
        <v>24</v>
      </c>
      <c r="ZZ22" s="71" t="s">
        <v>216</v>
      </c>
    </row>
    <row r="23" spans="1:702" x14ac:dyDescent="0.25">
      <c r="A23" s="62"/>
      <c r="B23" s="61"/>
      <c r="C23" s="64"/>
      <c r="D23" s="64"/>
      <c r="E23" s="64"/>
      <c r="F23" s="59"/>
    </row>
    <row r="24" spans="1:702" x14ac:dyDescent="0.25">
      <c r="A24" s="70"/>
      <c r="B24" s="69" t="s">
        <v>215</v>
      </c>
      <c r="C24" s="64"/>
      <c r="D24" s="64"/>
      <c r="E24" s="64"/>
      <c r="F24" s="68">
        <f>SUBTOTAL(109,F21:F23)</f>
        <v>0</v>
      </c>
      <c r="G24" s="67"/>
      <c r="ZY24" t="s">
        <v>21</v>
      </c>
    </row>
    <row r="25" spans="1:702" x14ac:dyDescent="0.25">
      <c r="A25" s="66"/>
      <c r="B25" s="65"/>
      <c r="C25" s="64"/>
      <c r="D25" s="64"/>
      <c r="E25" s="64"/>
      <c r="F25" s="63"/>
    </row>
    <row r="26" spans="1:702" x14ac:dyDescent="0.25">
      <c r="A26" s="62"/>
      <c r="B26" s="61"/>
      <c r="C26" s="60"/>
      <c r="D26" s="60"/>
      <c r="E26" s="60"/>
      <c r="F26" s="59"/>
    </row>
    <row r="27" spans="1:702" x14ac:dyDescent="0.25">
      <c r="A27" s="58"/>
      <c r="B27" s="58"/>
      <c r="C27" s="58"/>
      <c r="D27" s="58"/>
      <c r="E27" s="58"/>
      <c r="F27" s="58"/>
    </row>
    <row r="28" spans="1:702" x14ac:dyDescent="0.25">
      <c r="B28" s="111" t="s">
        <v>214</v>
      </c>
      <c r="C28" s="110"/>
      <c r="D28" s="109"/>
      <c r="E28" s="108"/>
      <c r="F28" s="107">
        <f>SUBTOTAL(109,F4:F26)</f>
        <v>0</v>
      </c>
      <c r="ZY28" t="s">
        <v>19</v>
      </c>
    </row>
    <row r="29" spans="1:702" x14ac:dyDescent="0.25">
      <c r="A29" s="52">
        <v>20</v>
      </c>
      <c r="B29" s="106" t="str">
        <f>CONCATENATE("Montant TVA (",A29,"%)")</f>
        <v>Montant TVA (20%)</v>
      </c>
      <c r="C29" s="105"/>
      <c r="D29" s="104"/>
      <c r="E29" s="103"/>
      <c r="F29" s="102">
        <f>(F28*A29)/100</f>
        <v>0</v>
      </c>
      <c r="ZY29" t="s">
        <v>5</v>
      </c>
    </row>
    <row r="30" spans="1:702" x14ac:dyDescent="0.25">
      <c r="B30" s="101" t="s">
        <v>18</v>
      </c>
      <c r="C30" s="100"/>
      <c r="D30" s="99"/>
      <c r="E30" s="98"/>
      <c r="F30" s="97">
        <f>F28+F29</f>
        <v>0</v>
      </c>
      <c r="ZY30" t="s">
        <v>17</v>
      </c>
    </row>
    <row r="31" spans="1:702" x14ac:dyDescent="0.25">
      <c r="F31" s="41"/>
    </row>
    <row r="32" spans="1:702" x14ac:dyDescent="0.25">
      <c r="F32" s="41"/>
    </row>
  </sheetData>
  <mergeCells count="1">
    <mergeCell ref="A1:F1"/>
  </mergeCells>
  <printOptions horizontalCentered="1"/>
  <pageMargins left="0.08" right="0.08" top="0.06" bottom="0.06" header="0.76" footer="0.76"/>
  <pageSetup paperSize="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139625609C7CA449562A2C47EAD938C" ma:contentTypeVersion="18" ma:contentTypeDescription="Crée un document." ma:contentTypeScope="" ma:versionID="b53751d5852685d728d42c438fa24f4a">
  <xsd:schema xmlns:xsd="http://www.w3.org/2001/XMLSchema" xmlns:xs="http://www.w3.org/2001/XMLSchema" xmlns:p="http://schemas.microsoft.com/office/2006/metadata/properties" xmlns:ns2="72b9721a-228e-4b6c-9c72-312cc28c5073" xmlns:ns3="66a054c2-5e72-466f-99bc-6de005aab70e" targetNamespace="http://schemas.microsoft.com/office/2006/metadata/properties" ma:root="true" ma:fieldsID="1d15ea4f29abaa37d0cf207e64171776" ns2:_="" ns3:_="">
    <xsd:import namespace="72b9721a-228e-4b6c-9c72-312cc28c5073"/>
    <xsd:import namespace="66a054c2-5e72-466f-99bc-6de005aab70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b9721a-228e-4b6c-9c72-312cc28c50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25e0835-c289-4a0f-b0b7-ffebcdf56e9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a054c2-5e72-466f-99bc-6de005aab70e"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f41d8876-d9f1-4390-97f2-d4362812b8ec}" ma:internalName="TaxCatchAll" ma:showField="CatchAllData" ma:web="66a054c2-5e72-466f-99bc-6de005aab70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6a054c2-5e72-466f-99bc-6de005aab70e" xsi:nil="true"/>
    <lcf76f155ced4ddcb4097134ff3c332f xmlns="72b9721a-228e-4b6c-9c72-312cc28c507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9263D9A-3424-4C6D-9545-4630882D8285}"/>
</file>

<file path=customXml/itemProps2.xml><?xml version="1.0" encoding="utf-8"?>
<ds:datastoreItem xmlns:ds="http://schemas.openxmlformats.org/officeDocument/2006/customXml" ds:itemID="{E16AD61B-1CC6-4DF2-859F-3203E050D3EA}"/>
</file>

<file path=customXml/itemProps3.xml><?xml version="1.0" encoding="utf-8"?>
<ds:datastoreItem xmlns:ds="http://schemas.openxmlformats.org/officeDocument/2006/customXml" ds:itemID="{9ED6A140-7462-472D-9292-5B536461B7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Récap. général</vt:lpstr>
      <vt:lpstr>Bât D &amp; E</vt:lpstr>
      <vt:lpstr>Bât F</vt:lpstr>
      <vt:lpstr>'Bât D &amp; E'!Impression_des_titres</vt:lpstr>
      <vt:lpstr>'Bât F'!Impression_des_titres</vt:lpstr>
      <vt:lpstr>'Bât D &amp; E'!Zone_d_impression</vt:lpstr>
      <vt:lpstr>'Bât 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triade</dc:creator>
  <cp:lastModifiedBy>FAUSTIN MATHIEU</cp:lastModifiedBy>
  <cp:lastPrinted>2025-03-18T09:17:36Z</cp:lastPrinted>
  <dcterms:created xsi:type="dcterms:W3CDTF">2025-03-18T09:00:29Z</dcterms:created>
  <dcterms:modified xsi:type="dcterms:W3CDTF">2025-03-18T09:17:38Z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0x0101005139625609C7CA449562A2C47EAD938C</vt:lpwstr>
  </property>
</Properties>
</file>