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T:\1115_Théatre National de LA COLLINE\00 - betCobalt MOe\03 - PRO DCE\02 - Documents rendus\20250410 - PRO\"/>
    </mc:Choice>
  </mc:AlternateContent>
  <xr:revisionPtr revIDLastSave="0" documentId="13_ncr:1_{AE05E2D0-05B8-4DCF-A4F0-5AEC0AF7A7B3}" xr6:coauthVersionLast="47" xr6:coauthVersionMax="47" xr10:uidLastSave="{00000000-0000-0000-0000-000000000000}"/>
  <bookViews>
    <workbookView xWindow="-120" yWindow="-120" windowWidth="38640" windowHeight="21120" tabRatio="500" activeTab="2" xr2:uid="{00000000-000D-0000-FFFF-FFFF00000000}"/>
  </bookViews>
  <sheets>
    <sheet name="LOT N°10 TF " sheetId="1" r:id="rId1"/>
    <sheet name="LOT N°10 TC1" sheetId="2" r:id="rId2"/>
    <sheet name="LOT N°10 PSE" sheetId="3" r:id="rId3"/>
  </sheets>
  <definedNames>
    <definedName name="_xlnm.Print_Titles" localSheetId="2">'LOT N°10 PSE'!$5:$5</definedName>
    <definedName name="_xlnm.Print_Titles" localSheetId="1">'LOT N°10 TC1'!$5:$5</definedName>
    <definedName name="_xlnm.Print_Titles" localSheetId="0">'LOT N°10 TF '!$5:$5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7" i="3" l="1"/>
  <c r="M45" i="3"/>
  <c r="M43" i="3"/>
  <c r="M41" i="3"/>
  <c r="M38" i="3"/>
  <c r="M37" i="3"/>
  <c r="M36" i="3"/>
  <c r="M35" i="3"/>
  <c r="M32" i="3"/>
  <c r="M31" i="3"/>
  <c r="M29" i="3"/>
  <c r="M28" i="3"/>
  <c r="M26" i="3"/>
  <c r="M24" i="3"/>
  <c r="M23" i="3"/>
  <c r="M20" i="3"/>
  <c r="M18" i="3"/>
  <c r="M16" i="3"/>
  <c r="M15" i="3"/>
  <c r="M13" i="3"/>
  <c r="M12" i="3"/>
  <c r="M91" i="2"/>
  <c r="M90" i="2"/>
  <c r="M89" i="2"/>
  <c r="M88" i="2"/>
  <c r="M87" i="2"/>
  <c r="M86" i="2"/>
  <c r="M85" i="2"/>
  <c r="M84" i="2"/>
  <c r="M83" i="2"/>
  <c r="M82" i="2"/>
  <c r="M79" i="2"/>
  <c r="M78" i="2"/>
  <c r="M80" i="2" s="1"/>
  <c r="M75" i="2"/>
  <c r="M73" i="2"/>
  <c r="M72" i="2"/>
  <c r="M71" i="2"/>
  <c r="M70" i="2"/>
  <c r="M69" i="2"/>
  <c r="M68" i="2"/>
  <c r="M66" i="2"/>
  <c r="M65" i="2"/>
  <c r="M64" i="2"/>
  <c r="M62" i="2"/>
  <c r="M61" i="2"/>
  <c r="M60" i="2"/>
  <c r="M56" i="2"/>
  <c r="M57" i="2" s="1"/>
  <c r="M53" i="2"/>
  <c r="M48" i="2"/>
  <c r="M46" i="2"/>
  <c r="M44" i="2"/>
  <c r="M43" i="2"/>
  <c r="M42" i="2"/>
  <c r="M40" i="2"/>
  <c r="M39" i="2"/>
  <c r="M38" i="2"/>
  <c r="M35" i="2"/>
  <c r="M33" i="2"/>
  <c r="M31" i="2"/>
  <c r="M30" i="2"/>
  <c r="M29" i="2"/>
  <c r="M27" i="2"/>
  <c r="M26" i="2"/>
  <c r="M25" i="2"/>
  <c r="M24" i="2"/>
  <c r="M290" i="1"/>
  <c r="M291" i="1" s="1"/>
  <c r="M289" i="1"/>
  <c r="M287" i="1"/>
  <c r="M286" i="1"/>
  <c r="M283" i="1"/>
  <c r="M282" i="1"/>
  <c r="M281" i="1"/>
  <c r="M280" i="1"/>
  <c r="M277" i="1"/>
  <c r="M276" i="1"/>
  <c r="M275" i="1"/>
  <c r="M273" i="1"/>
  <c r="M272" i="1"/>
  <c r="M271" i="1"/>
  <c r="M269" i="1"/>
  <c r="M268" i="1"/>
  <c r="M267" i="1"/>
  <c r="M265" i="1"/>
  <c r="M264" i="1"/>
  <c r="M263" i="1"/>
  <c r="M261" i="1"/>
  <c r="M262" i="1" s="1"/>
  <c r="M260" i="1"/>
  <c r="M255" i="1"/>
  <c r="M254" i="1"/>
  <c r="M252" i="1"/>
  <c r="M251" i="1"/>
  <c r="M249" i="1"/>
  <c r="M247" i="1"/>
  <c r="M245" i="1"/>
  <c r="M244" i="1"/>
  <c r="M242" i="1"/>
  <c r="M241" i="1"/>
  <c r="M237" i="1"/>
  <c r="M236" i="1"/>
  <c r="M235" i="1"/>
  <c r="M233" i="1"/>
  <c r="M231" i="1"/>
  <c r="M229" i="1"/>
  <c r="M228" i="1"/>
  <c r="M227" i="1"/>
  <c r="M226" i="1"/>
  <c r="M224" i="1"/>
  <c r="M223" i="1"/>
  <c r="M219" i="1"/>
  <c r="M218" i="1"/>
  <c r="M217" i="1"/>
  <c r="M216" i="1"/>
  <c r="M215" i="1"/>
  <c r="M214" i="1"/>
  <c r="M212" i="1"/>
  <c r="M211" i="1"/>
  <c r="M210" i="1"/>
  <c r="M209" i="1"/>
  <c r="M208" i="1"/>
  <c r="M207" i="1"/>
  <c r="M206" i="1"/>
  <c r="M205" i="1"/>
  <c r="M181" i="1"/>
  <c r="M182" i="1" s="1"/>
  <c r="M176" i="1"/>
  <c r="M174" i="1"/>
  <c r="M172" i="1"/>
  <c r="M170" i="1"/>
  <c r="M167" i="1"/>
  <c r="M166" i="1"/>
  <c r="M164" i="1"/>
  <c r="M163" i="1"/>
  <c r="M160" i="1"/>
  <c r="M159" i="1"/>
  <c r="M156" i="1"/>
  <c r="M154" i="1"/>
  <c r="M152" i="1"/>
  <c r="M150" i="1"/>
  <c r="M146" i="1"/>
  <c r="M144" i="1"/>
  <c r="M142" i="1"/>
  <c r="M141" i="1"/>
  <c r="M140" i="1"/>
  <c r="M139" i="1"/>
  <c r="M138" i="1"/>
  <c r="M136" i="1"/>
  <c r="M135" i="1"/>
  <c r="M134" i="1"/>
  <c r="M133" i="1"/>
  <c r="M132" i="1"/>
  <c r="M129" i="1"/>
  <c r="M128" i="1"/>
  <c r="M127" i="1"/>
  <c r="M125" i="1"/>
  <c r="M124" i="1"/>
  <c r="M123" i="1"/>
  <c r="M122" i="1"/>
  <c r="M121" i="1"/>
  <c r="M120" i="1"/>
  <c r="M117" i="1"/>
  <c r="M116" i="1"/>
  <c r="M114" i="1"/>
  <c r="M111" i="1"/>
  <c r="M109" i="1"/>
  <c r="M107" i="1"/>
  <c r="M106" i="1"/>
  <c r="M105" i="1"/>
  <c r="M104" i="1"/>
  <c r="M103" i="1"/>
  <c r="M101" i="1"/>
  <c r="M100" i="1"/>
  <c r="M99" i="1"/>
  <c r="M98" i="1"/>
  <c r="M97" i="1"/>
  <c r="M93" i="1"/>
  <c r="M92" i="1"/>
  <c r="M91" i="1"/>
  <c r="M90" i="1"/>
  <c r="M89" i="1"/>
  <c r="M86" i="1"/>
  <c r="M85" i="1"/>
  <c r="M83" i="1"/>
  <c r="M82" i="1"/>
  <c r="M79" i="1"/>
  <c r="M77" i="1"/>
  <c r="M75" i="1"/>
  <c r="M73" i="1"/>
  <c r="M69" i="1"/>
  <c r="M68" i="1"/>
  <c r="M67" i="1"/>
  <c r="M66" i="1"/>
  <c r="M65" i="1"/>
  <c r="M62" i="1"/>
  <c r="M61" i="1"/>
  <c r="M59" i="1"/>
  <c r="M58" i="1"/>
  <c r="M56" i="1"/>
  <c r="M55" i="1"/>
  <c r="M53" i="1"/>
  <c r="M52" i="1"/>
  <c r="M51" i="1"/>
  <c r="M48" i="1"/>
  <c r="M46" i="1"/>
  <c r="M44" i="1"/>
  <c r="M43" i="1"/>
  <c r="M42" i="1"/>
  <c r="M40" i="1"/>
  <c r="M39" i="1"/>
  <c r="M38" i="1"/>
  <c r="M27" i="1"/>
  <c r="M28" i="1" s="1"/>
  <c r="M26" i="1"/>
  <c r="M24" i="1"/>
  <c r="M49" i="3" l="1"/>
  <c r="M49" i="2"/>
  <c r="M93" i="2"/>
  <c r="M36" i="2"/>
  <c r="M76" i="2"/>
  <c r="M92" i="2"/>
  <c r="M195" i="1"/>
  <c r="M48" i="3"/>
  <c r="M54" i="2"/>
  <c r="M278" i="1"/>
  <c r="M292" i="1"/>
  <c r="M288" i="1"/>
  <c r="M177" i="1"/>
  <c r="M220" i="1"/>
  <c r="M256" i="1"/>
  <c r="M266" i="1"/>
  <c r="M274" i="1"/>
  <c r="M284" i="1"/>
  <c r="M238" i="1"/>
  <c r="M270" i="1"/>
  <c r="M25" i="1"/>
</calcChain>
</file>

<file path=xl/sharedStrings.xml><?xml version="1.0" encoding="utf-8"?>
<sst xmlns="http://schemas.openxmlformats.org/spreadsheetml/2006/main" count="971" uniqueCount="516">
  <si>
    <t>THÉATRE NATIONAL DE LA COLLINE
15 Rue Malte Brun - 75020 PARIS</t>
  </si>
  <si>
    <t>beLEEV</t>
  </si>
  <si>
    <t>PRO</t>
  </si>
  <si>
    <t>10/04/2025</t>
  </si>
  <si>
    <t>DPGF</t>
  </si>
  <si>
    <t>N°</t>
  </si>
  <si>
    <t>Ref.</t>
  </si>
  <si>
    <t>Désignation</t>
  </si>
  <si>
    <t>U</t>
  </si>
  <si>
    <t>Qté Marché de base</t>
  </si>
  <si>
    <t>Qté</t>
  </si>
  <si>
    <t>Qté ent.</t>
  </si>
  <si>
    <t>TVA</t>
  </si>
  <si>
    <t>Prix Unitaire</t>
  </si>
  <si>
    <t>Montant HT</t>
  </si>
  <si>
    <t>Ref. Env.</t>
  </si>
  <si>
    <t>10</t>
  </si>
  <si>
    <t>CVC PLOMBERIE</t>
  </si>
  <si>
    <t>2</t>
  </si>
  <si>
    <t>PRESCRIPTIONS TECHNIQUES GÉNÉRALES</t>
  </si>
  <si>
    <t>2.2</t>
  </si>
  <si>
    <t>Contraintes acoustiques</t>
  </si>
  <si>
    <t>2.6</t>
  </si>
  <si>
    <t>Études</t>
  </si>
  <si>
    <t>2.8</t>
  </si>
  <si>
    <t>Plans de réservations et de percements</t>
  </si>
  <si>
    <t>2.16</t>
  </si>
  <si>
    <t>Livraison, Grutage et Manutention</t>
  </si>
  <si>
    <t>Grutage et manutention de l'ensemble du matériel CVC décrit au présent lot</t>
  </si>
  <si>
    <t>2.26</t>
  </si>
  <si>
    <t>DOE</t>
  </si>
  <si>
    <t>2.28</t>
  </si>
  <si>
    <t>Contrôle - Essais - Vérifications</t>
  </si>
  <si>
    <t>2.33</t>
  </si>
  <si>
    <t>Le présent quantitatif dressé par le groupement d'ingénierie devra être vérifié par les entrepreneurs avant remise de l'offre.</t>
  </si>
  <si>
    <t>2.34</t>
  </si>
  <si>
    <t>En cas d'erreur flagrante, l'entrepreneur sera tenu d'avertir le Maître d'œuvre qui fera les rectifications nécessaires.</t>
  </si>
  <si>
    <t>2.35</t>
  </si>
  <si>
    <t>L'ensemble des prestations sera conforme aux prescriptions du C.C.T.P. et comprendra tous les accessoires nécessaires au montage et à la bonne réalisation des ouvrages.</t>
  </si>
  <si>
    <t>4</t>
  </si>
  <si>
    <t>PRESCRIPTIONS TECHNIQUES DETAILLEES : PLOMBERIE SANITAIRES</t>
  </si>
  <si>
    <t>4.1</t>
  </si>
  <si>
    <t>Analyses réseau eau froide alimentaire</t>
  </si>
  <si>
    <t>Obtention analyse physique et biologique EF livrée après travaux</t>
  </si>
  <si>
    <t>ens</t>
  </si>
  <si>
    <t>Sous-Total - Analyses réseau eau froide alimentaire</t>
  </si>
  <si>
    <t>4.2</t>
  </si>
  <si>
    <t>Consignation des réseaux</t>
  </si>
  <si>
    <t>4.2.1</t>
  </si>
  <si>
    <t>Sous-Total - Consignation des réseaux</t>
  </si>
  <si>
    <t>4.3</t>
  </si>
  <si>
    <t>Distribution d’eau froide sanitaire alimentaire - Tronçons primaire (Tr1) et secondaires (Tr2)</t>
  </si>
  <si>
    <t>4.4</t>
  </si>
  <si>
    <t>Distribution d’eau froide sanitaire alimentaire</t>
  </si>
  <si>
    <t>4.5</t>
  </si>
  <si>
    <t>Distribution d’eau chaude sanitaire alimentaire</t>
  </si>
  <si>
    <t>4.6</t>
  </si>
  <si>
    <t>Production d’eau chaude sanitaire alimentaire</t>
  </si>
  <si>
    <t>4.7</t>
  </si>
  <si>
    <t>Réseaux évacuations apparentes intérieures EU - EV</t>
  </si>
  <si>
    <t>4.8</t>
  </si>
  <si>
    <t>Appareils &amp; accessoires sanitaires</t>
  </si>
  <si>
    <t>4.8.1</t>
  </si>
  <si>
    <t>Sanitaires publics R-2</t>
  </si>
  <si>
    <t>4.8.1.1</t>
  </si>
  <si>
    <t>4.8.1.1.1</t>
  </si>
  <si>
    <t>Canalisation apparentes EF en cuivre écroui compris supports, fixations isophoniques</t>
  </si>
  <si>
    <t>Ø20/22</t>
  </si>
  <si>
    <t>ml</t>
  </si>
  <si>
    <t>Ø14/16</t>
  </si>
  <si>
    <t>Ø12/14</t>
  </si>
  <si>
    <t>4.8.1.1.2</t>
  </si>
  <si>
    <t>Calorifugeage de l'ensemble des canalisations EF de type ARMAFLEX classe 3 y compris les points singuliers</t>
  </si>
  <si>
    <t>Ø22</t>
  </si>
  <si>
    <t>Ø16</t>
  </si>
  <si>
    <t>Ø14</t>
  </si>
  <si>
    <t>4.8.1.1.3</t>
  </si>
  <si>
    <t>Attentes EF</t>
  </si>
  <si>
    <t>Attentes EF au droit des appareils sanitaires compris flexibles</t>
  </si>
  <si>
    <t>PM</t>
  </si>
  <si>
    <t>4.8.1.1.4</t>
  </si>
  <si>
    <t>Raccordements</t>
  </si>
  <si>
    <t>Raccordements des appareils sanitaires</t>
  </si>
  <si>
    <t>4.8.1.2</t>
  </si>
  <si>
    <t>4.8.1.2.1</t>
  </si>
  <si>
    <t>Ensemble WC suspendu PMR - WC1</t>
  </si>
  <si>
    <t>Ensemble WC PMR suspendu</t>
  </si>
  <si>
    <t>Bâti support + plaque de commande</t>
  </si>
  <si>
    <t>4.8.1.2.1.3</t>
  </si>
  <si>
    <t>Barre de relèvement WC</t>
  </si>
  <si>
    <t>u</t>
  </si>
  <si>
    <t>4.8.1.2.2</t>
  </si>
  <si>
    <t>Ensemble WC suspendu - WC2</t>
  </si>
  <si>
    <t>4.8.1.2.2.1</t>
  </si>
  <si>
    <t>Ensemble WC suspendu</t>
  </si>
  <si>
    <t>4.8.1.2.2.2</t>
  </si>
  <si>
    <t>4.8.1.2.3</t>
  </si>
  <si>
    <t>Lavabo plan - LV1</t>
  </si>
  <si>
    <t>Lavabo LV1</t>
  </si>
  <si>
    <t>Robinetterie lavabo PMR</t>
  </si>
  <si>
    <t>4.8.1.2.4</t>
  </si>
  <si>
    <t>Lavabo PMR - LV2</t>
  </si>
  <si>
    <t>4.8.1.2.4.1</t>
  </si>
  <si>
    <t>Lavabo PMR</t>
  </si>
  <si>
    <t>4.8.1.2.4.2</t>
  </si>
  <si>
    <t>4.8.1.3</t>
  </si>
  <si>
    <t>4.8.1.3.1</t>
  </si>
  <si>
    <t>Canalisations compris raccords, tampons et fixations :</t>
  </si>
  <si>
    <t>DN40</t>
  </si>
  <si>
    <t>DN100</t>
  </si>
  <si>
    <t>Chutes DN100</t>
  </si>
  <si>
    <t>Ventilation primaire</t>
  </si>
  <si>
    <t>4.8.1.4</t>
  </si>
  <si>
    <t>Percements</t>
  </si>
  <si>
    <t>4.8.2</t>
  </si>
  <si>
    <t>Sanitaires publics R-1</t>
  </si>
  <si>
    <t>4.8.2.1</t>
  </si>
  <si>
    <t>4.8.2.1.1</t>
  </si>
  <si>
    <t>4.8.2.1.2</t>
  </si>
  <si>
    <t>4.8.2.1.3</t>
  </si>
  <si>
    <t>4.8.2.1.4</t>
  </si>
  <si>
    <t>4.8.2.2</t>
  </si>
  <si>
    <t>4.8.2.2.1</t>
  </si>
  <si>
    <t>Ensemble WC au sol PMR - WC3</t>
  </si>
  <si>
    <t>4.8.2.2.1.1</t>
  </si>
  <si>
    <t>Ensemble WC PMR au sol</t>
  </si>
  <si>
    <t>4.8.2.2.1.2</t>
  </si>
  <si>
    <t>4.8.2.2.2</t>
  </si>
  <si>
    <t>4.8.2.2.2.1</t>
  </si>
  <si>
    <t>4.8.2.2.2.2</t>
  </si>
  <si>
    <t>4.8.2.3</t>
  </si>
  <si>
    <t>4.8.2.3.1</t>
  </si>
  <si>
    <t>4.8.2.4</t>
  </si>
  <si>
    <t>4.8.3</t>
  </si>
  <si>
    <t>Cuisine - Bar - R-2</t>
  </si>
  <si>
    <t>4.8.3.1</t>
  </si>
  <si>
    <t>4.8.3.1.1</t>
  </si>
  <si>
    <t>Ø26/28</t>
  </si>
  <si>
    <t>4.8.3.1.1.2</t>
  </si>
  <si>
    <t>4.8.3.1.1.3</t>
  </si>
  <si>
    <t>Ø16/18</t>
  </si>
  <si>
    <t>4.8.3.1.1.4</t>
  </si>
  <si>
    <t>4.8.3.1.1.5</t>
  </si>
  <si>
    <t>4.8.3.1.2</t>
  </si>
  <si>
    <t>Ø28</t>
  </si>
  <si>
    <t>4.8.3.1.2.2</t>
  </si>
  <si>
    <t>4.8.3.1.2.3</t>
  </si>
  <si>
    <t>Ø18</t>
  </si>
  <si>
    <t>4.8.3.1.2.4</t>
  </si>
  <si>
    <t>4.8.3.1.2.5</t>
  </si>
  <si>
    <t>4.8.3.1.3</t>
  </si>
  <si>
    <t>4.8.3.1.3.1</t>
  </si>
  <si>
    <t>Attentes EF au droit des appareils cuisine avec clapet AR</t>
  </si>
  <si>
    <t>4.8.3.1.4</t>
  </si>
  <si>
    <t>4.8.3.1.4.1</t>
  </si>
  <si>
    <t>Raccordements des appareils</t>
  </si>
  <si>
    <t>4.8.3.2</t>
  </si>
  <si>
    <t>4.8.3.2.1</t>
  </si>
  <si>
    <t>Attente poste nettoyage + mitigeur</t>
  </si>
  <si>
    <t>4.8.3.2.1.1</t>
  </si>
  <si>
    <t>4.8.3.2.2</t>
  </si>
  <si>
    <t>Evier bar - EV1</t>
  </si>
  <si>
    <t>4.8.3.2.2.1</t>
  </si>
  <si>
    <t>Evier</t>
  </si>
  <si>
    <t>4.8.3.2.2.2</t>
  </si>
  <si>
    <t>Robinetterie Evier</t>
  </si>
  <si>
    <t>4.8.3.3</t>
  </si>
  <si>
    <t>4.8.3.3.1</t>
  </si>
  <si>
    <t>4.8.3.3.1.1</t>
  </si>
  <si>
    <t>DN40 HTA</t>
  </si>
  <si>
    <t>4.8.3.3.1.2</t>
  </si>
  <si>
    <t>4.8.3.3.1.3</t>
  </si>
  <si>
    <t>4.8.3.3.1.4</t>
  </si>
  <si>
    <t>4.8.3.3.2</t>
  </si>
  <si>
    <t>4.8.3.4</t>
  </si>
  <si>
    <t>4.8.3.5</t>
  </si>
  <si>
    <t>Production ECS</t>
  </si>
  <si>
    <t>4.8.3.5.1</t>
  </si>
  <si>
    <t>ballon à accumulation électrique de type 300 litres - CUISINE</t>
  </si>
  <si>
    <t>4.8.3.5.2</t>
  </si>
  <si>
    <t>ballon à accumulation électrique de type 50 litres - BAR</t>
  </si>
  <si>
    <t>4.8.3.5.3</t>
  </si>
  <si>
    <t>Groupe de sécurité ballon ECS et accessoires</t>
  </si>
  <si>
    <t>4.8.3.6</t>
  </si>
  <si>
    <t>4.8.3.6.1</t>
  </si>
  <si>
    <t>Canalisation apparentes ECS en cuivre écroui compris supports, fixations isophoniques</t>
  </si>
  <si>
    <t>4.8.3.6.1.1</t>
  </si>
  <si>
    <t>4.8.3.6.1.2</t>
  </si>
  <si>
    <t>4.8.3.6.1.3</t>
  </si>
  <si>
    <t>4.8.3.6.1.4</t>
  </si>
  <si>
    <t>4.8.3.6.1.5</t>
  </si>
  <si>
    <t>4.8.3.6.2</t>
  </si>
  <si>
    <t>Calorifugeage de l'ensemble des canalisations ECS de type ARMAFLEX classe 4 y compris les points singuliers</t>
  </si>
  <si>
    <t>4.8.3.6.2.1</t>
  </si>
  <si>
    <t>4.8.3.6.2.2</t>
  </si>
  <si>
    <t>4.8.3.6.2.3</t>
  </si>
  <si>
    <t>4.8.3.6.2.4</t>
  </si>
  <si>
    <t>4.8.3.6.2.5</t>
  </si>
  <si>
    <t>4.8.3.6.3</t>
  </si>
  <si>
    <t>Attentes ECS</t>
  </si>
  <si>
    <t>4.8.3.6.3.1</t>
  </si>
  <si>
    <t>Attentes ECS au droit des appareils cuisine avec clapet AR</t>
  </si>
  <si>
    <t>4.8.3.6.4</t>
  </si>
  <si>
    <t>4.8.3.6.4.1</t>
  </si>
  <si>
    <t>4.8.4</t>
  </si>
  <si>
    <t>Bar - R+2</t>
  </si>
  <si>
    <t>4.8.4.1</t>
  </si>
  <si>
    <t>4.8.4.1.1</t>
  </si>
  <si>
    <t>4.8.4.1.1.1</t>
  </si>
  <si>
    <t>4.8.4.1.2</t>
  </si>
  <si>
    <t>4.8.4.1.2.1</t>
  </si>
  <si>
    <t>4.8.4.1.3</t>
  </si>
  <si>
    <t>4.8.4.1.3.1</t>
  </si>
  <si>
    <t>Attentes EF au droit des appareils</t>
  </si>
  <si>
    <t>4.8.4.1.4</t>
  </si>
  <si>
    <t>4.8.4.1.4.1</t>
  </si>
  <si>
    <t>4.8.4.2</t>
  </si>
  <si>
    <t>4.8.4.2.1</t>
  </si>
  <si>
    <t>4.8.4.2.1.1</t>
  </si>
  <si>
    <t>4.8.4.2.1.2</t>
  </si>
  <si>
    <t>4.8.4.3</t>
  </si>
  <si>
    <t>4.8.4.3.1</t>
  </si>
  <si>
    <t>4.8.4.3.1.1</t>
  </si>
  <si>
    <t>4.8.4.4</t>
  </si>
  <si>
    <t>4.8.4.5</t>
  </si>
  <si>
    <t>4.8.4.5.1</t>
  </si>
  <si>
    <t>4.8.4.5.2</t>
  </si>
  <si>
    <t>4.8.4.6</t>
  </si>
  <si>
    <t>4.8.4.6.1</t>
  </si>
  <si>
    <t>4.8.4.6.1.1</t>
  </si>
  <si>
    <t>4.8.4.6.2</t>
  </si>
  <si>
    <t>4.8.4.6.2.1</t>
  </si>
  <si>
    <t>4.8.4.6.3</t>
  </si>
  <si>
    <t>4.8.4.6.3.1</t>
  </si>
  <si>
    <t>4.8.4.6.4</t>
  </si>
  <si>
    <t>4.8.4.6.4.1</t>
  </si>
  <si>
    <t>Sous-Total - Appareils &amp; accessoires sanitaires</t>
  </si>
  <si>
    <t>4.9</t>
  </si>
  <si>
    <t>Réseaux d’évacuations extérieures EP</t>
  </si>
  <si>
    <t>Sans objet</t>
  </si>
  <si>
    <t>4.10</t>
  </si>
  <si>
    <t>Réseaux d’évacuations intérieures EP</t>
  </si>
  <si>
    <t>Canalisations PVC DN160 y compris accessoires et supports fixation</t>
  </si>
  <si>
    <t>Sous-Total - Réseaux d’évacuations intérieures EP</t>
  </si>
  <si>
    <t>4.11</t>
  </si>
  <si>
    <t>Réseaux évacuations enterrées dans bâtiment EU - EV</t>
  </si>
  <si>
    <t>4.12</t>
  </si>
  <si>
    <t>Réseaux d’assainissement extérieures EP – EU – EV – EG – EH</t>
  </si>
  <si>
    <t>4.13</t>
  </si>
  <si>
    <t>Installations d’équipements de secours contre l’incendie</t>
  </si>
  <si>
    <t>4.14</t>
  </si>
  <si>
    <t>Repérage des installations</t>
  </si>
  <si>
    <t>4.15</t>
  </si>
  <si>
    <t>Vérification fonctionnelle – mise en service</t>
  </si>
  <si>
    <t>4.16</t>
  </si>
  <si>
    <t>Méthodologie de mises en eau, désinfections, maintien de la qualité de l’eau</t>
  </si>
  <si>
    <t>Pour mémoire</t>
  </si>
  <si>
    <t>Sous-Total - PRESCRIPTIONS TECHNIQUES DETAILLEES : PLOMBERIE SANITAIRES</t>
  </si>
  <si>
    <t>5</t>
  </si>
  <si>
    <t>PRESCRIPTIONS TECHNIQUES DETAILLEES : VMC et VENTILATION</t>
  </si>
  <si>
    <t>5.1</t>
  </si>
  <si>
    <t>Bouches d'entrée d'air</t>
  </si>
  <si>
    <t>5.2</t>
  </si>
  <si>
    <t>Bouches d’extraction : sanitaires</t>
  </si>
  <si>
    <t>5.3</t>
  </si>
  <si>
    <t>Gaines d'extraction acier galvanisé</t>
  </si>
  <si>
    <t>5.4</t>
  </si>
  <si>
    <t>Gaines souples</t>
  </si>
  <si>
    <t>5.5</t>
  </si>
  <si>
    <t>Trappes de visite</t>
  </si>
  <si>
    <t>5.6</t>
  </si>
  <si>
    <t>Rétablissement du degré coupe-feu</t>
  </si>
  <si>
    <t>5.8</t>
  </si>
  <si>
    <t>Extraction cuisine collective R-2</t>
  </si>
  <si>
    <t>5.8.1</t>
  </si>
  <si>
    <t>Installation de ventilation - cuisson - en cuisine collective</t>
  </si>
  <si>
    <t>Hotte cuisson à compensation en cuisine collective</t>
  </si>
  <si>
    <t>Caisson d'extraction pour gaz brûlés hotte cuisson en cuisine collective</t>
  </si>
  <si>
    <t>Rejet d'air grillagé</t>
  </si>
  <si>
    <t>Interrupteur de proximité</t>
  </si>
  <si>
    <t>Supportages sur chaise avec plots antivibratiles</t>
  </si>
  <si>
    <t>Coffret de commande 2 vitesses</t>
  </si>
  <si>
    <t>Réseau de gaine circulaire DN355</t>
  </si>
  <si>
    <t>Clapet coupe-feu DN355 1h</t>
  </si>
  <si>
    <t>5.8.2</t>
  </si>
  <si>
    <t>Installation de ventilation - compensation cuisine</t>
  </si>
  <si>
    <t>Prise d'air neuf</t>
  </si>
  <si>
    <t>Caisson d'introduction d'air neuf sur hotte cuisson en cuisine collective</t>
  </si>
  <si>
    <t>Sous-Total - Extraction cuisine collective R-2</t>
  </si>
  <si>
    <t>5.9</t>
  </si>
  <si>
    <t>Sanitaires publics et vestiaires agents R-2</t>
  </si>
  <si>
    <t>5.9.1</t>
  </si>
  <si>
    <t>30 m3/h</t>
  </si>
  <si>
    <t>90 m3/h</t>
  </si>
  <si>
    <t>5.9.2</t>
  </si>
  <si>
    <t>DN125</t>
  </si>
  <si>
    <t>DN160</t>
  </si>
  <si>
    <t>DN200</t>
  </si>
  <si>
    <t>DN250</t>
  </si>
  <si>
    <t>5.9.3</t>
  </si>
  <si>
    <t>5.9.4</t>
  </si>
  <si>
    <t>Mise en place de trappes de visite pour nettoyage réseaux</t>
  </si>
  <si>
    <t>5.9.5</t>
  </si>
  <si>
    <t>Cartouche pare flamme terminale</t>
  </si>
  <si>
    <t>Clapet coupe-feu DN250 1h</t>
  </si>
  <si>
    <t>5.9.6</t>
  </si>
  <si>
    <t>Sous-Total - Sanitaires publics et vestiaires agents R-2</t>
  </si>
  <si>
    <t>5.10</t>
  </si>
  <si>
    <t>Cuisine - Bar - réserve - librairie - R-2</t>
  </si>
  <si>
    <t>5.10.1</t>
  </si>
  <si>
    <t>5.10.2</t>
  </si>
  <si>
    <t>5.10.3</t>
  </si>
  <si>
    <t>5.10.4</t>
  </si>
  <si>
    <t>5.10.5</t>
  </si>
  <si>
    <t>5.10.5.1</t>
  </si>
  <si>
    <t>Clapet coupe-feu DN125 1h</t>
  </si>
  <si>
    <t>Clapet coupe-feu DN160 1h</t>
  </si>
  <si>
    <t>5.10.6</t>
  </si>
  <si>
    <t>Extracteur VMC</t>
  </si>
  <si>
    <t>5.10.6.1</t>
  </si>
  <si>
    <t>Extracteur</t>
  </si>
  <si>
    <t>5.10.6.2</t>
  </si>
  <si>
    <t>Accessoires, supports, rejet</t>
  </si>
  <si>
    <t>Sous-Total - Cuisine - Bar - réserve - librairie - R-2</t>
  </si>
  <si>
    <t>5.11</t>
  </si>
  <si>
    <t>Bureaux R+3</t>
  </si>
  <si>
    <t>5.11.1</t>
  </si>
  <si>
    <t>Bouches d'entrée d'air acoustiques</t>
  </si>
  <si>
    <t>EA 45 m3/h</t>
  </si>
  <si>
    <t>5.11.2</t>
  </si>
  <si>
    <t>Bouches d’extraction :</t>
  </si>
  <si>
    <t>5.11.3</t>
  </si>
  <si>
    <t>5.11.4</t>
  </si>
  <si>
    <t>5.11.5</t>
  </si>
  <si>
    <t>Sous-Total - Bureaux R+3</t>
  </si>
  <si>
    <t>5.12</t>
  </si>
  <si>
    <t>Bureaux R+4</t>
  </si>
  <si>
    <t>5.12.1</t>
  </si>
  <si>
    <t>5.12.2</t>
  </si>
  <si>
    <t>5.12.3</t>
  </si>
  <si>
    <t>5.12.4</t>
  </si>
  <si>
    <t>5.12.5</t>
  </si>
  <si>
    <t>Sous-Total - Bureaux R+4</t>
  </si>
  <si>
    <t>Sous-Total - PRESCRIPTIONS TECHNIQUES DETAILLEES : VMC et VENTILATION</t>
  </si>
  <si>
    <t>6</t>
  </si>
  <si>
    <t>PRESCRIPTIONS TECHNIQUES DETAILLEES : DESENFUMAGE</t>
  </si>
  <si>
    <t>7</t>
  </si>
  <si>
    <t>PRESCRIPTIONS TECHNIQUES DETAILLEES : CHAUFFAGE ET TRAITEMENT D'AIR DU HALL</t>
  </si>
  <si>
    <t>7.1</t>
  </si>
  <si>
    <t>Dépose des équipements existants</t>
  </si>
  <si>
    <t>7.1.1</t>
  </si>
  <si>
    <t>Sous-Total - Dépose des équipements existants</t>
  </si>
  <si>
    <t>7.2</t>
  </si>
  <si>
    <t>Panneaux rayonnants en plafond</t>
  </si>
  <si>
    <t>7.2.1</t>
  </si>
  <si>
    <t>Panneaux rayonnants en plafond longueur 5.00 m</t>
  </si>
  <si>
    <t>7.2.2</t>
  </si>
  <si>
    <t>Panneaux rayonnants en plafond longueur 3.00 m</t>
  </si>
  <si>
    <t>Sous-Total - Panneaux rayonnants en plafond</t>
  </si>
  <si>
    <t>7.3</t>
  </si>
  <si>
    <t>Panneaux rayonnants en mur</t>
  </si>
  <si>
    <t>7.3.1</t>
  </si>
  <si>
    <t>7.3.2</t>
  </si>
  <si>
    <t>Accessoires (tête thermostatique, robinet,etc.)</t>
  </si>
  <si>
    <t>Sous-Total - Panneaux rayonnants en mur</t>
  </si>
  <si>
    <t>7.4</t>
  </si>
  <si>
    <t>Réseau bitube chauffage</t>
  </si>
  <si>
    <t>7.4.1</t>
  </si>
  <si>
    <t>7.4.2</t>
  </si>
  <si>
    <t>Calorifuge réseau bitube chauffage</t>
  </si>
  <si>
    <t>Sous-Total - Réseau bitube chauffage</t>
  </si>
  <si>
    <t>7.5</t>
  </si>
  <si>
    <t>Chauffage d'appoint poste de travail accueil</t>
  </si>
  <si>
    <t>7.5.1</t>
  </si>
  <si>
    <t>Trame chauffante</t>
  </si>
  <si>
    <t>7.5.2</t>
  </si>
  <si>
    <t>Régulation par thermostat et commande par poste</t>
  </si>
  <si>
    <t>Sous-Total - Chauffage d'appoint poste de travail accueil</t>
  </si>
  <si>
    <t>7.6</t>
  </si>
  <si>
    <t>Traitement d'air</t>
  </si>
  <si>
    <t>7.6.1</t>
  </si>
  <si>
    <t>Gaine rectangulaire vers CTA existante</t>
  </si>
  <si>
    <t>7.6.2</t>
  </si>
  <si>
    <t>Réglages CTA existante</t>
  </si>
  <si>
    <t>7.6.3</t>
  </si>
  <si>
    <t>Gaine soufflage acier galvanisé 125</t>
  </si>
  <si>
    <t>7.6.4</t>
  </si>
  <si>
    <t>Diffuseurs longue portée</t>
  </si>
  <si>
    <t>Sous-Total - Traitement d'air</t>
  </si>
  <si>
    <t>7.7</t>
  </si>
  <si>
    <t>Brasseurs d'air</t>
  </si>
  <si>
    <t>7.7.1</t>
  </si>
  <si>
    <t>Brasseur d'air grande hauteur</t>
  </si>
  <si>
    <t>7.7.2</t>
  </si>
  <si>
    <t>Brasseur d'air petite hauteur</t>
  </si>
  <si>
    <t>Sous-Total - Brasseurs d'air</t>
  </si>
  <si>
    <t>7.8</t>
  </si>
  <si>
    <t>Rideaux d'air chaud</t>
  </si>
  <si>
    <t>7.8.1</t>
  </si>
  <si>
    <t>Sous-Total - Rideaux d'air chaud</t>
  </si>
  <si>
    <t>Sous-Total - PRESCRIPTIONS TECHNIQUES DETAILLEES : CHAUFFAGE ET TRAITEMENT D'AIR DU HALL</t>
  </si>
  <si>
    <t>8</t>
  </si>
  <si>
    <t>PRESCRIPTIONS TECHNIQUES DETAILLEES : CHAUFFAGE/CLIM BUREAUX</t>
  </si>
  <si>
    <t>8.1</t>
  </si>
  <si>
    <t>8.1.1</t>
  </si>
  <si>
    <t>8.2</t>
  </si>
  <si>
    <t>Production de chauffage &amp; climatisation</t>
  </si>
  <si>
    <t>8.2.1</t>
  </si>
  <si>
    <t>Sous-Total - Production de chauffage &amp; climatisation</t>
  </si>
  <si>
    <t>8.3</t>
  </si>
  <si>
    <t>Distribution</t>
  </si>
  <si>
    <t>8.3.1</t>
  </si>
  <si>
    <t>Canalisations</t>
  </si>
  <si>
    <t>8.3.1.1</t>
  </si>
  <si>
    <t>Ø33/42</t>
  </si>
  <si>
    <t>8.3.1.2</t>
  </si>
  <si>
    <t>Ø26/34</t>
  </si>
  <si>
    <t>8.3.1.3</t>
  </si>
  <si>
    <t>Ø20/27</t>
  </si>
  <si>
    <t>8.3.2</t>
  </si>
  <si>
    <t>Calorifugeage de l'ensemble des canalisations de chauffage de type ARMAFLEX classe 4 y compris les points singuliers</t>
  </si>
  <si>
    <t>8.3.2.1</t>
  </si>
  <si>
    <t>Ø42</t>
  </si>
  <si>
    <t>8.3.2.2</t>
  </si>
  <si>
    <t>Ø34</t>
  </si>
  <si>
    <t>8.3.2.3</t>
  </si>
  <si>
    <t>Ø27</t>
  </si>
  <si>
    <t>8.3.3</t>
  </si>
  <si>
    <t>Robinetterie</t>
  </si>
  <si>
    <t>8.3.3.1</t>
  </si>
  <si>
    <t>Vanne d'arrêt</t>
  </si>
  <si>
    <t>8.3.3.2</t>
  </si>
  <si>
    <t>Vanne de réglage</t>
  </si>
  <si>
    <t>8.3.3.3</t>
  </si>
  <si>
    <t>Clapet anti-retour</t>
  </si>
  <si>
    <t>8.3.3.4</t>
  </si>
  <si>
    <t>Thermomètre aller &amp; retour</t>
  </si>
  <si>
    <t>8.3.3.5</t>
  </si>
  <si>
    <t>Doigts de gants "maintenance"</t>
  </si>
  <si>
    <t>8.3.3.6</t>
  </si>
  <si>
    <t>Purgeur automatique avec vanne d'isolement</t>
  </si>
  <si>
    <t>8.3.4</t>
  </si>
  <si>
    <t>Calorifugeage des points singuliers par matelas isolants</t>
  </si>
  <si>
    <t>8.3.4.1</t>
  </si>
  <si>
    <t>Matelas isolant selon CCTP</t>
  </si>
  <si>
    <t>Sous-Total - Distribution</t>
  </si>
  <si>
    <t>8.4</t>
  </si>
  <si>
    <t>Émetteurs calorifiques</t>
  </si>
  <si>
    <t>8.4.1</t>
  </si>
  <si>
    <t>Ventilo-convecteur carrossé type allège</t>
  </si>
  <si>
    <t>8.4.2</t>
  </si>
  <si>
    <t>Télécommande filaire compris câble et raccordement</t>
  </si>
  <si>
    <t>Sous-Total - Émetteurs calorifiques</t>
  </si>
  <si>
    <t>8.5</t>
  </si>
  <si>
    <t>Installation d'une climatisation dans le local info</t>
  </si>
  <si>
    <t>Mise en place d'un monosplit de marque DAIKIN et de type RXM25R9/FTXM25R</t>
  </si>
  <si>
    <t>Bac récupération de condensat sous groupe de climatisation avec cordon chauffant</t>
  </si>
  <si>
    <t>Accessoires (bigfoot, …)</t>
  </si>
  <si>
    <t>Liaison frigorifique 1/4"-3/8" (liaison double isolée)</t>
  </si>
  <si>
    <t>Evacuations des condensats en PVC DN32 en gravitaire sur EU la plus proche compris siphons de parcours et pompe de relevage si besoin</t>
  </si>
  <si>
    <t>Interconnexion électrique UI/E</t>
  </si>
  <si>
    <t>Pompe de relevage condensats</t>
  </si>
  <si>
    <t>Pose de la télécommande filaire</t>
  </si>
  <si>
    <t>Raccordement électrique depuis armoire la plus proche compris protection</t>
  </si>
  <si>
    <t>Sous-Total - Installation d'une climatisation dans le local info</t>
  </si>
  <si>
    <t>Sous-Total - PRESCRIPTIONS TECHNIQUES DETAILLEES : CHAUFFAGE/CLIM BUREAUX</t>
  </si>
  <si>
    <t>9</t>
  </si>
  <si>
    <t>PSE : Sanitaires publics R+2</t>
  </si>
  <si>
    <t>9.1</t>
  </si>
  <si>
    <t>9.1.1</t>
  </si>
  <si>
    <t>Plomberie sanitaires</t>
  </si>
  <si>
    <t>9.1.1.1</t>
  </si>
  <si>
    <t>9.1.1.1.1</t>
  </si>
  <si>
    <t>9.1.1.1.1.1</t>
  </si>
  <si>
    <t>9.1.1.1.1.2</t>
  </si>
  <si>
    <t>9.1.1.1.2</t>
  </si>
  <si>
    <t>9.1.1.1.2.1</t>
  </si>
  <si>
    <t>9.1.1.1.2.2</t>
  </si>
  <si>
    <t>9.1.1.1.3</t>
  </si>
  <si>
    <t>9.1.1.1.3.1</t>
  </si>
  <si>
    <t>9.1.1.1.4</t>
  </si>
  <si>
    <t>9.1.1.1.4.1</t>
  </si>
  <si>
    <t>9.1.1.2</t>
  </si>
  <si>
    <t>9.1.1.2.1</t>
  </si>
  <si>
    <t>9.1.1.2.1.1</t>
  </si>
  <si>
    <t>9.1.1.2.1.2</t>
  </si>
  <si>
    <t>9.1.1.2.2</t>
  </si>
  <si>
    <t>Ensemble WC au sol - WC4</t>
  </si>
  <si>
    <t>9.1.1.2.2.1</t>
  </si>
  <si>
    <t>Ensemble WC au sol</t>
  </si>
  <si>
    <t>9.1.1.2.3</t>
  </si>
  <si>
    <t>9.1.1.2.3.1</t>
  </si>
  <si>
    <t>9.1.1.2.3.2</t>
  </si>
  <si>
    <t>9.1.1.2.4</t>
  </si>
  <si>
    <t>9.1.1.2.4.1</t>
  </si>
  <si>
    <t>9.1.1.2.4.2</t>
  </si>
  <si>
    <t>9.1.1.3</t>
  </si>
  <si>
    <t>9.1.1.3.1</t>
  </si>
  <si>
    <t>9.1.1.3.1.1</t>
  </si>
  <si>
    <t>9.1.1.3.1.2</t>
  </si>
  <si>
    <t>9.1.1.3.1.3</t>
  </si>
  <si>
    <t>9.1.1.4</t>
  </si>
  <si>
    <t>9.1.2</t>
  </si>
  <si>
    <t>VMC</t>
  </si>
  <si>
    <t>9.1.2.1</t>
  </si>
  <si>
    <t>9.1.2.2</t>
  </si>
  <si>
    <t>9.1.2.3</t>
  </si>
  <si>
    <t>9.1.2.4</t>
  </si>
  <si>
    <t>Sous-Total - PSE : Sanitaires publics R+2</t>
  </si>
  <si>
    <t>MONTANT HT - CVC PLOMBERIE</t>
  </si>
  <si>
    <t>MONTANT TVA A 20,000%</t>
  </si>
  <si>
    <t>MONTANT TTC - CVC PLOMBERIE</t>
  </si>
  <si>
    <t>LOT n°10. CVC PLOMBERIE - TRANCHE FERME R-2 / R+2</t>
  </si>
  <si>
    <t>LOT n°10. CVC PLOMBERIE - TRANCHE CONDITIONNELLE 1 R+3 / R+4</t>
  </si>
  <si>
    <t>LOT n°10. CVC PLOMBERIE - OPTION - PSE - Sanitaires R+2</t>
  </si>
  <si>
    <t>Les installations de désenfumage sont décrites à titre informatif et provisoire, ces installations étant toujours en attente de validation des services instructeurs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</si>
</sst>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5" formatCode="#,##0.00000"/>
  </numFmts>
  <fonts count="14" x14ac:knownFonts="1">
    <font>
      <sz val="8.25"/>
      <name val="Tahoma"/>
      <family val="2"/>
      <charset val="1"/>
    </font>
    <font>
      <b/>
      <sz val="12"/>
      <name val="Arial Narrow"/>
      <charset val="1"/>
    </font>
    <font>
      <b/>
      <sz val="9"/>
      <name val="Arial Narrow"/>
      <charset val="1"/>
    </font>
    <font>
      <b/>
      <sz val="18"/>
      <color theme="1"/>
      <name val="Arial Narrow"/>
      <charset val="1"/>
    </font>
    <font>
      <b/>
      <sz val="12"/>
      <color theme="1"/>
      <name val="Arial Narrow"/>
      <charset val="1"/>
    </font>
    <font>
      <b/>
      <sz val="14"/>
      <name val="Arial Narrow"/>
      <charset val="1"/>
    </font>
    <font>
      <b/>
      <sz val="18"/>
      <color rgb="FF333333"/>
      <name val="Arial Narrow"/>
      <charset val="1"/>
    </font>
    <font>
      <b/>
      <sz val="10"/>
      <name val="Arial Narrow"/>
      <charset val="1"/>
    </font>
    <font>
      <b/>
      <sz val="10"/>
      <color theme="1"/>
      <name val="Arial Narrow"/>
      <charset val="1"/>
    </font>
    <font>
      <b/>
      <sz val="18"/>
      <color rgb="FF000000"/>
      <name val="Arial Narrow"/>
      <charset val="1"/>
    </font>
    <font>
      <b/>
      <sz val="9"/>
      <color rgb="FF000000"/>
      <name val="Arial Narrow"/>
      <charset val="1"/>
    </font>
    <font>
      <b/>
      <sz val="9"/>
      <color theme="1"/>
      <name val="Arial Narrow"/>
      <charset val="1"/>
    </font>
    <font>
      <sz val="9"/>
      <color theme="1"/>
      <name val="Arial Narrow"/>
      <charset val="1"/>
    </font>
    <font>
      <sz val="9"/>
      <color rgb="FFFF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F5F5F5"/>
        <bgColor rgb="FFF5F5F5"/>
      </patternFill>
    </fill>
    <fill>
      <patternFill patternType="solid">
        <fgColor rgb="FF999999"/>
        <bgColor rgb="FF999999"/>
      </patternFill>
    </fill>
  </fills>
  <borders count="14">
    <border>
      <left/>
      <right/>
      <top/>
      <bottom/>
      <diagonal/>
    </border>
    <border>
      <left style="thin">
        <color rgb="FF646464"/>
      </left>
      <right/>
      <top style="thin">
        <color rgb="FF646464"/>
      </top>
      <bottom/>
      <diagonal/>
    </border>
    <border>
      <left/>
      <right/>
      <top style="thin">
        <color rgb="FF646464"/>
      </top>
      <bottom/>
      <diagonal/>
    </border>
    <border>
      <left/>
      <right style="thin">
        <color rgb="FF646464"/>
      </right>
      <top style="thin">
        <color rgb="FF646464"/>
      </top>
      <bottom/>
      <diagonal/>
    </border>
    <border>
      <left/>
      <right/>
      <top style="thin">
        <color rgb="FF646464"/>
      </top>
      <bottom style="thin">
        <color rgb="FF646464"/>
      </bottom>
      <diagonal/>
    </border>
    <border>
      <left/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646464"/>
      </left>
      <right/>
      <top/>
      <bottom style="thin">
        <color rgb="FF646464"/>
      </bottom>
      <diagonal/>
    </border>
    <border>
      <left/>
      <right/>
      <top/>
      <bottom style="thin">
        <color rgb="FF646464"/>
      </bottom>
      <diagonal/>
    </border>
    <border>
      <left/>
      <right style="thin">
        <color rgb="FF646464"/>
      </right>
      <top/>
      <bottom style="thin">
        <color rgb="FF646464"/>
      </bottom>
      <diagonal/>
    </border>
    <border>
      <left style="thin">
        <color rgb="FF646464"/>
      </left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646464"/>
      </left>
      <right/>
      <top/>
      <bottom/>
      <diagonal/>
    </border>
    <border>
      <left/>
      <right style="thin">
        <color rgb="FF646464"/>
      </right>
      <top/>
      <bottom/>
      <diagonal/>
    </border>
    <border>
      <left style="thin">
        <color rgb="FF646464"/>
      </left>
      <right style="thin">
        <color rgb="FF646464"/>
      </right>
      <top/>
      <bottom/>
      <diagonal/>
    </border>
    <border>
      <left style="thin">
        <color rgb="FF646464"/>
      </left>
      <right/>
      <top style="thin">
        <color rgb="FF646464"/>
      </top>
      <bottom style="thin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75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3" fillId="0" borderId="5" xfId="0" applyFont="1" applyBorder="1">
      <alignment vertical="top"/>
      <protection locked="0"/>
    </xf>
    <xf numFmtId="0" fontId="3" fillId="0" borderId="5" xfId="0" applyFont="1" applyBorder="1" applyAlignment="1">
      <alignment vertical="center"/>
      <protection locked="0"/>
    </xf>
    <xf numFmtId="0" fontId="4" fillId="2" borderId="0" xfId="0" applyFont="1" applyFill="1" applyAlignment="1">
      <alignment horizontal="left" vertical="center" wrapText="1"/>
      <protection locked="0"/>
    </xf>
    <xf numFmtId="0" fontId="3" fillId="0" borderId="8" xfId="0" applyFont="1" applyBorder="1">
      <alignment vertical="top"/>
      <protection locked="0"/>
    </xf>
    <xf numFmtId="0" fontId="3" fillId="0" borderId="8" xfId="0" applyFont="1" applyBorder="1" applyAlignment="1">
      <alignment horizontal="center" vertical="center"/>
      <protection locked="0"/>
    </xf>
    <xf numFmtId="0" fontId="6" fillId="2" borderId="0" xfId="0" applyFont="1" applyFill="1" applyAlignment="1">
      <alignment horizontal="center" vertical="center" wrapText="1"/>
      <protection locked="0"/>
    </xf>
    <xf numFmtId="0" fontId="8" fillId="2" borderId="0" xfId="0" applyFont="1" applyFill="1" applyAlignment="1">
      <alignment horizontal="center" vertical="center"/>
      <protection locked="0"/>
    </xf>
    <xf numFmtId="0" fontId="9" fillId="2" borderId="0" xfId="0" applyFont="1" applyFill="1" applyAlignment="1">
      <alignment vertical="center"/>
      <protection locked="0"/>
    </xf>
    <xf numFmtId="0" fontId="10" fillId="0" borderId="9" xfId="0" applyFont="1" applyBorder="1" applyAlignment="1">
      <alignment horizontal="center" vertical="center"/>
      <protection locked="0"/>
    </xf>
    <xf numFmtId="0" fontId="10" fillId="0" borderId="5" xfId="0" applyFont="1" applyBorder="1" applyAlignment="1">
      <alignment horizontal="center" vertical="center"/>
      <protection locked="0"/>
    </xf>
    <xf numFmtId="0" fontId="10" fillId="0" borderId="0" xfId="0" applyFont="1" applyAlignment="1">
      <alignment horizontal="center" vertical="center"/>
      <protection locked="0"/>
    </xf>
    <xf numFmtId="49" fontId="11" fillId="0" borderId="10" xfId="0" applyNumberFormat="1" applyFont="1" applyBorder="1" applyAlignment="1" applyProtection="1">
      <alignment horizontal="left" vertical="center" wrapText="1"/>
    </xf>
    <xf numFmtId="0" fontId="11" fillId="0" borderId="11" xfId="0" applyFont="1" applyBorder="1" applyAlignment="1">
      <alignment horizontal="left" vertical="center"/>
      <protection locked="0"/>
    </xf>
    <xf numFmtId="0" fontId="11" fillId="0" borderId="0" xfId="0" applyFont="1" applyAlignment="1" applyProtection="1">
      <alignment horizontal="left" vertical="center" wrapText="1"/>
    </xf>
    <xf numFmtId="0" fontId="12" fillId="0" borderId="12" xfId="0" applyFont="1" applyBorder="1" applyAlignment="1" applyProtection="1">
      <alignment horizontal="center" vertical="center"/>
    </xf>
    <xf numFmtId="0" fontId="12" fillId="0" borderId="11" xfId="0" applyFont="1" applyBorder="1" applyAlignment="1">
      <alignment horizontal="right" vertical="center"/>
      <protection locked="0"/>
    </xf>
    <xf numFmtId="0" fontId="12" fillId="0" borderId="11" xfId="0" applyFont="1" applyBorder="1" applyAlignment="1" applyProtection="1">
      <alignment horizontal="right" vertical="center"/>
    </xf>
    <xf numFmtId="0" fontId="11" fillId="0" borderId="10" xfId="0" applyFont="1" applyBorder="1" applyAlignment="1">
      <alignment horizontal="left" vertical="center"/>
      <protection locked="0"/>
    </xf>
    <xf numFmtId="49" fontId="11" fillId="0" borderId="10" xfId="0" applyNumberFormat="1" applyFont="1" applyBorder="1" applyAlignment="1" applyProtection="1">
      <alignment vertical="center" wrapText="1"/>
    </xf>
    <xf numFmtId="0" fontId="11" fillId="0" borderId="11" xfId="0" applyFont="1" applyBorder="1" applyAlignment="1">
      <alignment vertical="center"/>
      <protection locked="0"/>
    </xf>
    <xf numFmtId="0" fontId="11" fillId="0" borderId="0" xfId="0" applyFont="1" applyAlignment="1" applyProtection="1">
      <alignment vertical="center" wrapText="1"/>
    </xf>
    <xf numFmtId="0" fontId="11" fillId="0" borderId="0" xfId="0" applyFont="1">
      <alignment vertical="top"/>
      <protection locked="0"/>
    </xf>
    <xf numFmtId="49" fontId="12" fillId="0" borderId="10" xfId="0" applyNumberFormat="1" applyFont="1" applyBorder="1" applyAlignment="1" applyProtection="1">
      <alignment vertical="center" wrapText="1"/>
    </xf>
    <xf numFmtId="0" fontId="12" fillId="0" borderId="11" xfId="0" applyFont="1" applyBorder="1" applyAlignment="1">
      <alignment vertical="center"/>
      <protection locked="0"/>
    </xf>
    <xf numFmtId="0" fontId="12" fillId="0" borderId="0" xfId="0" applyFont="1" applyAlignment="1" applyProtection="1">
      <alignment vertical="center" wrapText="1"/>
    </xf>
    <xf numFmtId="49" fontId="12" fillId="0" borderId="12" xfId="0" applyNumberFormat="1" applyFont="1" applyBorder="1" applyAlignment="1" applyProtection="1">
      <alignment horizontal="center" vertical="center" wrapText="1"/>
    </xf>
    <xf numFmtId="4" fontId="12" fillId="0" borderId="11" xfId="0" applyNumberFormat="1" applyFont="1" applyBorder="1" applyAlignment="1">
      <alignment horizontal="right" vertical="center"/>
      <protection locked="0"/>
    </xf>
    <xf numFmtId="4" fontId="12" fillId="0" borderId="11" xfId="0" applyNumberFormat="1" applyFont="1" applyBorder="1" applyAlignment="1" applyProtection="1">
      <alignment horizontal="right" vertical="center"/>
    </xf>
    <xf numFmtId="3" fontId="12" fillId="0" borderId="11" xfId="0" applyNumberFormat="1" applyFont="1" applyBorder="1" applyAlignment="1" applyProtection="1">
      <alignment horizontal="right" vertical="center"/>
    </xf>
    <xf numFmtId="7" fontId="12" fillId="0" borderId="11" xfId="0" applyNumberFormat="1" applyFont="1" applyBorder="1" applyAlignment="1">
      <alignment horizontal="right" vertical="center"/>
      <protection locked="0"/>
    </xf>
    <xf numFmtId="164" fontId="12" fillId="0" borderId="11" xfId="0" applyNumberFormat="1" applyFont="1" applyBorder="1" applyAlignment="1">
      <alignment horizontal="right" vertical="center"/>
      <protection locked="0"/>
    </xf>
    <xf numFmtId="7" fontId="12" fillId="0" borderId="11" xfId="0" applyNumberFormat="1" applyFont="1" applyBorder="1" applyAlignment="1" applyProtection="1">
      <alignment horizontal="right" vertical="center"/>
    </xf>
    <xf numFmtId="7" fontId="11" fillId="4" borderId="5" xfId="0" applyNumberFormat="1" applyFont="1" applyFill="1" applyBorder="1" applyAlignment="1" applyProtection="1">
      <alignment horizontal="right" vertical="center"/>
    </xf>
    <xf numFmtId="0" fontId="10" fillId="4" borderId="0" xfId="0" applyFont="1" applyFill="1" applyAlignment="1">
      <alignment horizontal="right" vertical="center"/>
      <protection locked="0"/>
    </xf>
    <xf numFmtId="165" fontId="12" fillId="0" borderId="11" xfId="0" applyNumberFormat="1" applyFont="1" applyBorder="1" applyAlignment="1">
      <alignment horizontal="right" vertical="center"/>
      <protection locked="0"/>
    </xf>
    <xf numFmtId="165" fontId="12" fillId="0" borderId="11" xfId="0" applyNumberFormat="1" applyFont="1" applyBorder="1" applyAlignment="1" applyProtection="1">
      <alignment horizontal="right" vertical="center"/>
    </xf>
    <xf numFmtId="7" fontId="11" fillId="5" borderId="3" xfId="0" applyNumberFormat="1" applyFont="1" applyFill="1" applyBorder="1" applyAlignment="1" applyProtection="1">
      <alignment horizontal="right" vertical="center"/>
    </xf>
    <xf numFmtId="0" fontId="11" fillId="5" borderId="0" xfId="0" applyFont="1" applyFill="1" applyAlignment="1">
      <alignment horizontal="left" vertical="center"/>
      <protection locked="0"/>
    </xf>
    <xf numFmtId="7" fontId="11" fillId="5" borderId="11" xfId="0" applyNumberFormat="1" applyFont="1" applyFill="1" applyBorder="1" applyAlignment="1" applyProtection="1">
      <alignment horizontal="right" vertical="center"/>
    </xf>
    <xf numFmtId="7" fontId="11" fillId="5" borderId="8" xfId="0" applyNumberFormat="1" applyFont="1" applyFill="1" applyBorder="1" applyAlignment="1" applyProtection="1">
      <alignment horizontal="right" vertical="center"/>
    </xf>
    <xf numFmtId="49" fontId="10" fillId="4" borderId="13" xfId="0" applyNumberFormat="1" applyFont="1" applyFill="1" applyBorder="1" applyAlignment="1" applyProtection="1">
      <alignment horizontal="right" vertical="center" wrapText="1" indent="11"/>
    </xf>
    <xf numFmtId="49" fontId="10" fillId="4" borderId="4" xfId="0" applyNumberFormat="1" applyFont="1" applyFill="1" applyBorder="1" applyAlignment="1" applyProtection="1">
      <alignment horizontal="right" vertical="center" wrapText="1" indent="11"/>
    </xf>
    <xf numFmtId="0" fontId="5" fillId="0" borderId="7" xfId="0" applyFont="1" applyBorder="1" applyAlignment="1">
      <alignment horizontal="center" vertical="center"/>
      <protection locked="0"/>
    </xf>
    <xf numFmtId="0" fontId="5" fillId="0" borderId="8" xfId="0" applyFont="1" applyBorder="1" applyAlignment="1">
      <alignment horizontal="center" vertical="center"/>
      <protection locked="0"/>
    </xf>
    <xf numFmtId="0" fontId="7" fillId="2" borderId="6" xfId="0" applyFont="1" applyFill="1" applyBorder="1" applyAlignment="1">
      <alignment horizontal="center" vertical="center"/>
      <protection locked="0"/>
    </xf>
    <xf numFmtId="0" fontId="7" fillId="2" borderId="7" xfId="0" applyFont="1" applyFill="1" applyBorder="1" applyAlignment="1">
      <alignment horizontal="center" vertical="center"/>
      <protection locked="0"/>
    </xf>
    <xf numFmtId="0" fontId="7" fillId="2" borderId="8" xfId="0" applyFont="1" applyFill="1" applyBorder="1" applyAlignment="1">
      <alignment horizontal="center" vertical="center"/>
      <protection locked="0"/>
    </xf>
    <xf numFmtId="0" fontId="9" fillId="0" borderId="0" xfId="0" applyFont="1" applyAlignment="1">
      <alignment horizontal="center" vertical="center"/>
      <protection locked="0"/>
    </xf>
    <xf numFmtId="0" fontId="0" fillId="0" borderId="0" xfId="0">
      <alignment vertical="top"/>
      <protection locked="0"/>
    </xf>
    <xf numFmtId="0" fontId="9" fillId="3" borderId="0" xfId="0" applyFont="1" applyFill="1" applyAlignment="1">
      <alignment vertical="center"/>
      <protection locked="0"/>
    </xf>
    <xf numFmtId="0" fontId="9" fillId="3" borderId="0" xfId="0" applyFont="1" applyFill="1">
      <alignment vertical="top"/>
      <protection locked="0"/>
    </xf>
    <xf numFmtId="0" fontId="2" fillId="0" borderId="4" xfId="0" applyFont="1" applyBorder="1" applyAlignment="1">
      <alignment horizontal="center" vertical="center"/>
      <protection locked="0"/>
    </xf>
    <xf numFmtId="0" fontId="2" fillId="0" borderId="5" xfId="0" applyFont="1" applyBorder="1" applyAlignment="1">
      <alignment horizontal="center" vertical="center"/>
      <protection locked="0"/>
    </xf>
    <xf numFmtId="0" fontId="1" fillId="2" borderId="1" xfId="0" applyFont="1" applyFill="1" applyBorder="1" applyAlignment="1">
      <alignment horizontal="left" vertical="center" wrapText="1"/>
      <protection locked="0"/>
    </xf>
    <xf numFmtId="0" fontId="1" fillId="2" borderId="2" xfId="0" applyFont="1" applyFill="1" applyBorder="1" applyAlignment="1">
      <alignment horizontal="left" vertical="center" wrapText="1"/>
      <protection locked="0"/>
    </xf>
    <xf numFmtId="0" fontId="1" fillId="2" borderId="3" xfId="0" applyFont="1" applyFill="1" applyBorder="1" applyAlignment="1">
      <alignment horizontal="left" vertical="center" wrapText="1"/>
      <protection locked="0"/>
    </xf>
    <xf numFmtId="0" fontId="1" fillId="2" borderId="6" xfId="0" applyFont="1" applyFill="1" applyBorder="1" applyAlignment="1">
      <alignment horizontal="left" vertical="center" wrapText="1"/>
      <protection locked="0"/>
    </xf>
    <xf numFmtId="0" fontId="1" fillId="2" borderId="7" xfId="0" applyFont="1" applyFill="1" applyBorder="1" applyAlignment="1">
      <alignment horizontal="left" vertical="center" wrapText="1"/>
      <protection locked="0"/>
    </xf>
    <xf numFmtId="0" fontId="1" fillId="2" borderId="8" xfId="0" applyFont="1" applyFill="1" applyBorder="1" applyAlignment="1">
      <alignment horizontal="left" vertical="center" wrapText="1"/>
      <protection locked="0"/>
    </xf>
    <xf numFmtId="0" fontId="2" fillId="0" borderId="7" xfId="0" applyFont="1" applyBorder="1" applyAlignment="1">
      <alignment horizontal="center" vertical="center"/>
      <protection locked="0"/>
    </xf>
    <xf numFmtId="0" fontId="2" fillId="0" borderId="8" xfId="0" applyFont="1" applyBorder="1" applyAlignment="1">
      <alignment horizontal="center" vertical="center"/>
      <protection locked="0"/>
    </xf>
    <xf numFmtId="49" fontId="2" fillId="5" borderId="6" xfId="0" applyNumberFormat="1" applyFont="1" applyFill="1" applyBorder="1" applyAlignment="1" applyProtection="1">
      <alignment horizontal="left" vertical="center" wrapText="1"/>
    </xf>
    <xf numFmtId="49" fontId="2" fillId="5" borderId="7" xfId="0" applyNumberFormat="1" applyFont="1" applyFill="1" applyBorder="1" applyAlignment="1" applyProtection="1">
      <alignment horizontal="left" vertical="center" wrapText="1"/>
    </xf>
    <xf numFmtId="49" fontId="2" fillId="5" borderId="8" xfId="0" applyNumberFormat="1" applyFont="1" applyFill="1" applyBorder="1" applyAlignment="1" applyProtection="1">
      <alignment horizontal="left" vertical="center" wrapText="1"/>
    </xf>
    <xf numFmtId="49" fontId="2" fillId="5" borderId="10" xfId="0" applyNumberFormat="1" applyFont="1" applyFill="1" applyBorder="1" applyAlignment="1" applyProtection="1">
      <alignment horizontal="left" vertical="center" wrapText="1"/>
    </xf>
    <xf numFmtId="49" fontId="2" fillId="5" borderId="0" xfId="0" applyNumberFormat="1" applyFont="1" applyFill="1" applyAlignment="1" applyProtection="1">
      <alignment horizontal="left" vertical="center" wrapText="1"/>
    </xf>
    <xf numFmtId="49" fontId="2" fillId="5" borderId="11" xfId="0" applyNumberFormat="1" applyFont="1" applyFill="1" applyBorder="1" applyAlignment="1" applyProtection="1">
      <alignment horizontal="left" vertical="center" wrapText="1"/>
    </xf>
    <xf numFmtId="49" fontId="2" fillId="5" borderId="1" xfId="0" applyNumberFormat="1" applyFont="1" applyFill="1" applyBorder="1" applyAlignment="1" applyProtection="1">
      <alignment horizontal="left" vertical="center" wrapText="1"/>
    </xf>
    <xf numFmtId="49" fontId="2" fillId="5" borderId="2" xfId="0" applyNumberFormat="1" applyFont="1" applyFill="1" applyBorder="1" applyAlignment="1" applyProtection="1">
      <alignment horizontal="left" vertical="center" wrapText="1"/>
    </xf>
    <xf numFmtId="49" fontId="2" fillId="5" borderId="3" xfId="0" applyNumberFormat="1" applyFont="1" applyFill="1" applyBorder="1" applyAlignment="1" applyProtection="1">
      <alignment horizontal="left" vertical="center" wrapText="1"/>
    </xf>
    <xf numFmtId="0" fontId="13" fillId="0" borderId="10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left" vertical="center" wrapText="1"/>
    </xf>
    <xf numFmtId="0" fontId="13" fillId="0" borderId="11" xfId="0" applyFont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5"/>
  <sheetViews>
    <sheetView showZeros="0" zoomScale="130" zoomScaleNormal="130" workbookViewId="0">
      <pane ySplit="6" topLeftCell="A121" activePane="bottomLeft" state="frozen"/>
      <selection pane="bottomLeft" activeCell="P295" sqref="P295"/>
    </sheetView>
  </sheetViews>
  <sheetFormatPr baseColWidth="10" defaultColWidth="10" defaultRowHeight="15" customHeight="1" x14ac:dyDescent="0.15"/>
  <cols>
    <col min="1" max="1" width="11.1640625" style="1" customWidth="1"/>
    <col min="2" max="2" width="0" hidden="1" customWidth="1"/>
    <col min="3" max="3" width="50" style="1" customWidth="1"/>
    <col min="4" max="4" width="8.33203125" style="1" customWidth="1"/>
    <col min="5" max="5" width="0" hidden="1" customWidth="1"/>
    <col min="6" max="6" width="9.1640625" style="1" hidden="1" customWidth="1"/>
    <col min="7" max="7" width="10.33203125" customWidth="1"/>
    <col min="8" max="8" width="10.83203125" style="1" hidden="1" customWidth="1"/>
    <col min="9" max="9" width="14.5" customWidth="1"/>
    <col min="10" max="12" width="0" hidden="1" customWidth="1"/>
    <col min="13" max="13" width="10.6640625" style="1" customWidth="1"/>
    <col min="14" max="14" width="0" hidden="1" customWidth="1"/>
  </cols>
  <sheetData>
    <row r="1" spans="1:14" ht="15" customHeight="1" x14ac:dyDescent="0.15">
      <c r="A1" s="55" t="s">
        <v>0</v>
      </c>
      <c r="B1" s="56"/>
      <c r="C1" s="57"/>
      <c r="D1" s="53" t="s">
        <v>1</v>
      </c>
      <c r="E1" s="53"/>
      <c r="F1" s="54"/>
      <c r="G1" s="2"/>
      <c r="H1" s="3"/>
      <c r="I1" s="53" t="s">
        <v>2</v>
      </c>
      <c r="J1" s="53"/>
      <c r="K1" s="53"/>
      <c r="L1" s="53"/>
      <c r="M1" s="54"/>
      <c r="N1" s="4"/>
    </row>
    <row r="2" spans="1:14" ht="15" customHeight="1" x14ac:dyDescent="0.15">
      <c r="A2" s="58" t="s">
        <v>0</v>
      </c>
      <c r="B2" s="59"/>
      <c r="C2" s="60"/>
      <c r="D2" s="61" t="s">
        <v>3</v>
      </c>
      <c r="E2" s="61"/>
      <c r="F2" s="62"/>
      <c r="G2" s="5"/>
      <c r="H2" s="6"/>
      <c r="I2" s="44" t="s">
        <v>4</v>
      </c>
      <c r="J2" s="44"/>
      <c r="K2" s="44"/>
      <c r="L2" s="44"/>
      <c r="M2" s="45"/>
      <c r="N2" s="7"/>
    </row>
    <row r="3" spans="1:14" ht="22.5" customHeight="1" x14ac:dyDescent="0.15">
      <c r="A3" s="46" t="s">
        <v>512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8"/>
      <c r="N3" s="8"/>
    </row>
    <row r="4" spans="1:14" ht="7.5" customHeight="1" x14ac:dyDescent="0.15">
      <c r="A4" s="9"/>
      <c r="B4" s="9"/>
      <c r="C4" s="9"/>
      <c r="D4" s="49"/>
      <c r="E4" s="50"/>
      <c r="F4" s="51"/>
      <c r="G4" s="52"/>
      <c r="H4" s="51"/>
      <c r="I4" s="51"/>
      <c r="J4" s="50"/>
      <c r="K4" s="50"/>
      <c r="L4" s="50"/>
      <c r="M4" s="51"/>
      <c r="N4" s="9"/>
    </row>
    <row r="5" spans="1:14" ht="15" customHeight="1" x14ac:dyDescent="0.15">
      <c r="A5" s="10" t="s">
        <v>5</v>
      </c>
      <c r="B5" s="11" t="s">
        <v>6</v>
      </c>
      <c r="C5" s="11" t="s">
        <v>7</v>
      </c>
      <c r="D5" s="11" t="s">
        <v>8</v>
      </c>
      <c r="E5" s="11" t="s">
        <v>9</v>
      </c>
      <c r="F5" s="11" t="s">
        <v>10</v>
      </c>
      <c r="G5" s="11" t="s">
        <v>11</v>
      </c>
      <c r="H5" s="11" t="s">
        <v>12</v>
      </c>
      <c r="I5" s="11" t="s">
        <v>13</v>
      </c>
      <c r="M5" s="11" t="s">
        <v>14</v>
      </c>
      <c r="N5" s="12" t="s">
        <v>15</v>
      </c>
    </row>
    <row r="6" spans="1:14" ht="23.25" customHeight="1" x14ac:dyDescent="0.15">
      <c r="A6" s="13" t="s">
        <v>16</v>
      </c>
      <c r="B6" s="14"/>
      <c r="C6" s="15" t="s">
        <v>17</v>
      </c>
      <c r="D6" s="16"/>
      <c r="E6" s="17"/>
      <c r="F6" s="18"/>
      <c r="G6" s="17"/>
      <c r="H6" s="18"/>
      <c r="I6" s="17"/>
      <c r="J6" s="17"/>
      <c r="K6" s="17"/>
      <c r="L6" s="17"/>
      <c r="M6" s="18"/>
      <c r="N6" s="19"/>
    </row>
    <row r="7" spans="1:14" ht="20.25" customHeight="1" x14ac:dyDescent="0.15">
      <c r="A7" s="20" t="s">
        <v>18</v>
      </c>
      <c r="B7" s="21"/>
      <c r="C7" s="22" t="s">
        <v>19</v>
      </c>
      <c r="D7" s="16"/>
      <c r="E7" s="17"/>
      <c r="F7" s="18"/>
      <c r="G7" s="17"/>
      <c r="H7" s="18"/>
      <c r="I7" s="17"/>
      <c r="J7" s="17"/>
      <c r="K7" s="17"/>
      <c r="L7" s="17"/>
      <c r="M7" s="18"/>
      <c r="N7" s="19"/>
    </row>
    <row r="8" spans="1:14" ht="15.75" customHeight="1" x14ac:dyDescent="0.15">
      <c r="A8" s="20" t="s">
        <v>20</v>
      </c>
      <c r="B8" s="21"/>
      <c r="C8" s="22" t="s">
        <v>21</v>
      </c>
      <c r="D8" s="16"/>
      <c r="E8" s="17"/>
      <c r="F8" s="18"/>
      <c r="G8" s="17"/>
      <c r="H8" s="18"/>
      <c r="I8" s="17"/>
      <c r="J8" s="17"/>
      <c r="K8" s="17"/>
      <c r="L8" s="17"/>
      <c r="M8" s="18"/>
      <c r="N8" s="23"/>
    </row>
    <row r="9" spans="1:14" ht="15.75" customHeight="1" x14ac:dyDescent="0.15">
      <c r="A9" s="20" t="s">
        <v>22</v>
      </c>
      <c r="B9" s="21"/>
      <c r="C9" s="22" t="s">
        <v>23</v>
      </c>
      <c r="D9" s="16"/>
      <c r="E9" s="17"/>
      <c r="F9" s="18"/>
      <c r="G9" s="17"/>
      <c r="H9" s="18"/>
      <c r="I9" s="17"/>
      <c r="J9" s="17"/>
      <c r="K9" s="17"/>
      <c r="L9" s="17"/>
      <c r="M9" s="18"/>
      <c r="N9" s="19"/>
    </row>
    <row r="10" spans="1:14" ht="15.75" customHeight="1" x14ac:dyDescent="0.15">
      <c r="A10" s="24"/>
      <c r="B10" s="25"/>
      <c r="C10" s="26" t="s">
        <v>23</v>
      </c>
      <c r="D10" s="16"/>
      <c r="E10" s="17"/>
      <c r="F10" s="18"/>
      <c r="G10" s="17"/>
      <c r="H10" s="18"/>
      <c r="I10" s="17"/>
      <c r="J10" s="17"/>
      <c r="K10" s="17"/>
      <c r="L10" s="17"/>
      <c r="M10" s="18"/>
      <c r="N10" s="19"/>
    </row>
    <row r="11" spans="1:14" ht="15.75" customHeight="1" x14ac:dyDescent="0.15">
      <c r="A11" s="20" t="s">
        <v>24</v>
      </c>
      <c r="B11" s="21"/>
      <c r="C11" s="22" t="s">
        <v>25</v>
      </c>
      <c r="D11" s="16"/>
      <c r="E11" s="17"/>
      <c r="F11" s="18"/>
      <c r="G11" s="17"/>
      <c r="H11" s="18"/>
      <c r="I11" s="17"/>
      <c r="J11" s="17"/>
      <c r="K11" s="17"/>
      <c r="L11" s="17"/>
      <c r="M11" s="18"/>
      <c r="N11" s="19"/>
    </row>
    <row r="12" spans="1:14" ht="15.75" customHeight="1" x14ac:dyDescent="0.15">
      <c r="A12" s="24"/>
      <c r="B12" s="25"/>
      <c r="C12" s="26" t="s">
        <v>25</v>
      </c>
      <c r="D12" s="16"/>
      <c r="E12" s="17"/>
      <c r="F12" s="18"/>
      <c r="G12" s="17"/>
      <c r="H12" s="18"/>
      <c r="I12" s="17"/>
      <c r="J12" s="17"/>
      <c r="K12" s="17"/>
      <c r="L12" s="17"/>
      <c r="M12" s="18"/>
      <c r="N12" s="19"/>
    </row>
    <row r="13" spans="1:14" ht="15.75" customHeight="1" x14ac:dyDescent="0.15">
      <c r="A13" s="20" t="s">
        <v>26</v>
      </c>
      <c r="B13" s="21"/>
      <c r="C13" s="22" t="s">
        <v>27</v>
      </c>
      <c r="D13" s="16"/>
      <c r="E13" s="17"/>
      <c r="F13" s="18"/>
      <c r="G13" s="17"/>
      <c r="H13" s="18"/>
      <c r="I13" s="17"/>
      <c r="J13" s="17"/>
      <c r="K13" s="17"/>
      <c r="L13" s="17"/>
      <c r="M13" s="18"/>
      <c r="N13" s="19"/>
    </row>
    <row r="14" spans="1:14" ht="27.75" customHeight="1" x14ac:dyDescent="0.15">
      <c r="A14" s="24"/>
      <c r="B14" s="25"/>
      <c r="C14" s="26" t="s">
        <v>28</v>
      </c>
      <c r="D14" s="16"/>
      <c r="E14" s="17"/>
      <c r="F14" s="18"/>
      <c r="G14" s="17"/>
      <c r="H14" s="18"/>
      <c r="I14" s="17"/>
      <c r="J14" s="17"/>
      <c r="K14" s="17"/>
      <c r="L14" s="17"/>
      <c r="M14" s="18"/>
      <c r="N14" s="19"/>
    </row>
    <row r="15" spans="1:14" ht="15.75" customHeight="1" x14ac:dyDescent="0.15">
      <c r="A15" s="20" t="s">
        <v>29</v>
      </c>
      <c r="B15" s="21"/>
      <c r="C15" s="22" t="s">
        <v>30</v>
      </c>
      <c r="D15" s="16"/>
      <c r="E15" s="17"/>
      <c r="F15" s="18"/>
      <c r="G15" s="17"/>
      <c r="H15" s="18"/>
      <c r="I15" s="17"/>
      <c r="J15" s="17"/>
      <c r="K15" s="17"/>
      <c r="L15" s="17"/>
      <c r="M15" s="18"/>
      <c r="N15" s="19"/>
    </row>
    <row r="16" spans="1:14" ht="15.75" customHeight="1" x14ac:dyDescent="0.15">
      <c r="A16" s="24"/>
      <c r="B16" s="25"/>
      <c r="C16" s="26" t="s">
        <v>30</v>
      </c>
      <c r="D16" s="16"/>
      <c r="E16" s="17"/>
      <c r="F16" s="18"/>
      <c r="G16" s="17"/>
      <c r="H16" s="18"/>
      <c r="I16" s="17"/>
      <c r="J16" s="17"/>
      <c r="K16" s="17"/>
      <c r="L16" s="17"/>
      <c r="M16" s="18"/>
      <c r="N16" s="19"/>
    </row>
    <row r="17" spans="1:14" ht="15.75" customHeight="1" x14ac:dyDescent="0.15">
      <c r="A17" s="20" t="s">
        <v>31</v>
      </c>
      <c r="B17" s="21"/>
      <c r="C17" s="22" t="s">
        <v>32</v>
      </c>
      <c r="D17" s="16"/>
      <c r="E17" s="17"/>
      <c r="F17" s="18"/>
      <c r="G17" s="17"/>
      <c r="H17" s="18"/>
      <c r="I17" s="17"/>
      <c r="J17" s="17"/>
      <c r="K17" s="17"/>
      <c r="L17" s="17"/>
      <c r="M17" s="18"/>
      <c r="N17" s="19"/>
    </row>
    <row r="18" spans="1:14" ht="15.75" customHeight="1" x14ac:dyDescent="0.15">
      <c r="A18" s="24"/>
      <c r="B18" s="25"/>
      <c r="C18" s="26" t="s">
        <v>32</v>
      </c>
      <c r="D18" s="16"/>
      <c r="E18" s="17"/>
      <c r="F18" s="18"/>
      <c r="G18" s="17"/>
      <c r="H18" s="18"/>
      <c r="I18" s="17"/>
      <c r="J18" s="17"/>
      <c r="K18" s="17"/>
      <c r="L18" s="17"/>
      <c r="M18" s="18"/>
      <c r="N18" s="19"/>
    </row>
    <row r="19" spans="1:14" ht="27.75" customHeight="1" x14ac:dyDescent="0.15">
      <c r="A19" s="20" t="s">
        <v>33</v>
      </c>
      <c r="B19" s="21"/>
      <c r="C19" s="22" t="s">
        <v>34</v>
      </c>
      <c r="D19" s="16"/>
      <c r="E19" s="17"/>
      <c r="F19" s="18"/>
      <c r="G19" s="17"/>
      <c r="H19" s="18"/>
      <c r="I19" s="17"/>
      <c r="J19" s="17"/>
      <c r="K19" s="17"/>
      <c r="L19" s="17"/>
      <c r="M19" s="18"/>
      <c r="N19" s="19"/>
    </row>
    <row r="20" spans="1:14" ht="27.75" customHeight="1" x14ac:dyDescent="0.15">
      <c r="A20" s="20" t="s">
        <v>35</v>
      </c>
      <c r="B20" s="21"/>
      <c r="C20" s="22" t="s">
        <v>36</v>
      </c>
      <c r="D20" s="16"/>
      <c r="E20" s="17"/>
      <c r="F20" s="18"/>
      <c r="G20" s="17"/>
      <c r="H20" s="18"/>
      <c r="I20" s="17"/>
      <c r="J20" s="17"/>
      <c r="K20" s="17"/>
      <c r="L20" s="17"/>
      <c r="M20" s="18"/>
      <c r="N20" s="19"/>
    </row>
    <row r="21" spans="1:14" ht="39.75" customHeight="1" x14ac:dyDescent="0.15">
      <c r="A21" s="20" t="s">
        <v>37</v>
      </c>
      <c r="B21" s="21"/>
      <c r="C21" s="22" t="s">
        <v>38</v>
      </c>
      <c r="D21" s="16"/>
      <c r="E21" s="17"/>
      <c r="F21" s="18"/>
      <c r="G21" s="17"/>
      <c r="H21" s="18"/>
      <c r="I21" s="17"/>
      <c r="J21" s="17"/>
      <c r="K21" s="17"/>
      <c r="L21" s="17"/>
      <c r="M21" s="18"/>
      <c r="N21" s="19"/>
    </row>
    <row r="22" spans="1:14" ht="32.25" customHeight="1" x14ac:dyDescent="0.15">
      <c r="A22" s="20" t="s">
        <v>39</v>
      </c>
      <c r="B22" s="21"/>
      <c r="C22" s="22" t="s">
        <v>40</v>
      </c>
      <c r="D22" s="16"/>
      <c r="E22" s="17"/>
      <c r="F22" s="18"/>
      <c r="G22" s="17"/>
      <c r="H22" s="18"/>
      <c r="I22" s="17"/>
      <c r="J22" s="17"/>
      <c r="K22" s="17"/>
      <c r="L22" s="17"/>
      <c r="M22" s="18"/>
      <c r="N22" s="19"/>
    </row>
    <row r="23" spans="1:14" ht="15.75" customHeight="1" x14ac:dyDescent="0.15">
      <c r="A23" s="20" t="s">
        <v>41</v>
      </c>
      <c r="B23" s="21"/>
      <c r="C23" s="22" t="s">
        <v>42</v>
      </c>
      <c r="D23" s="16"/>
      <c r="E23" s="17"/>
      <c r="F23" s="18"/>
      <c r="G23" s="17"/>
      <c r="H23" s="18"/>
      <c r="I23" s="17"/>
      <c r="J23" s="17"/>
      <c r="K23" s="17"/>
      <c r="L23" s="17"/>
      <c r="M23" s="18"/>
      <c r="N23" s="19"/>
    </row>
    <row r="24" spans="1:14" ht="15.75" customHeight="1" x14ac:dyDescent="0.15">
      <c r="A24" s="24"/>
      <c r="B24" s="25"/>
      <c r="C24" s="26" t="s">
        <v>43</v>
      </c>
      <c r="D24" s="27" t="s">
        <v>44</v>
      </c>
      <c r="E24" s="28"/>
      <c r="F24" s="29">
        <v>1</v>
      </c>
      <c r="G24" s="28"/>
      <c r="H24" s="30">
        <v>1</v>
      </c>
      <c r="I24" s="31"/>
      <c r="J24" s="32"/>
      <c r="K24" s="31"/>
      <c r="L24" s="31"/>
      <c r="M24" s="33">
        <f>IF(ISNUMBER($K24),IF(ISNUMBER($G24),ROUND($K24*$G24,2),ROUND($K24*$F24,2)),IF(ISNUMBER($G24),ROUND($I24*$G24,2),ROUND($I24*$F24,2)))</f>
        <v>0</v>
      </c>
      <c r="N24" s="19"/>
    </row>
    <row r="25" spans="1:14" ht="15" customHeight="1" x14ac:dyDescent="0.15">
      <c r="A25" s="42" t="s">
        <v>45</v>
      </c>
      <c r="B25" s="43"/>
      <c r="C25" s="43"/>
      <c r="D25" s="43"/>
      <c r="E25" s="43"/>
      <c r="F25" s="43"/>
      <c r="G25" s="43"/>
      <c r="H25" s="43"/>
      <c r="I25" s="43"/>
      <c r="M25" s="34">
        <f>M$24</f>
        <v>0</v>
      </c>
      <c r="N25" s="35"/>
    </row>
    <row r="26" spans="1:14" ht="15.75" customHeight="1" x14ac:dyDescent="0.15">
      <c r="A26" s="20" t="s">
        <v>46</v>
      </c>
      <c r="B26" s="21"/>
      <c r="C26" s="22" t="s">
        <v>47</v>
      </c>
      <c r="D26" s="27"/>
      <c r="E26" s="36"/>
      <c r="F26" s="37">
        <v>0</v>
      </c>
      <c r="G26" s="36"/>
      <c r="H26" s="30">
        <v>1</v>
      </c>
      <c r="I26" s="31"/>
      <c r="J26" s="32"/>
      <c r="K26" s="31"/>
      <c r="L26" s="31"/>
      <c r="M26" s="33">
        <f t="shared" ref="M26:M27" si="0">IF(ISNUMBER($K26),IF(ISNUMBER($G26),ROUND($K26*$G26,2),ROUND($K26*$F26,2)),IF(ISNUMBER($G26),ROUND($I26*$G26,2),ROUND($I26*$F26,2)))</f>
        <v>0</v>
      </c>
      <c r="N26" s="19"/>
    </row>
    <row r="27" spans="1:14" ht="15.75" customHeight="1" x14ac:dyDescent="0.15">
      <c r="A27" s="24" t="s">
        <v>48</v>
      </c>
      <c r="B27" s="25"/>
      <c r="C27" s="26" t="s">
        <v>47</v>
      </c>
      <c r="D27" s="27" t="s">
        <v>44</v>
      </c>
      <c r="E27" s="28"/>
      <c r="F27" s="29">
        <v>1</v>
      </c>
      <c r="G27" s="28"/>
      <c r="H27" s="30">
        <v>1</v>
      </c>
      <c r="I27" s="31"/>
      <c r="J27" s="32"/>
      <c r="K27" s="31"/>
      <c r="L27" s="31"/>
      <c r="M27" s="33">
        <f t="shared" si="0"/>
        <v>0</v>
      </c>
      <c r="N27" s="19"/>
    </row>
    <row r="28" spans="1:14" ht="15" customHeight="1" x14ac:dyDescent="0.15">
      <c r="A28" s="42" t="s">
        <v>49</v>
      </c>
      <c r="B28" s="43"/>
      <c r="C28" s="43"/>
      <c r="D28" s="43"/>
      <c r="E28" s="43"/>
      <c r="F28" s="43"/>
      <c r="G28" s="43"/>
      <c r="H28" s="43"/>
      <c r="I28" s="43"/>
      <c r="M28" s="34">
        <f>M$27</f>
        <v>0</v>
      </c>
      <c r="N28" s="35"/>
    </row>
    <row r="29" spans="1:14" ht="27.75" customHeight="1" x14ac:dyDescent="0.15">
      <c r="A29" s="20" t="s">
        <v>50</v>
      </c>
      <c r="B29" s="21"/>
      <c r="C29" s="22" t="s">
        <v>51</v>
      </c>
      <c r="D29" s="16"/>
      <c r="E29" s="17"/>
      <c r="F29" s="18"/>
      <c r="G29" s="17"/>
      <c r="H29" s="18"/>
      <c r="I29" s="17"/>
      <c r="J29" s="17"/>
      <c r="K29" s="17"/>
      <c r="L29" s="17"/>
      <c r="M29" s="18"/>
      <c r="N29" s="19"/>
    </row>
    <row r="30" spans="1:14" ht="15.75" customHeight="1" x14ac:dyDescent="0.15">
      <c r="A30" s="20" t="s">
        <v>52</v>
      </c>
      <c r="B30" s="21"/>
      <c r="C30" s="22" t="s">
        <v>53</v>
      </c>
      <c r="D30" s="16"/>
      <c r="E30" s="17"/>
      <c r="F30" s="18"/>
      <c r="G30" s="17"/>
      <c r="H30" s="18"/>
      <c r="I30" s="17"/>
      <c r="J30" s="17"/>
      <c r="K30" s="17"/>
      <c r="L30" s="17"/>
      <c r="M30" s="18"/>
      <c r="N30" s="19"/>
    </row>
    <row r="31" spans="1:14" ht="15.75" customHeight="1" x14ac:dyDescent="0.15">
      <c r="A31" s="20" t="s">
        <v>54</v>
      </c>
      <c r="B31" s="21"/>
      <c r="C31" s="22" t="s">
        <v>55</v>
      </c>
      <c r="D31" s="16"/>
      <c r="E31" s="17"/>
      <c r="F31" s="18"/>
      <c r="G31" s="17"/>
      <c r="H31" s="18"/>
      <c r="I31" s="17"/>
      <c r="J31" s="17"/>
      <c r="K31" s="17"/>
      <c r="L31" s="17"/>
      <c r="M31" s="18"/>
      <c r="N31" s="19"/>
    </row>
    <row r="32" spans="1:14" ht="15.75" customHeight="1" x14ac:dyDescent="0.15">
      <c r="A32" s="20" t="s">
        <v>56</v>
      </c>
      <c r="B32" s="21"/>
      <c r="C32" s="22" t="s">
        <v>57</v>
      </c>
      <c r="D32" s="16"/>
      <c r="E32" s="17"/>
      <c r="F32" s="18"/>
      <c r="G32" s="17"/>
      <c r="H32" s="18"/>
      <c r="I32" s="17"/>
      <c r="J32" s="17"/>
      <c r="K32" s="17"/>
      <c r="L32" s="17"/>
      <c r="M32" s="18"/>
      <c r="N32" s="19"/>
    </row>
    <row r="33" spans="1:14" ht="15.75" customHeight="1" x14ac:dyDescent="0.15">
      <c r="A33" s="20" t="s">
        <v>58</v>
      </c>
      <c r="B33" s="21"/>
      <c r="C33" s="22" t="s">
        <v>59</v>
      </c>
      <c r="D33" s="16"/>
      <c r="E33" s="17"/>
      <c r="F33" s="18"/>
      <c r="G33" s="17"/>
      <c r="H33" s="18"/>
      <c r="I33" s="17"/>
      <c r="J33" s="17"/>
      <c r="K33" s="17"/>
      <c r="L33" s="17"/>
      <c r="M33" s="18"/>
      <c r="N33" s="19"/>
    </row>
    <row r="34" spans="1:14" ht="15.75" customHeight="1" x14ac:dyDescent="0.15">
      <c r="A34" s="20" t="s">
        <v>60</v>
      </c>
      <c r="B34" s="21"/>
      <c r="C34" s="22" t="s">
        <v>61</v>
      </c>
      <c r="D34" s="16"/>
      <c r="E34" s="17"/>
      <c r="F34" s="18"/>
      <c r="G34" s="17"/>
      <c r="H34" s="18"/>
      <c r="I34" s="17"/>
      <c r="J34" s="17"/>
      <c r="K34" s="17"/>
      <c r="L34" s="17"/>
      <c r="M34" s="18"/>
      <c r="N34" s="19"/>
    </row>
    <row r="35" spans="1:14" ht="15.75" customHeight="1" x14ac:dyDescent="0.15">
      <c r="A35" s="24" t="s">
        <v>62</v>
      </c>
      <c r="B35" s="25"/>
      <c r="C35" s="26" t="s">
        <v>63</v>
      </c>
      <c r="D35" s="16"/>
      <c r="E35" s="17"/>
      <c r="F35" s="18"/>
      <c r="G35" s="17"/>
      <c r="H35" s="18"/>
      <c r="I35" s="17"/>
      <c r="J35" s="17"/>
      <c r="K35" s="17"/>
      <c r="L35" s="17"/>
      <c r="M35" s="18"/>
      <c r="N35" s="19"/>
    </row>
    <row r="36" spans="1:14" ht="15.75" customHeight="1" x14ac:dyDescent="0.15">
      <c r="A36" s="24" t="s">
        <v>64</v>
      </c>
      <c r="B36" s="25"/>
      <c r="C36" s="26" t="s">
        <v>53</v>
      </c>
      <c r="D36" s="16"/>
      <c r="E36" s="17"/>
      <c r="F36" s="18"/>
      <c r="G36" s="17"/>
      <c r="H36" s="18"/>
      <c r="I36" s="17"/>
      <c r="J36" s="17"/>
      <c r="K36" s="17"/>
      <c r="L36" s="17"/>
      <c r="M36" s="18"/>
      <c r="N36" s="19"/>
    </row>
    <row r="37" spans="1:14" ht="27.75" customHeight="1" x14ac:dyDescent="0.15">
      <c r="A37" s="24" t="s">
        <v>65</v>
      </c>
      <c r="B37" s="25"/>
      <c r="C37" s="26" t="s">
        <v>66</v>
      </c>
      <c r="D37" s="16"/>
      <c r="E37" s="17"/>
      <c r="F37" s="18"/>
      <c r="G37" s="17"/>
      <c r="H37" s="18"/>
      <c r="I37" s="17"/>
      <c r="J37" s="17"/>
      <c r="K37" s="17"/>
      <c r="L37" s="17"/>
      <c r="M37" s="18"/>
      <c r="N37" s="19"/>
    </row>
    <row r="38" spans="1:14" ht="15.75" customHeight="1" x14ac:dyDescent="0.15">
      <c r="A38" s="24"/>
      <c r="B38" s="25"/>
      <c r="C38" s="26" t="s">
        <v>67</v>
      </c>
      <c r="D38" s="27" t="s">
        <v>68</v>
      </c>
      <c r="E38" s="28"/>
      <c r="F38" s="29">
        <v>10</v>
      </c>
      <c r="G38" s="28"/>
      <c r="H38" s="30">
        <v>1</v>
      </c>
      <c r="I38" s="31"/>
      <c r="J38" s="32"/>
      <c r="K38" s="31"/>
      <c r="L38" s="31"/>
      <c r="M38" s="33">
        <f t="shared" ref="M38:M40" si="1">IF(ISNUMBER($K38),IF(ISNUMBER($G38),ROUND($K38*$G38,2),ROUND($K38*$F38,2)),IF(ISNUMBER($G38),ROUND($I38*$G38,2),ROUND($I38*$F38,2)))</f>
        <v>0</v>
      </c>
      <c r="N38" s="19"/>
    </row>
    <row r="39" spans="1:14" ht="15.75" customHeight="1" x14ac:dyDescent="0.15">
      <c r="A39" s="24"/>
      <c r="B39" s="25"/>
      <c r="C39" s="26" t="s">
        <v>69</v>
      </c>
      <c r="D39" s="27" t="s">
        <v>68</v>
      </c>
      <c r="E39" s="28"/>
      <c r="F39" s="29">
        <v>15</v>
      </c>
      <c r="G39" s="28"/>
      <c r="H39" s="30">
        <v>1</v>
      </c>
      <c r="I39" s="31"/>
      <c r="J39" s="32"/>
      <c r="K39" s="31"/>
      <c r="L39" s="31"/>
      <c r="M39" s="33">
        <f t="shared" si="1"/>
        <v>0</v>
      </c>
      <c r="N39" s="19"/>
    </row>
    <row r="40" spans="1:14" ht="15.75" customHeight="1" x14ac:dyDescent="0.15">
      <c r="A40" s="24"/>
      <c r="B40" s="25"/>
      <c r="C40" s="26" t="s">
        <v>70</v>
      </c>
      <c r="D40" s="27" t="s">
        <v>68</v>
      </c>
      <c r="E40" s="28"/>
      <c r="F40" s="29">
        <v>15</v>
      </c>
      <c r="G40" s="28"/>
      <c r="H40" s="30">
        <v>1</v>
      </c>
      <c r="I40" s="31"/>
      <c r="J40" s="32"/>
      <c r="K40" s="31"/>
      <c r="L40" s="31"/>
      <c r="M40" s="33">
        <f t="shared" si="1"/>
        <v>0</v>
      </c>
      <c r="N40" s="19"/>
    </row>
    <row r="41" spans="1:14" ht="27.75" customHeight="1" x14ac:dyDescent="0.15">
      <c r="A41" s="24" t="s">
        <v>71</v>
      </c>
      <c r="B41" s="25"/>
      <c r="C41" s="26" t="s">
        <v>72</v>
      </c>
      <c r="D41" s="16"/>
      <c r="E41" s="17"/>
      <c r="F41" s="18"/>
      <c r="G41" s="17"/>
      <c r="H41" s="18"/>
      <c r="I41" s="17"/>
      <c r="J41" s="17"/>
      <c r="K41" s="17"/>
      <c r="L41" s="17"/>
      <c r="M41" s="18"/>
      <c r="N41" s="19"/>
    </row>
    <row r="42" spans="1:14" ht="15.75" customHeight="1" x14ac:dyDescent="0.15">
      <c r="A42" s="24"/>
      <c r="B42" s="25"/>
      <c r="C42" s="26" t="s">
        <v>73</v>
      </c>
      <c r="D42" s="27" t="s">
        <v>68</v>
      </c>
      <c r="E42" s="28"/>
      <c r="F42" s="29">
        <v>10</v>
      </c>
      <c r="G42" s="28"/>
      <c r="H42" s="30">
        <v>1</v>
      </c>
      <c r="I42" s="31"/>
      <c r="J42" s="32"/>
      <c r="K42" s="31"/>
      <c r="L42" s="31"/>
      <c r="M42" s="33">
        <f t="shared" ref="M42:M44" si="2">IF(ISNUMBER($K42),IF(ISNUMBER($G42),ROUND($K42*$G42,2),ROUND($K42*$F42,2)),IF(ISNUMBER($G42),ROUND($I42*$G42,2),ROUND($I42*$F42,2)))</f>
        <v>0</v>
      </c>
      <c r="N42" s="19"/>
    </row>
    <row r="43" spans="1:14" ht="15.75" customHeight="1" x14ac:dyDescent="0.15">
      <c r="A43" s="24"/>
      <c r="B43" s="25"/>
      <c r="C43" s="26" t="s">
        <v>74</v>
      </c>
      <c r="D43" s="27" t="s">
        <v>68</v>
      </c>
      <c r="E43" s="28"/>
      <c r="F43" s="29">
        <v>15</v>
      </c>
      <c r="G43" s="28"/>
      <c r="H43" s="30">
        <v>1</v>
      </c>
      <c r="I43" s="31"/>
      <c r="J43" s="32"/>
      <c r="K43" s="31"/>
      <c r="L43" s="31"/>
      <c r="M43" s="33">
        <f t="shared" si="2"/>
        <v>0</v>
      </c>
      <c r="N43" s="19"/>
    </row>
    <row r="44" spans="1:14" ht="15.75" customHeight="1" x14ac:dyDescent="0.15">
      <c r="A44" s="24"/>
      <c r="B44" s="25"/>
      <c r="C44" s="26" t="s">
        <v>75</v>
      </c>
      <c r="D44" s="27" t="s">
        <v>68</v>
      </c>
      <c r="E44" s="28"/>
      <c r="F44" s="29">
        <v>15</v>
      </c>
      <c r="G44" s="28"/>
      <c r="H44" s="30">
        <v>1</v>
      </c>
      <c r="I44" s="31"/>
      <c r="J44" s="32"/>
      <c r="K44" s="31"/>
      <c r="L44" s="31"/>
      <c r="M44" s="33">
        <f t="shared" si="2"/>
        <v>0</v>
      </c>
      <c r="N44" s="19"/>
    </row>
    <row r="45" spans="1:14" ht="15.75" customHeight="1" x14ac:dyDescent="0.15">
      <c r="A45" s="24" t="s">
        <v>76</v>
      </c>
      <c r="B45" s="25"/>
      <c r="C45" s="26" t="s">
        <v>77</v>
      </c>
      <c r="D45" s="16"/>
      <c r="E45" s="17"/>
      <c r="F45" s="18"/>
      <c r="G45" s="17"/>
      <c r="H45" s="18"/>
      <c r="I45" s="17"/>
      <c r="J45" s="17"/>
      <c r="K45" s="17"/>
      <c r="L45" s="17"/>
      <c r="M45" s="18"/>
      <c r="N45" s="19"/>
    </row>
    <row r="46" spans="1:14" ht="15.75" customHeight="1" x14ac:dyDescent="0.15">
      <c r="A46" s="24"/>
      <c r="B46" s="25"/>
      <c r="C46" s="26" t="s">
        <v>78</v>
      </c>
      <c r="D46" s="27" t="s">
        <v>79</v>
      </c>
      <c r="E46" s="28"/>
      <c r="F46" s="29">
        <v>1</v>
      </c>
      <c r="G46" s="28"/>
      <c r="H46" s="30">
        <v>1</v>
      </c>
      <c r="I46" s="31"/>
      <c r="J46" s="32"/>
      <c r="K46" s="31"/>
      <c r="L46" s="31"/>
      <c r="M46" s="33">
        <f>IF(ISNUMBER($K46),IF(ISNUMBER($G46),ROUND($K46*$G46,2),ROUND($K46*$F46,2)),IF(ISNUMBER($G46),ROUND($I46*$G46,2),ROUND($I46*$F46,2)))</f>
        <v>0</v>
      </c>
      <c r="N46" s="19"/>
    </row>
    <row r="47" spans="1:14" ht="15.75" customHeight="1" x14ac:dyDescent="0.15">
      <c r="A47" s="24" t="s">
        <v>80</v>
      </c>
      <c r="B47" s="25"/>
      <c r="C47" s="26" t="s">
        <v>81</v>
      </c>
      <c r="D47" s="16"/>
      <c r="E47" s="17"/>
      <c r="F47" s="18"/>
      <c r="G47" s="17"/>
      <c r="H47" s="18"/>
      <c r="I47" s="17"/>
      <c r="J47" s="17"/>
      <c r="K47" s="17"/>
      <c r="L47" s="17"/>
      <c r="M47" s="18"/>
      <c r="N47" s="19"/>
    </row>
    <row r="48" spans="1:14" ht="15.75" customHeight="1" x14ac:dyDescent="0.15">
      <c r="A48" s="24"/>
      <c r="B48" s="25"/>
      <c r="C48" s="26" t="s">
        <v>82</v>
      </c>
      <c r="D48" s="27" t="s">
        <v>79</v>
      </c>
      <c r="E48" s="28"/>
      <c r="F48" s="29">
        <v>1</v>
      </c>
      <c r="G48" s="28"/>
      <c r="H48" s="30">
        <v>1</v>
      </c>
      <c r="I48" s="31"/>
      <c r="J48" s="32"/>
      <c r="K48" s="31"/>
      <c r="L48" s="31"/>
      <c r="M48" s="33">
        <f>IF(ISNUMBER($K48),IF(ISNUMBER($G48),ROUND($K48*$G48,2),ROUND($K48*$F48,2)),IF(ISNUMBER($G48),ROUND($I48*$G48,2),ROUND($I48*$F48,2)))</f>
        <v>0</v>
      </c>
      <c r="N48" s="19"/>
    </row>
    <row r="49" spans="1:14" ht="15.75" customHeight="1" x14ac:dyDescent="0.15">
      <c r="A49" s="24" t="s">
        <v>83</v>
      </c>
      <c r="B49" s="25"/>
      <c r="C49" s="26" t="s">
        <v>61</v>
      </c>
      <c r="D49" s="16"/>
      <c r="E49" s="17"/>
      <c r="F49" s="18"/>
      <c r="G49" s="17"/>
      <c r="H49" s="18"/>
      <c r="I49" s="17"/>
      <c r="J49" s="17"/>
      <c r="K49" s="17"/>
      <c r="L49" s="17"/>
      <c r="M49" s="18"/>
      <c r="N49" s="19"/>
    </row>
    <row r="50" spans="1:14" ht="15.75" customHeight="1" x14ac:dyDescent="0.15">
      <c r="A50" s="24" t="s">
        <v>84</v>
      </c>
      <c r="B50" s="25"/>
      <c r="C50" s="26" t="s">
        <v>85</v>
      </c>
      <c r="D50" s="16"/>
      <c r="E50" s="17"/>
      <c r="F50" s="18"/>
      <c r="G50" s="17"/>
      <c r="H50" s="18"/>
      <c r="I50" s="17"/>
      <c r="J50" s="17"/>
      <c r="K50" s="17"/>
      <c r="L50" s="17"/>
      <c r="M50" s="18"/>
      <c r="N50" s="19"/>
    </row>
    <row r="51" spans="1:14" ht="15.75" customHeight="1" x14ac:dyDescent="0.15">
      <c r="A51" s="24"/>
      <c r="B51" s="25"/>
      <c r="C51" s="26" t="s">
        <v>86</v>
      </c>
      <c r="D51" s="27" t="s">
        <v>44</v>
      </c>
      <c r="E51" s="28"/>
      <c r="F51" s="29">
        <v>1</v>
      </c>
      <c r="G51" s="28"/>
      <c r="H51" s="30">
        <v>1</v>
      </c>
      <c r="I51" s="31"/>
      <c r="J51" s="32"/>
      <c r="K51" s="31"/>
      <c r="L51" s="31"/>
      <c r="M51" s="33">
        <f t="shared" ref="M51:M53" si="3">IF(ISNUMBER($K51),IF(ISNUMBER($G51),ROUND($K51*$G51,2),ROUND($K51*$F51,2)),IF(ISNUMBER($G51),ROUND($I51*$G51,2),ROUND($I51*$F51,2)))</f>
        <v>0</v>
      </c>
      <c r="N51" s="19"/>
    </row>
    <row r="52" spans="1:14" ht="15.75" customHeight="1" x14ac:dyDescent="0.15">
      <c r="A52" s="24"/>
      <c r="B52" s="25"/>
      <c r="C52" s="26" t="s">
        <v>87</v>
      </c>
      <c r="D52" s="27" t="s">
        <v>44</v>
      </c>
      <c r="E52" s="28"/>
      <c r="F52" s="29">
        <v>1</v>
      </c>
      <c r="G52" s="28"/>
      <c r="H52" s="30">
        <v>1</v>
      </c>
      <c r="I52" s="31"/>
      <c r="J52" s="32"/>
      <c r="K52" s="31"/>
      <c r="L52" s="31"/>
      <c r="M52" s="33">
        <f t="shared" si="3"/>
        <v>0</v>
      </c>
      <c r="N52" s="19"/>
    </row>
    <row r="53" spans="1:14" ht="15.75" customHeight="1" x14ac:dyDescent="0.15">
      <c r="A53" s="24" t="s">
        <v>88</v>
      </c>
      <c r="B53" s="25"/>
      <c r="C53" s="26" t="s">
        <v>89</v>
      </c>
      <c r="D53" s="27" t="s">
        <v>90</v>
      </c>
      <c r="E53" s="28"/>
      <c r="F53" s="29">
        <v>1</v>
      </c>
      <c r="G53" s="28"/>
      <c r="H53" s="30">
        <v>1</v>
      </c>
      <c r="I53" s="31"/>
      <c r="J53" s="32"/>
      <c r="K53" s="31"/>
      <c r="L53" s="31"/>
      <c r="M53" s="33">
        <f t="shared" si="3"/>
        <v>0</v>
      </c>
      <c r="N53" s="19"/>
    </row>
    <row r="54" spans="1:14" ht="15.75" customHeight="1" x14ac:dyDescent="0.15">
      <c r="A54" s="24" t="s">
        <v>91</v>
      </c>
      <c r="B54" s="25"/>
      <c r="C54" s="26" t="s">
        <v>92</v>
      </c>
      <c r="D54" s="16"/>
      <c r="E54" s="17"/>
      <c r="F54" s="18"/>
      <c r="G54" s="17"/>
      <c r="H54" s="18"/>
      <c r="I54" s="17"/>
      <c r="J54" s="17"/>
      <c r="K54" s="17"/>
      <c r="L54" s="17"/>
      <c r="M54" s="18"/>
      <c r="N54" s="19"/>
    </row>
    <row r="55" spans="1:14" ht="15.75" customHeight="1" x14ac:dyDescent="0.15">
      <c r="A55" s="24" t="s">
        <v>93</v>
      </c>
      <c r="B55" s="25"/>
      <c r="C55" s="26" t="s">
        <v>94</v>
      </c>
      <c r="D55" s="27" t="s">
        <v>44</v>
      </c>
      <c r="E55" s="28"/>
      <c r="F55" s="29">
        <v>13</v>
      </c>
      <c r="G55" s="28"/>
      <c r="H55" s="30">
        <v>1</v>
      </c>
      <c r="I55" s="31"/>
      <c r="J55" s="32"/>
      <c r="K55" s="31"/>
      <c r="L55" s="31"/>
      <c r="M55" s="33">
        <f t="shared" ref="M55:M56" si="4">IF(ISNUMBER($K55),IF(ISNUMBER($G55),ROUND($K55*$G55,2),ROUND($K55*$F55,2)),IF(ISNUMBER($G55),ROUND($I55*$G55,2),ROUND($I55*$F55,2)))</f>
        <v>0</v>
      </c>
      <c r="N55" s="19"/>
    </row>
    <row r="56" spans="1:14" ht="15.75" customHeight="1" x14ac:dyDescent="0.15">
      <c r="A56" s="24" t="s">
        <v>95</v>
      </c>
      <c r="B56" s="25"/>
      <c r="C56" s="26" t="s">
        <v>87</v>
      </c>
      <c r="D56" s="27" t="s">
        <v>44</v>
      </c>
      <c r="E56" s="28"/>
      <c r="F56" s="29">
        <v>13</v>
      </c>
      <c r="G56" s="28"/>
      <c r="H56" s="30">
        <v>1</v>
      </c>
      <c r="I56" s="31"/>
      <c r="J56" s="32"/>
      <c r="K56" s="31"/>
      <c r="L56" s="31"/>
      <c r="M56" s="33">
        <f t="shared" si="4"/>
        <v>0</v>
      </c>
      <c r="N56" s="19"/>
    </row>
    <row r="57" spans="1:14" ht="15.75" customHeight="1" x14ac:dyDescent="0.15">
      <c r="A57" s="24" t="s">
        <v>96</v>
      </c>
      <c r="B57" s="25"/>
      <c r="C57" s="26" t="s">
        <v>97</v>
      </c>
      <c r="D57" s="16"/>
      <c r="E57" s="17"/>
      <c r="F57" s="18"/>
      <c r="G57" s="17"/>
      <c r="H57" s="18"/>
      <c r="I57" s="17"/>
      <c r="J57" s="17"/>
      <c r="K57" s="17"/>
      <c r="L57" s="17"/>
      <c r="M57" s="18"/>
      <c r="N57" s="19"/>
    </row>
    <row r="58" spans="1:14" ht="15.75" customHeight="1" x14ac:dyDescent="0.15">
      <c r="A58" s="24"/>
      <c r="B58" s="25"/>
      <c r="C58" s="26" t="s">
        <v>98</v>
      </c>
      <c r="D58" s="27" t="s">
        <v>90</v>
      </c>
      <c r="E58" s="28"/>
      <c r="F58" s="29">
        <v>4</v>
      </c>
      <c r="G58" s="28"/>
      <c r="H58" s="30">
        <v>1</v>
      </c>
      <c r="I58" s="31"/>
      <c r="J58" s="32"/>
      <c r="K58" s="31"/>
      <c r="L58" s="31"/>
      <c r="M58" s="33">
        <f t="shared" ref="M58:M59" si="5">IF(ISNUMBER($K58),IF(ISNUMBER($G58),ROUND($K58*$G58,2),ROUND($K58*$F58,2)),IF(ISNUMBER($G58),ROUND($I58*$G58,2),ROUND($I58*$F58,2)))</f>
        <v>0</v>
      </c>
      <c r="N58" s="19"/>
    </row>
    <row r="59" spans="1:14" ht="15.75" customHeight="1" x14ac:dyDescent="0.15">
      <c r="A59" s="24"/>
      <c r="B59" s="25"/>
      <c r="C59" s="26" t="s">
        <v>99</v>
      </c>
      <c r="D59" s="27" t="s">
        <v>90</v>
      </c>
      <c r="E59" s="28"/>
      <c r="F59" s="29">
        <v>4</v>
      </c>
      <c r="G59" s="28"/>
      <c r="H59" s="30">
        <v>1</v>
      </c>
      <c r="I59" s="31"/>
      <c r="J59" s="32"/>
      <c r="K59" s="31"/>
      <c r="L59" s="31"/>
      <c r="M59" s="33">
        <f t="shared" si="5"/>
        <v>0</v>
      </c>
      <c r="N59" s="19"/>
    </row>
    <row r="60" spans="1:14" ht="15.75" customHeight="1" x14ac:dyDescent="0.15">
      <c r="A60" s="24" t="s">
        <v>100</v>
      </c>
      <c r="B60" s="25"/>
      <c r="C60" s="26" t="s">
        <v>101</v>
      </c>
      <c r="D60" s="16"/>
      <c r="E60" s="17"/>
      <c r="F60" s="18"/>
      <c r="G60" s="17"/>
      <c r="H60" s="18"/>
      <c r="I60" s="17"/>
      <c r="J60" s="17"/>
      <c r="K60" s="17"/>
      <c r="L60" s="17"/>
      <c r="M60" s="18"/>
      <c r="N60" s="19"/>
    </row>
    <row r="61" spans="1:14" ht="15.75" customHeight="1" x14ac:dyDescent="0.15">
      <c r="A61" s="24" t="s">
        <v>102</v>
      </c>
      <c r="B61" s="25"/>
      <c r="C61" s="26" t="s">
        <v>103</v>
      </c>
      <c r="D61" s="27" t="s">
        <v>90</v>
      </c>
      <c r="E61" s="28"/>
      <c r="F61" s="29">
        <v>1</v>
      </c>
      <c r="G61" s="28"/>
      <c r="H61" s="30">
        <v>1</v>
      </c>
      <c r="I61" s="31"/>
      <c r="J61" s="32"/>
      <c r="K61" s="31"/>
      <c r="L61" s="31"/>
      <c r="M61" s="33">
        <f t="shared" ref="M61:M62" si="6">IF(ISNUMBER($K61),IF(ISNUMBER($G61),ROUND($K61*$G61,2),ROUND($K61*$F61,2)),IF(ISNUMBER($G61),ROUND($I61*$G61,2),ROUND($I61*$F61,2)))</f>
        <v>0</v>
      </c>
      <c r="N61" s="19"/>
    </row>
    <row r="62" spans="1:14" ht="15.75" customHeight="1" x14ac:dyDescent="0.15">
      <c r="A62" s="24" t="s">
        <v>104</v>
      </c>
      <c r="B62" s="25"/>
      <c r="C62" s="26" t="s">
        <v>99</v>
      </c>
      <c r="D62" s="27" t="s">
        <v>90</v>
      </c>
      <c r="E62" s="28"/>
      <c r="F62" s="29">
        <v>1</v>
      </c>
      <c r="G62" s="28"/>
      <c r="H62" s="30">
        <v>1</v>
      </c>
      <c r="I62" s="31"/>
      <c r="J62" s="32"/>
      <c r="K62" s="31"/>
      <c r="L62" s="31"/>
      <c r="M62" s="33">
        <f t="shared" si="6"/>
        <v>0</v>
      </c>
      <c r="N62" s="19"/>
    </row>
    <row r="63" spans="1:14" ht="15.75" customHeight="1" x14ac:dyDescent="0.15">
      <c r="A63" s="24" t="s">
        <v>105</v>
      </c>
      <c r="B63" s="25"/>
      <c r="C63" s="26" t="s">
        <v>59</v>
      </c>
      <c r="D63" s="16"/>
      <c r="E63" s="17"/>
      <c r="F63" s="18"/>
      <c r="G63" s="17"/>
      <c r="H63" s="18"/>
      <c r="I63" s="17"/>
      <c r="J63" s="17"/>
      <c r="K63" s="17"/>
      <c r="L63" s="17"/>
      <c r="M63" s="18"/>
      <c r="N63" s="19"/>
    </row>
    <row r="64" spans="1:14" ht="15.75" customHeight="1" x14ac:dyDescent="0.15">
      <c r="A64" s="24" t="s">
        <v>106</v>
      </c>
      <c r="B64" s="25"/>
      <c r="C64" s="26" t="s">
        <v>107</v>
      </c>
      <c r="D64" s="16"/>
      <c r="E64" s="17"/>
      <c r="F64" s="18"/>
      <c r="G64" s="17"/>
      <c r="H64" s="18"/>
      <c r="I64" s="17"/>
      <c r="J64" s="17"/>
      <c r="K64" s="17"/>
      <c r="L64" s="17"/>
      <c r="M64" s="18"/>
      <c r="N64" s="19"/>
    </row>
    <row r="65" spans="1:14" ht="15.75" customHeight="1" x14ac:dyDescent="0.15">
      <c r="A65" s="24"/>
      <c r="B65" s="25"/>
      <c r="C65" s="26" t="s">
        <v>108</v>
      </c>
      <c r="D65" s="27" t="s">
        <v>68</v>
      </c>
      <c r="E65" s="28"/>
      <c r="F65" s="29">
        <v>15</v>
      </c>
      <c r="G65" s="28"/>
      <c r="H65" s="30">
        <v>1</v>
      </c>
      <c r="I65" s="31"/>
      <c r="J65" s="32"/>
      <c r="K65" s="31"/>
      <c r="L65" s="31"/>
      <c r="M65" s="33">
        <f t="shared" ref="M65:M69" si="7">IF(ISNUMBER($K65),IF(ISNUMBER($G65),ROUND($K65*$G65,2),ROUND($K65*$F65,2)),IF(ISNUMBER($G65),ROUND($I65*$G65,2),ROUND($I65*$F65,2)))</f>
        <v>0</v>
      </c>
      <c r="N65" s="19"/>
    </row>
    <row r="66" spans="1:14" ht="15.75" customHeight="1" x14ac:dyDescent="0.15">
      <c r="A66" s="24"/>
      <c r="B66" s="25"/>
      <c r="C66" s="26" t="s">
        <v>109</v>
      </c>
      <c r="D66" s="27" t="s">
        <v>68</v>
      </c>
      <c r="E66" s="28"/>
      <c r="F66" s="29">
        <v>15</v>
      </c>
      <c r="G66" s="28"/>
      <c r="H66" s="30">
        <v>1</v>
      </c>
      <c r="I66" s="31"/>
      <c r="J66" s="32"/>
      <c r="K66" s="31"/>
      <c r="L66" s="31"/>
      <c r="M66" s="33">
        <f t="shared" si="7"/>
        <v>0</v>
      </c>
      <c r="N66" s="19"/>
    </row>
    <row r="67" spans="1:14" ht="15.75" customHeight="1" x14ac:dyDescent="0.15">
      <c r="A67" s="24"/>
      <c r="B67" s="25"/>
      <c r="C67" s="26" t="s">
        <v>110</v>
      </c>
      <c r="D67" s="27" t="s">
        <v>68</v>
      </c>
      <c r="E67" s="28"/>
      <c r="F67" s="29">
        <v>5</v>
      </c>
      <c r="G67" s="28"/>
      <c r="H67" s="30">
        <v>1</v>
      </c>
      <c r="I67" s="31"/>
      <c r="J67" s="32"/>
      <c r="K67" s="31"/>
      <c r="L67" s="31"/>
      <c r="M67" s="33">
        <f t="shared" si="7"/>
        <v>0</v>
      </c>
      <c r="N67" s="19"/>
    </row>
    <row r="68" spans="1:14" ht="15.75" customHeight="1" x14ac:dyDescent="0.15">
      <c r="A68" s="24"/>
      <c r="B68" s="25"/>
      <c r="C68" s="26" t="s">
        <v>111</v>
      </c>
      <c r="D68" s="27" t="s">
        <v>90</v>
      </c>
      <c r="E68" s="28"/>
      <c r="F68" s="29">
        <v>2</v>
      </c>
      <c r="G68" s="28"/>
      <c r="H68" s="30">
        <v>1</v>
      </c>
      <c r="I68" s="31"/>
      <c r="J68" s="32"/>
      <c r="K68" s="31"/>
      <c r="L68" s="31"/>
      <c r="M68" s="33">
        <f t="shared" si="7"/>
        <v>0</v>
      </c>
      <c r="N68" s="19"/>
    </row>
    <row r="69" spans="1:14" ht="15.75" customHeight="1" x14ac:dyDescent="0.15">
      <c r="A69" s="24" t="s">
        <v>112</v>
      </c>
      <c r="B69" s="25"/>
      <c r="C69" s="26" t="s">
        <v>113</v>
      </c>
      <c r="D69" s="27" t="s">
        <v>44</v>
      </c>
      <c r="E69" s="28"/>
      <c r="F69" s="29">
        <v>5</v>
      </c>
      <c r="G69" s="28"/>
      <c r="H69" s="30">
        <v>1</v>
      </c>
      <c r="I69" s="31"/>
      <c r="J69" s="32"/>
      <c r="K69" s="31"/>
      <c r="L69" s="31"/>
      <c r="M69" s="33">
        <f t="shared" si="7"/>
        <v>0</v>
      </c>
      <c r="N69" s="19"/>
    </row>
    <row r="70" spans="1:14" ht="15.75" customHeight="1" x14ac:dyDescent="0.15">
      <c r="A70" s="24" t="s">
        <v>114</v>
      </c>
      <c r="B70" s="25"/>
      <c r="C70" s="26" t="s">
        <v>115</v>
      </c>
      <c r="D70" s="16"/>
      <c r="E70" s="17"/>
      <c r="F70" s="18"/>
      <c r="G70" s="17"/>
      <c r="H70" s="18"/>
      <c r="I70" s="17"/>
      <c r="J70" s="17"/>
      <c r="K70" s="17"/>
      <c r="L70" s="17"/>
      <c r="M70" s="18"/>
      <c r="N70" s="19"/>
    </row>
    <row r="71" spans="1:14" ht="15.75" customHeight="1" x14ac:dyDescent="0.15">
      <c r="A71" s="24" t="s">
        <v>116</v>
      </c>
      <c r="B71" s="25"/>
      <c r="C71" s="26" t="s">
        <v>53</v>
      </c>
      <c r="D71" s="16"/>
      <c r="E71" s="17"/>
      <c r="F71" s="18"/>
      <c r="G71" s="17"/>
      <c r="H71" s="18"/>
      <c r="I71" s="17"/>
      <c r="J71" s="17"/>
      <c r="K71" s="17"/>
      <c r="L71" s="17"/>
      <c r="M71" s="18"/>
      <c r="N71" s="19"/>
    </row>
    <row r="72" spans="1:14" ht="27.75" customHeight="1" x14ac:dyDescent="0.15">
      <c r="A72" s="24" t="s">
        <v>117</v>
      </c>
      <c r="B72" s="25"/>
      <c r="C72" s="26" t="s">
        <v>66</v>
      </c>
      <c r="D72" s="16"/>
      <c r="E72" s="17"/>
      <c r="F72" s="18"/>
      <c r="G72" s="17"/>
      <c r="H72" s="18"/>
      <c r="I72" s="17"/>
      <c r="J72" s="17"/>
      <c r="K72" s="17"/>
      <c r="L72" s="17"/>
      <c r="M72" s="18"/>
      <c r="N72" s="19"/>
    </row>
    <row r="73" spans="1:14" ht="15.75" customHeight="1" x14ac:dyDescent="0.15">
      <c r="A73" s="24"/>
      <c r="B73" s="25"/>
      <c r="C73" s="26" t="s">
        <v>70</v>
      </c>
      <c r="D73" s="27" t="s">
        <v>68</v>
      </c>
      <c r="E73" s="28"/>
      <c r="F73" s="29">
        <v>10</v>
      </c>
      <c r="G73" s="28"/>
      <c r="H73" s="30">
        <v>1</v>
      </c>
      <c r="I73" s="31"/>
      <c r="J73" s="32"/>
      <c r="K73" s="31"/>
      <c r="L73" s="31"/>
      <c r="M73" s="33">
        <f>IF(ISNUMBER($K73),IF(ISNUMBER($G73),ROUND($K73*$G73,2),ROUND($K73*$F73,2)),IF(ISNUMBER($G73),ROUND($I73*$G73,2),ROUND($I73*$F73,2)))</f>
        <v>0</v>
      </c>
      <c r="N73" s="19"/>
    </row>
    <row r="74" spans="1:14" ht="27.75" customHeight="1" x14ac:dyDescent="0.15">
      <c r="A74" s="24" t="s">
        <v>118</v>
      </c>
      <c r="B74" s="25"/>
      <c r="C74" s="26" t="s">
        <v>72</v>
      </c>
      <c r="D74" s="16"/>
      <c r="E74" s="17"/>
      <c r="F74" s="18"/>
      <c r="G74" s="17"/>
      <c r="H74" s="18"/>
      <c r="I74" s="17"/>
      <c r="J74" s="17"/>
      <c r="K74" s="17"/>
      <c r="L74" s="17"/>
      <c r="M74" s="18"/>
      <c r="N74" s="19"/>
    </row>
    <row r="75" spans="1:14" ht="15.75" customHeight="1" x14ac:dyDescent="0.15">
      <c r="A75" s="24"/>
      <c r="B75" s="25"/>
      <c r="C75" s="26" t="s">
        <v>75</v>
      </c>
      <c r="D75" s="27" t="s">
        <v>68</v>
      </c>
      <c r="E75" s="28"/>
      <c r="F75" s="29">
        <v>8</v>
      </c>
      <c r="G75" s="28"/>
      <c r="H75" s="30">
        <v>1</v>
      </c>
      <c r="I75" s="31"/>
      <c r="J75" s="32"/>
      <c r="K75" s="31"/>
      <c r="L75" s="31"/>
      <c r="M75" s="33">
        <f>IF(ISNUMBER($K75),IF(ISNUMBER($G75),ROUND($K75*$G75,2),ROUND($K75*$F75,2)),IF(ISNUMBER($G75),ROUND($I75*$G75,2),ROUND($I75*$F75,2)))</f>
        <v>0</v>
      </c>
      <c r="N75" s="19"/>
    </row>
    <row r="76" spans="1:14" ht="15.75" customHeight="1" x14ac:dyDescent="0.15">
      <c r="A76" s="24" t="s">
        <v>119</v>
      </c>
      <c r="B76" s="25"/>
      <c r="C76" s="26" t="s">
        <v>77</v>
      </c>
      <c r="D76" s="16"/>
      <c r="E76" s="17"/>
      <c r="F76" s="18"/>
      <c r="G76" s="17"/>
      <c r="H76" s="18"/>
      <c r="I76" s="17"/>
      <c r="J76" s="17"/>
      <c r="K76" s="17"/>
      <c r="L76" s="17"/>
      <c r="M76" s="18"/>
      <c r="N76" s="19"/>
    </row>
    <row r="77" spans="1:14" ht="15.75" customHeight="1" x14ac:dyDescent="0.15">
      <c r="A77" s="24"/>
      <c r="B77" s="25"/>
      <c r="C77" s="26" t="s">
        <v>78</v>
      </c>
      <c r="D77" s="27" t="s">
        <v>79</v>
      </c>
      <c r="E77" s="28"/>
      <c r="F77" s="29">
        <v>1</v>
      </c>
      <c r="G77" s="28"/>
      <c r="H77" s="30">
        <v>1</v>
      </c>
      <c r="I77" s="31"/>
      <c r="J77" s="32"/>
      <c r="K77" s="31"/>
      <c r="L77" s="31"/>
      <c r="M77" s="33">
        <f>IF(ISNUMBER($K77),IF(ISNUMBER($G77),ROUND($K77*$G77,2),ROUND($K77*$F77,2)),IF(ISNUMBER($G77),ROUND($I77*$G77,2),ROUND($I77*$F77,2)))</f>
        <v>0</v>
      </c>
      <c r="N77" s="19"/>
    </row>
    <row r="78" spans="1:14" ht="15.75" customHeight="1" x14ac:dyDescent="0.15">
      <c r="A78" s="24" t="s">
        <v>120</v>
      </c>
      <c r="B78" s="25"/>
      <c r="C78" s="26" t="s">
        <v>81</v>
      </c>
      <c r="D78" s="16"/>
      <c r="E78" s="17"/>
      <c r="F78" s="18"/>
      <c r="G78" s="17"/>
      <c r="H78" s="18"/>
      <c r="I78" s="17"/>
      <c r="J78" s="17"/>
      <c r="K78" s="17"/>
      <c r="L78" s="17"/>
      <c r="M78" s="18"/>
      <c r="N78" s="19"/>
    </row>
    <row r="79" spans="1:14" ht="15.75" customHeight="1" x14ac:dyDescent="0.15">
      <c r="A79" s="24"/>
      <c r="B79" s="25"/>
      <c r="C79" s="26" t="s">
        <v>82</v>
      </c>
      <c r="D79" s="27" t="s">
        <v>79</v>
      </c>
      <c r="E79" s="28"/>
      <c r="F79" s="29">
        <v>1</v>
      </c>
      <c r="G79" s="28"/>
      <c r="H79" s="30">
        <v>1</v>
      </c>
      <c r="I79" s="31"/>
      <c r="J79" s="32"/>
      <c r="K79" s="31"/>
      <c r="L79" s="31"/>
      <c r="M79" s="33">
        <f>IF(ISNUMBER($K79),IF(ISNUMBER($G79),ROUND($K79*$G79,2),ROUND($K79*$F79,2)),IF(ISNUMBER($G79),ROUND($I79*$G79,2),ROUND($I79*$F79,2)))</f>
        <v>0</v>
      </c>
      <c r="N79" s="19"/>
    </row>
    <row r="80" spans="1:14" ht="15.75" customHeight="1" x14ac:dyDescent="0.15">
      <c r="A80" s="24" t="s">
        <v>121</v>
      </c>
      <c r="B80" s="25"/>
      <c r="C80" s="26" t="s">
        <v>61</v>
      </c>
      <c r="D80" s="16"/>
      <c r="E80" s="17"/>
      <c r="F80" s="18"/>
      <c r="G80" s="17"/>
      <c r="H80" s="18"/>
      <c r="I80" s="17"/>
      <c r="J80" s="17"/>
      <c r="K80" s="17"/>
      <c r="L80" s="17"/>
      <c r="M80" s="18"/>
      <c r="N80" s="19"/>
    </row>
    <row r="81" spans="1:14" ht="15.75" customHeight="1" x14ac:dyDescent="0.15">
      <c r="A81" s="24" t="s">
        <v>122</v>
      </c>
      <c r="B81" s="25"/>
      <c r="C81" s="26" t="s">
        <v>123</v>
      </c>
      <c r="D81" s="16"/>
      <c r="E81" s="17"/>
      <c r="F81" s="18"/>
      <c r="G81" s="17"/>
      <c r="H81" s="18"/>
      <c r="I81" s="17"/>
      <c r="J81" s="17"/>
      <c r="K81" s="17"/>
      <c r="L81" s="17"/>
      <c r="M81" s="18"/>
      <c r="N81" s="19"/>
    </row>
    <row r="82" spans="1:14" ht="15.75" customHeight="1" x14ac:dyDescent="0.15">
      <c r="A82" s="24" t="s">
        <v>124</v>
      </c>
      <c r="B82" s="25"/>
      <c r="C82" s="26" t="s">
        <v>125</v>
      </c>
      <c r="D82" s="27" t="s">
        <v>44</v>
      </c>
      <c r="E82" s="28"/>
      <c r="F82" s="29">
        <v>1</v>
      </c>
      <c r="G82" s="28"/>
      <c r="H82" s="30">
        <v>1</v>
      </c>
      <c r="I82" s="31"/>
      <c r="J82" s="32"/>
      <c r="K82" s="31"/>
      <c r="L82" s="31"/>
      <c r="M82" s="33">
        <f t="shared" ref="M82:M83" si="8">IF(ISNUMBER($K82),IF(ISNUMBER($G82),ROUND($K82*$G82,2),ROUND($K82*$F82,2)),IF(ISNUMBER($G82),ROUND($I82*$G82,2),ROUND($I82*$F82,2)))</f>
        <v>0</v>
      </c>
      <c r="N82" s="19"/>
    </row>
    <row r="83" spans="1:14" ht="15.75" customHeight="1" x14ac:dyDescent="0.15">
      <c r="A83" s="24" t="s">
        <v>126</v>
      </c>
      <c r="B83" s="25"/>
      <c r="C83" s="26" t="s">
        <v>89</v>
      </c>
      <c r="D83" s="27" t="s">
        <v>90</v>
      </c>
      <c r="E83" s="28"/>
      <c r="F83" s="29">
        <v>1</v>
      </c>
      <c r="G83" s="28"/>
      <c r="H83" s="30">
        <v>1</v>
      </c>
      <c r="I83" s="31"/>
      <c r="J83" s="32"/>
      <c r="K83" s="31"/>
      <c r="L83" s="31"/>
      <c r="M83" s="33">
        <f t="shared" si="8"/>
        <v>0</v>
      </c>
      <c r="N83" s="19"/>
    </row>
    <row r="84" spans="1:14" ht="15.75" customHeight="1" x14ac:dyDescent="0.15">
      <c r="A84" s="24" t="s">
        <v>127</v>
      </c>
      <c r="B84" s="25"/>
      <c r="C84" s="26" t="s">
        <v>101</v>
      </c>
      <c r="D84" s="16"/>
      <c r="E84" s="17"/>
      <c r="F84" s="18"/>
      <c r="G84" s="17"/>
      <c r="H84" s="18"/>
      <c r="I84" s="17"/>
      <c r="J84" s="17"/>
      <c r="K84" s="17"/>
      <c r="L84" s="17"/>
      <c r="M84" s="18"/>
      <c r="N84" s="19"/>
    </row>
    <row r="85" spans="1:14" ht="15.75" customHeight="1" x14ac:dyDescent="0.15">
      <c r="A85" s="24" t="s">
        <v>128</v>
      </c>
      <c r="B85" s="25"/>
      <c r="C85" s="26" t="s">
        <v>103</v>
      </c>
      <c r="D85" s="27" t="s">
        <v>90</v>
      </c>
      <c r="E85" s="28"/>
      <c r="F85" s="29">
        <v>1</v>
      </c>
      <c r="G85" s="28"/>
      <c r="H85" s="30">
        <v>1</v>
      </c>
      <c r="I85" s="31"/>
      <c r="J85" s="32"/>
      <c r="K85" s="31"/>
      <c r="L85" s="31"/>
      <c r="M85" s="33">
        <f t="shared" ref="M85:M86" si="9">IF(ISNUMBER($K85),IF(ISNUMBER($G85),ROUND($K85*$G85,2),ROUND($K85*$F85,2)),IF(ISNUMBER($G85),ROUND($I85*$G85,2),ROUND($I85*$F85,2)))</f>
        <v>0</v>
      </c>
      <c r="N85" s="19"/>
    </row>
    <row r="86" spans="1:14" ht="15.75" customHeight="1" x14ac:dyDescent="0.15">
      <c r="A86" s="24" t="s">
        <v>129</v>
      </c>
      <c r="B86" s="25"/>
      <c r="C86" s="26" t="s">
        <v>99</v>
      </c>
      <c r="D86" s="27" t="s">
        <v>90</v>
      </c>
      <c r="E86" s="28"/>
      <c r="F86" s="29">
        <v>1</v>
      </c>
      <c r="G86" s="28"/>
      <c r="H86" s="30">
        <v>1</v>
      </c>
      <c r="I86" s="31"/>
      <c r="J86" s="32"/>
      <c r="K86" s="31"/>
      <c r="L86" s="31"/>
      <c r="M86" s="33">
        <f t="shared" si="9"/>
        <v>0</v>
      </c>
      <c r="N86" s="19"/>
    </row>
    <row r="87" spans="1:14" ht="15.75" customHeight="1" x14ac:dyDescent="0.15">
      <c r="A87" s="24" t="s">
        <v>130</v>
      </c>
      <c r="B87" s="25"/>
      <c r="C87" s="26" t="s">
        <v>59</v>
      </c>
      <c r="D87" s="16"/>
      <c r="E87" s="17"/>
      <c r="F87" s="18"/>
      <c r="G87" s="17"/>
      <c r="H87" s="18"/>
      <c r="I87" s="17"/>
      <c r="J87" s="17"/>
      <c r="K87" s="17"/>
      <c r="L87" s="17"/>
      <c r="M87" s="18"/>
      <c r="N87" s="19"/>
    </row>
    <row r="88" spans="1:14" ht="15.75" customHeight="1" x14ac:dyDescent="0.15">
      <c r="A88" s="24" t="s">
        <v>131</v>
      </c>
      <c r="B88" s="25"/>
      <c r="C88" s="26" t="s">
        <v>107</v>
      </c>
      <c r="D88" s="16"/>
      <c r="E88" s="17"/>
      <c r="F88" s="18"/>
      <c r="G88" s="17"/>
      <c r="H88" s="18"/>
      <c r="I88" s="17"/>
      <c r="J88" s="17"/>
      <c r="K88" s="17"/>
      <c r="L88" s="17"/>
      <c r="M88" s="18"/>
      <c r="N88" s="19"/>
    </row>
    <row r="89" spans="1:14" ht="15.75" customHeight="1" x14ac:dyDescent="0.15">
      <c r="A89" s="24"/>
      <c r="B89" s="25"/>
      <c r="C89" s="26" t="s">
        <v>108</v>
      </c>
      <c r="D89" s="27" t="s">
        <v>68</v>
      </c>
      <c r="E89" s="28"/>
      <c r="F89" s="29">
        <v>8</v>
      </c>
      <c r="G89" s="28"/>
      <c r="H89" s="30">
        <v>1</v>
      </c>
      <c r="I89" s="31"/>
      <c r="J89" s="32"/>
      <c r="K89" s="31"/>
      <c r="L89" s="31"/>
      <c r="M89" s="33">
        <f t="shared" ref="M89:M93" si="10">IF(ISNUMBER($K89),IF(ISNUMBER($G89),ROUND($K89*$G89,2),ROUND($K89*$F89,2)),IF(ISNUMBER($G89),ROUND($I89*$G89,2),ROUND($I89*$F89,2)))</f>
        <v>0</v>
      </c>
      <c r="N89" s="19"/>
    </row>
    <row r="90" spans="1:14" ht="15.75" customHeight="1" x14ac:dyDescent="0.15">
      <c r="A90" s="24"/>
      <c r="B90" s="25"/>
      <c r="C90" s="26" t="s">
        <v>109</v>
      </c>
      <c r="D90" s="27" t="s">
        <v>68</v>
      </c>
      <c r="E90" s="28"/>
      <c r="F90" s="29">
        <v>5</v>
      </c>
      <c r="G90" s="28"/>
      <c r="H90" s="30">
        <v>1</v>
      </c>
      <c r="I90" s="31"/>
      <c r="J90" s="32"/>
      <c r="K90" s="31"/>
      <c r="L90" s="31"/>
      <c r="M90" s="33">
        <f t="shared" si="10"/>
        <v>0</v>
      </c>
      <c r="N90" s="19"/>
    </row>
    <row r="91" spans="1:14" ht="15.75" customHeight="1" x14ac:dyDescent="0.15">
      <c r="A91" s="24"/>
      <c r="B91" s="25"/>
      <c r="C91" s="26" t="s">
        <v>110</v>
      </c>
      <c r="D91" s="27" t="s">
        <v>68</v>
      </c>
      <c r="E91" s="28"/>
      <c r="F91" s="29">
        <v>3</v>
      </c>
      <c r="G91" s="28"/>
      <c r="H91" s="30">
        <v>1</v>
      </c>
      <c r="I91" s="31"/>
      <c r="J91" s="32"/>
      <c r="K91" s="31"/>
      <c r="L91" s="31"/>
      <c r="M91" s="33">
        <f t="shared" si="10"/>
        <v>0</v>
      </c>
      <c r="N91" s="19"/>
    </row>
    <row r="92" spans="1:14" ht="15.75" customHeight="1" x14ac:dyDescent="0.15">
      <c r="A92" s="24"/>
      <c r="B92" s="25"/>
      <c r="C92" s="26" t="s">
        <v>111</v>
      </c>
      <c r="D92" s="27" t="s">
        <v>90</v>
      </c>
      <c r="E92" s="28"/>
      <c r="F92" s="29">
        <v>1</v>
      </c>
      <c r="G92" s="28"/>
      <c r="H92" s="30">
        <v>1</v>
      </c>
      <c r="I92" s="31"/>
      <c r="J92" s="32"/>
      <c r="K92" s="31"/>
      <c r="L92" s="31"/>
      <c r="M92" s="33">
        <f t="shared" si="10"/>
        <v>0</v>
      </c>
      <c r="N92" s="19"/>
    </row>
    <row r="93" spans="1:14" ht="15.75" customHeight="1" x14ac:dyDescent="0.15">
      <c r="A93" s="24" t="s">
        <v>132</v>
      </c>
      <c r="B93" s="25"/>
      <c r="C93" s="26" t="s">
        <v>113</v>
      </c>
      <c r="D93" s="27" t="s">
        <v>44</v>
      </c>
      <c r="E93" s="28"/>
      <c r="F93" s="29">
        <v>3</v>
      </c>
      <c r="G93" s="28"/>
      <c r="H93" s="30">
        <v>1</v>
      </c>
      <c r="I93" s="31"/>
      <c r="J93" s="32"/>
      <c r="K93" s="31"/>
      <c r="L93" s="31"/>
      <c r="M93" s="33">
        <f t="shared" si="10"/>
        <v>0</v>
      </c>
      <c r="N93" s="19"/>
    </row>
    <row r="94" spans="1:14" ht="15.75" customHeight="1" x14ac:dyDescent="0.15">
      <c r="A94" s="24" t="s">
        <v>133</v>
      </c>
      <c r="B94" s="25"/>
      <c r="C94" s="26" t="s">
        <v>134</v>
      </c>
      <c r="D94" s="16"/>
      <c r="E94" s="17"/>
      <c r="F94" s="18"/>
      <c r="G94" s="17"/>
      <c r="H94" s="18"/>
      <c r="I94" s="17"/>
      <c r="J94" s="17"/>
      <c r="K94" s="17"/>
      <c r="L94" s="17"/>
      <c r="M94" s="18"/>
      <c r="N94" s="19"/>
    </row>
    <row r="95" spans="1:14" ht="15.75" customHeight="1" x14ac:dyDescent="0.15">
      <c r="A95" s="24" t="s">
        <v>135</v>
      </c>
      <c r="B95" s="25"/>
      <c r="C95" s="26" t="s">
        <v>53</v>
      </c>
      <c r="D95" s="16"/>
      <c r="E95" s="17"/>
      <c r="F95" s="18"/>
      <c r="G95" s="17"/>
      <c r="H95" s="18"/>
      <c r="I95" s="17"/>
      <c r="J95" s="17"/>
      <c r="K95" s="17"/>
      <c r="L95" s="17"/>
      <c r="M95" s="18"/>
      <c r="N95" s="19"/>
    </row>
    <row r="96" spans="1:14" ht="27.75" customHeight="1" x14ac:dyDescent="0.15">
      <c r="A96" s="24" t="s">
        <v>136</v>
      </c>
      <c r="B96" s="25"/>
      <c r="C96" s="26" t="s">
        <v>66</v>
      </c>
      <c r="D96" s="16"/>
      <c r="E96" s="17"/>
      <c r="F96" s="18"/>
      <c r="G96" s="17"/>
      <c r="H96" s="18"/>
      <c r="I96" s="17"/>
      <c r="J96" s="17"/>
      <c r="K96" s="17"/>
      <c r="L96" s="17"/>
      <c r="M96" s="18"/>
      <c r="N96" s="19"/>
    </row>
    <row r="97" spans="1:14" ht="15.75" customHeight="1" x14ac:dyDescent="0.15">
      <c r="A97" s="24"/>
      <c r="B97" s="25"/>
      <c r="C97" s="26" t="s">
        <v>137</v>
      </c>
      <c r="D97" s="27" t="s">
        <v>68</v>
      </c>
      <c r="E97" s="28"/>
      <c r="F97" s="29">
        <v>10</v>
      </c>
      <c r="G97" s="28"/>
      <c r="H97" s="30">
        <v>1</v>
      </c>
      <c r="I97" s="31"/>
      <c r="J97" s="32"/>
      <c r="K97" s="31"/>
      <c r="L97" s="31"/>
      <c r="M97" s="33">
        <f t="shared" ref="M97:M101" si="11">IF(ISNUMBER($K97),IF(ISNUMBER($G97),ROUND($K97*$G97,2),ROUND($K97*$F97,2)),IF(ISNUMBER($G97),ROUND($I97*$G97,2),ROUND($I97*$F97,2)))</f>
        <v>0</v>
      </c>
      <c r="N97" s="19"/>
    </row>
    <row r="98" spans="1:14" ht="15.75" customHeight="1" x14ac:dyDescent="0.15">
      <c r="A98" s="24" t="s">
        <v>138</v>
      </c>
      <c r="B98" s="25"/>
      <c r="C98" s="26" t="s">
        <v>67</v>
      </c>
      <c r="D98" s="27" t="s">
        <v>68</v>
      </c>
      <c r="E98" s="28"/>
      <c r="F98" s="29">
        <v>12</v>
      </c>
      <c r="G98" s="28"/>
      <c r="H98" s="30">
        <v>1</v>
      </c>
      <c r="I98" s="31"/>
      <c r="J98" s="32"/>
      <c r="K98" s="31"/>
      <c r="L98" s="31"/>
      <c r="M98" s="33">
        <f t="shared" si="11"/>
        <v>0</v>
      </c>
      <c r="N98" s="19"/>
    </row>
    <row r="99" spans="1:14" ht="15.75" customHeight="1" x14ac:dyDescent="0.15">
      <c r="A99" s="24" t="s">
        <v>139</v>
      </c>
      <c r="B99" s="25"/>
      <c r="C99" s="26" t="s">
        <v>140</v>
      </c>
      <c r="D99" s="27" t="s">
        <v>68</v>
      </c>
      <c r="E99" s="28"/>
      <c r="F99" s="29">
        <v>10</v>
      </c>
      <c r="G99" s="28"/>
      <c r="H99" s="30">
        <v>1</v>
      </c>
      <c r="I99" s="31"/>
      <c r="J99" s="32"/>
      <c r="K99" s="31"/>
      <c r="L99" s="31"/>
      <c r="M99" s="33">
        <f t="shared" si="11"/>
        <v>0</v>
      </c>
      <c r="N99" s="19"/>
    </row>
    <row r="100" spans="1:14" ht="15.75" customHeight="1" x14ac:dyDescent="0.15">
      <c r="A100" s="24" t="s">
        <v>141</v>
      </c>
      <c r="B100" s="25"/>
      <c r="C100" s="26" t="s">
        <v>69</v>
      </c>
      <c r="D100" s="27" t="s">
        <v>68</v>
      </c>
      <c r="E100" s="28"/>
      <c r="F100" s="29">
        <v>15</v>
      </c>
      <c r="G100" s="28"/>
      <c r="H100" s="30">
        <v>1</v>
      </c>
      <c r="I100" s="31"/>
      <c r="J100" s="32"/>
      <c r="K100" s="31"/>
      <c r="L100" s="31"/>
      <c r="M100" s="33">
        <f t="shared" si="11"/>
        <v>0</v>
      </c>
      <c r="N100" s="19"/>
    </row>
    <row r="101" spans="1:14" ht="15.75" customHeight="1" x14ac:dyDescent="0.15">
      <c r="A101" s="24" t="s">
        <v>142</v>
      </c>
      <c r="B101" s="25"/>
      <c r="C101" s="26" t="s">
        <v>70</v>
      </c>
      <c r="D101" s="27" t="s">
        <v>68</v>
      </c>
      <c r="E101" s="28"/>
      <c r="F101" s="29">
        <v>0</v>
      </c>
      <c r="G101" s="28"/>
      <c r="H101" s="30">
        <v>1</v>
      </c>
      <c r="I101" s="31"/>
      <c r="J101" s="32"/>
      <c r="K101" s="31"/>
      <c r="L101" s="31"/>
      <c r="M101" s="33">
        <f t="shared" si="11"/>
        <v>0</v>
      </c>
      <c r="N101" s="19"/>
    </row>
    <row r="102" spans="1:14" ht="27.75" customHeight="1" x14ac:dyDescent="0.15">
      <c r="A102" s="24" t="s">
        <v>143</v>
      </c>
      <c r="B102" s="25"/>
      <c r="C102" s="26" t="s">
        <v>72</v>
      </c>
      <c r="D102" s="16"/>
      <c r="E102" s="17"/>
      <c r="F102" s="18"/>
      <c r="G102" s="17"/>
      <c r="H102" s="18"/>
      <c r="I102" s="17"/>
      <c r="J102" s="17"/>
      <c r="K102" s="17"/>
      <c r="L102" s="17"/>
      <c r="M102" s="18"/>
      <c r="N102" s="19"/>
    </row>
    <row r="103" spans="1:14" ht="15.75" customHeight="1" x14ac:dyDescent="0.15">
      <c r="A103" s="24"/>
      <c r="B103" s="25"/>
      <c r="C103" s="26" t="s">
        <v>144</v>
      </c>
      <c r="D103" s="27" t="s">
        <v>68</v>
      </c>
      <c r="E103" s="28"/>
      <c r="F103" s="29">
        <v>10</v>
      </c>
      <c r="G103" s="28"/>
      <c r="H103" s="30">
        <v>1</v>
      </c>
      <c r="I103" s="31"/>
      <c r="J103" s="32"/>
      <c r="K103" s="31"/>
      <c r="L103" s="31"/>
      <c r="M103" s="33">
        <f t="shared" ref="M103:M107" si="12">IF(ISNUMBER($K103),IF(ISNUMBER($G103),ROUND($K103*$G103,2),ROUND($K103*$F103,2)),IF(ISNUMBER($G103),ROUND($I103*$G103,2),ROUND($I103*$F103,2)))</f>
        <v>0</v>
      </c>
      <c r="N103" s="19"/>
    </row>
    <row r="104" spans="1:14" ht="15.75" customHeight="1" x14ac:dyDescent="0.15">
      <c r="A104" s="24" t="s">
        <v>145</v>
      </c>
      <c r="B104" s="25"/>
      <c r="C104" s="26" t="s">
        <v>73</v>
      </c>
      <c r="D104" s="27" t="s">
        <v>68</v>
      </c>
      <c r="E104" s="28"/>
      <c r="F104" s="29">
        <v>12</v>
      </c>
      <c r="G104" s="28"/>
      <c r="H104" s="30">
        <v>1</v>
      </c>
      <c r="I104" s="31"/>
      <c r="J104" s="32"/>
      <c r="K104" s="31"/>
      <c r="L104" s="31"/>
      <c r="M104" s="33">
        <f t="shared" si="12"/>
        <v>0</v>
      </c>
      <c r="N104" s="19"/>
    </row>
    <row r="105" spans="1:14" ht="15.75" customHeight="1" x14ac:dyDescent="0.15">
      <c r="A105" s="24" t="s">
        <v>146</v>
      </c>
      <c r="B105" s="25"/>
      <c r="C105" s="26" t="s">
        <v>147</v>
      </c>
      <c r="D105" s="27" t="s">
        <v>68</v>
      </c>
      <c r="E105" s="28"/>
      <c r="F105" s="29">
        <v>10</v>
      </c>
      <c r="G105" s="28"/>
      <c r="H105" s="30">
        <v>1</v>
      </c>
      <c r="I105" s="31"/>
      <c r="J105" s="32"/>
      <c r="K105" s="31"/>
      <c r="L105" s="31"/>
      <c r="M105" s="33">
        <f t="shared" si="12"/>
        <v>0</v>
      </c>
      <c r="N105" s="19"/>
    </row>
    <row r="106" spans="1:14" ht="15.75" customHeight="1" x14ac:dyDescent="0.15">
      <c r="A106" s="24" t="s">
        <v>148</v>
      </c>
      <c r="B106" s="25"/>
      <c r="C106" s="26" t="s">
        <v>74</v>
      </c>
      <c r="D106" s="27" t="s">
        <v>68</v>
      </c>
      <c r="E106" s="28"/>
      <c r="F106" s="29">
        <v>15</v>
      </c>
      <c r="G106" s="28"/>
      <c r="H106" s="30">
        <v>1</v>
      </c>
      <c r="I106" s="31"/>
      <c r="J106" s="32"/>
      <c r="K106" s="31"/>
      <c r="L106" s="31"/>
      <c r="M106" s="33">
        <f t="shared" si="12"/>
        <v>0</v>
      </c>
      <c r="N106" s="19"/>
    </row>
    <row r="107" spans="1:14" ht="15.75" customHeight="1" x14ac:dyDescent="0.15">
      <c r="A107" s="24" t="s">
        <v>149</v>
      </c>
      <c r="B107" s="25"/>
      <c r="C107" s="26" t="s">
        <v>75</v>
      </c>
      <c r="D107" s="27" t="s">
        <v>68</v>
      </c>
      <c r="E107" s="28"/>
      <c r="F107" s="29">
        <v>0</v>
      </c>
      <c r="G107" s="28"/>
      <c r="H107" s="30">
        <v>1</v>
      </c>
      <c r="I107" s="31"/>
      <c r="J107" s="32"/>
      <c r="K107" s="31"/>
      <c r="L107" s="31"/>
      <c r="M107" s="33">
        <f t="shared" si="12"/>
        <v>0</v>
      </c>
      <c r="N107" s="19"/>
    </row>
    <row r="108" spans="1:14" ht="15.75" customHeight="1" x14ac:dyDescent="0.15">
      <c r="A108" s="24" t="s">
        <v>150</v>
      </c>
      <c r="B108" s="25"/>
      <c r="C108" s="26" t="s">
        <v>77</v>
      </c>
      <c r="D108" s="16"/>
      <c r="E108" s="17"/>
      <c r="F108" s="18"/>
      <c r="G108" s="17"/>
      <c r="H108" s="18"/>
      <c r="I108" s="17"/>
      <c r="J108" s="17"/>
      <c r="K108" s="17"/>
      <c r="L108" s="17"/>
      <c r="M108" s="18"/>
      <c r="N108" s="19"/>
    </row>
    <row r="109" spans="1:14" ht="15.75" customHeight="1" x14ac:dyDescent="0.15">
      <c r="A109" s="24" t="s">
        <v>151</v>
      </c>
      <c r="B109" s="25"/>
      <c r="C109" s="26" t="s">
        <v>152</v>
      </c>
      <c r="D109" s="27" t="s">
        <v>90</v>
      </c>
      <c r="E109" s="28"/>
      <c r="F109" s="29">
        <v>7</v>
      </c>
      <c r="G109" s="28"/>
      <c r="H109" s="30">
        <v>1</v>
      </c>
      <c r="I109" s="31"/>
      <c r="J109" s="32"/>
      <c r="K109" s="31"/>
      <c r="L109" s="31"/>
      <c r="M109" s="33">
        <f>IF(ISNUMBER($K109),IF(ISNUMBER($G109),ROUND($K109*$G109,2),ROUND($K109*$F109,2)),IF(ISNUMBER($G109),ROUND($I109*$G109,2),ROUND($I109*$F109,2)))</f>
        <v>0</v>
      </c>
      <c r="N109" s="19"/>
    </row>
    <row r="110" spans="1:14" ht="15.75" customHeight="1" x14ac:dyDescent="0.15">
      <c r="A110" s="24" t="s">
        <v>153</v>
      </c>
      <c r="B110" s="25"/>
      <c r="C110" s="26" t="s">
        <v>81</v>
      </c>
      <c r="D110" s="16"/>
      <c r="E110" s="17"/>
      <c r="F110" s="18"/>
      <c r="G110" s="17"/>
      <c r="H110" s="18"/>
      <c r="I110" s="17"/>
      <c r="J110" s="17"/>
      <c r="K110" s="17"/>
      <c r="L110" s="17"/>
      <c r="M110" s="18"/>
      <c r="N110" s="19"/>
    </row>
    <row r="111" spans="1:14" ht="15.75" customHeight="1" x14ac:dyDescent="0.15">
      <c r="A111" s="24" t="s">
        <v>154</v>
      </c>
      <c r="B111" s="25"/>
      <c r="C111" s="26" t="s">
        <v>155</v>
      </c>
      <c r="D111" s="27" t="s">
        <v>79</v>
      </c>
      <c r="E111" s="28"/>
      <c r="F111" s="29">
        <v>1</v>
      </c>
      <c r="G111" s="28"/>
      <c r="H111" s="30">
        <v>1</v>
      </c>
      <c r="I111" s="31"/>
      <c r="J111" s="32"/>
      <c r="K111" s="31"/>
      <c r="L111" s="31"/>
      <c r="M111" s="33">
        <f>IF(ISNUMBER($K111),IF(ISNUMBER($G111),ROUND($K111*$G111,2),ROUND($K111*$F111,2)),IF(ISNUMBER($G111),ROUND($I111*$G111,2),ROUND($I111*$F111,2)))</f>
        <v>0</v>
      </c>
      <c r="N111" s="19"/>
    </row>
    <row r="112" spans="1:14" ht="15.75" customHeight="1" x14ac:dyDescent="0.15">
      <c r="A112" s="24" t="s">
        <v>156</v>
      </c>
      <c r="B112" s="25"/>
      <c r="C112" s="26" t="s">
        <v>61</v>
      </c>
      <c r="D112" s="16"/>
      <c r="E112" s="17"/>
      <c r="F112" s="18"/>
      <c r="G112" s="17"/>
      <c r="H112" s="18"/>
      <c r="I112" s="17"/>
      <c r="J112" s="17"/>
      <c r="K112" s="17"/>
      <c r="L112" s="17"/>
      <c r="M112" s="18"/>
      <c r="N112" s="19"/>
    </row>
    <row r="113" spans="1:14" ht="15.75" customHeight="1" x14ac:dyDescent="0.15">
      <c r="A113" s="24" t="s">
        <v>157</v>
      </c>
      <c r="B113" s="25"/>
      <c r="C113" s="26" t="s">
        <v>158</v>
      </c>
      <c r="D113" s="16"/>
      <c r="E113" s="17"/>
      <c r="F113" s="18"/>
      <c r="G113" s="17"/>
      <c r="H113" s="18"/>
      <c r="I113" s="17"/>
      <c r="J113" s="17"/>
      <c r="K113" s="17"/>
      <c r="L113" s="17"/>
      <c r="M113" s="18"/>
      <c r="N113" s="19"/>
    </row>
    <row r="114" spans="1:14" ht="15.75" customHeight="1" x14ac:dyDescent="0.15">
      <c r="A114" s="24" t="s">
        <v>159</v>
      </c>
      <c r="B114" s="25"/>
      <c r="C114" s="26" t="s">
        <v>158</v>
      </c>
      <c r="D114" s="27" t="s">
        <v>44</v>
      </c>
      <c r="E114" s="28"/>
      <c r="F114" s="29">
        <v>2</v>
      </c>
      <c r="G114" s="28"/>
      <c r="H114" s="30">
        <v>1</v>
      </c>
      <c r="I114" s="31"/>
      <c r="J114" s="32"/>
      <c r="K114" s="31"/>
      <c r="L114" s="31"/>
      <c r="M114" s="33">
        <f>IF(ISNUMBER($K114),IF(ISNUMBER($G114),ROUND($K114*$G114,2),ROUND($K114*$F114,2)),IF(ISNUMBER($G114),ROUND($I114*$G114,2),ROUND($I114*$F114,2)))</f>
        <v>0</v>
      </c>
      <c r="N114" s="19"/>
    </row>
    <row r="115" spans="1:14" ht="15.75" customHeight="1" x14ac:dyDescent="0.15">
      <c r="A115" s="24" t="s">
        <v>160</v>
      </c>
      <c r="B115" s="25"/>
      <c r="C115" s="26" t="s">
        <v>161</v>
      </c>
      <c r="D115" s="16"/>
      <c r="E115" s="17"/>
      <c r="F115" s="18"/>
      <c r="G115" s="17"/>
      <c r="H115" s="18"/>
      <c r="I115" s="17"/>
      <c r="J115" s="17"/>
      <c r="K115" s="17"/>
      <c r="L115" s="17"/>
      <c r="M115" s="18"/>
      <c r="N115" s="19"/>
    </row>
    <row r="116" spans="1:14" ht="15.75" customHeight="1" x14ac:dyDescent="0.15">
      <c r="A116" s="24" t="s">
        <v>162</v>
      </c>
      <c r="B116" s="25"/>
      <c r="C116" s="26" t="s">
        <v>163</v>
      </c>
      <c r="D116" s="27" t="s">
        <v>90</v>
      </c>
      <c r="E116" s="28"/>
      <c r="F116" s="29">
        <v>1</v>
      </c>
      <c r="G116" s="28"/>
      <c r="H116" s="30">
        <v>1</v>
      </c>
      <c r="I116" s="31"/>
      <c r="J116" s="32"/>
      <c r="K116" s="31"/>
      <c r="L116" s="31"/>
      <c r="M116" s="33">
        <f t="shared" ref="M116:M117" si="13">IF(ISNUMBER($K116),IF(ISNUMBER($G116),ROUND($K116*$G116,2),ROUND($K116*$F116,2)),IF(ISNUMBER($G116),ROUND($I116*$G116,2),ROUND($I116*$F116,2)))</f>
        <v>0</v>
      </c>
      <c r="N116" s="19"/>
    </row>
    <row r="117" spans="1:14" ht="15.75" customHeight="1" x14ac:dyDescent="0.15">
      <c r="A117" s="24" t="s">
        <v>164</v>
      </c>
      <c r="B117" s="25"/>
      <c r="C117" s="26" t="s">
        <v>165</v>
      </c>
      <c r="D117" s="27" t="s">
        <v>90</v>
      </c>
      <c r="E117" s="28"/>
      <c r="F117" s="29">
        <v>1</v>
      </c>
      <c r="G117" s="28"/>
      <c r="H117" s="30">
        <v>1</v>
      </c>
      <c r="I117" s="31"/>
      <c r="J117" s="32"/>
      <c r="K117" s="31"/>
      <c r="L117" s="31"/>
      <c r="M117" s="33">
        <f t="shared" si="13"/>
        <v>0</v>
      </c>
      <c r="N117" s="19"/>
    </row>
    <row r="118" spans="1:14" ht="15.75" customHeight="1" x14ac:dyDescent="0.15">
      <c r="A118" s="24" t="s">
        <v>166</v>
      </c>
      <c r="B118" s="25"/>
      <c r="C118" s="26" t="s">
        <v>59</v>
      </c>
      <c r="D118" s="16"/>
      <c r="E118" s="17"/>
      <c r="F118" s="18"/>
      <c r="G118" s="17"/>
      <c r="H118" s="18"/>
      <c r="I118" s="17"/>
      <c r="J118" s="17"/>
      <c r="K118" s="17"/>
      <c r="L118" s="17"/>
      <c r="M118" s="18"/>
      <c r="N118" s="19"/>
    </row>
    <row r="119" spans="1:14" ht="15.75" customHeight="1" x14ac:dyDescent="0.15">
      <c r="A119" s="24" t="s">
        <v>167</v>
      </c>
      <c r="B119" s="25"/>
      <c r="C119" s="26" t="s">
        <v>107</v>
      </c>
      <c r="D119" s="16"/>
      <c r="E119" s="17"/>
      <c r="F119" s="18"/>
      <c r="G119" s="17"/>
      <c r="H119" s="18"/>
      <c r="I119" s="17"/>
      <c r="J119" s="17"/>
      <c r="K119" s="17"/>
      <c r="L119" s="17"/>
      <c r="M119" s="18"/>
      <c r="N119" s="19"/>
    </row>
    <row r="120" spans="1:14" ht="15.75" customHeight="1" x14ac:dyDescent="0.15">
      <c r="A120" s="24" t="s">
        <v>168</v>
      </c>
      <c r="B120" s="25"/>
      <c r="C120" s="26" t="s">
        <v>169</v>
      </c>
      <c r="D120" s="27" t="s">
        <v>68</v>
      </c>
      <c r="E120" s="28"/>
      <c r="F120" s="29">
        <v>10</v>
      </c>
      <c r="G120" s="28"/>
      <c r="H120" s="30">
        <v>1</v>
      </c>
      <c r="I120" s="31"/>
      <c r="J120" s="32"/>
      <c r="K120" s="31"/>
      <c r="L120" s="31"/>
      <c r="M120" s="33">
        <f t="shared" ref="M120:M125" si="14">IF(ISNUMBER($K120),IF(ISNUMBER($G120),ROUND($K120*$G120,2),ROUND($K120*$F120,2)),IF(ISNUMBER($G120),ROUND($I120*$G120,2),ROUND($I120*$F120,2)))</f>
        <v>0</v>
      </c>
      <c r="N120" s="19"/>
    </row>
    <row r="121" spans="1:14" ht="15.75" customHeight="1" x14ac:dyDescent="0.15">
      <c r="A121" s="24" t="s">
        <v>170</v>
      </c>
      <c r="B121" s="25"/>
      <c r="C121" s="26" t="s">
        <v>108</v>
      </c>
      <c r="D121" s="27" t="s">
        <v>68</v>
      </c>
      <c r="E121" s="28"/>
      <c r="F121" s="29">
        <v>10</v>
      </c>
      <c r="G121" s="28"/>
      <c r="H121" s="30">
        <v>1</v>
      </c>
      <c r="I121" s="31"/>
      <c r="J121" s="32"/>
      <c r="K121" s="31"/>
      <c r="L121" s="31"/>
      <c r="M121" s="33">
        <f t="shared" si="14"/>
        <v>0</v>
      </c>
      <c r="N121" s="19"/>
    </row>
    <row r="122" spans="1:14" ht="15.75" customHeight="1" x14ac:dyDescent="0.15">
      <c r="A122" s="24" t="s">
        <v>171</v>
      </c>
      <c r="B122" s="25"/>
      <c r="C122" s="26" t="s">
        <v>109</v>
      </c>
      <c r="D122" s="27" t="s">
        <v>68</v>
      </c>
      <c r="E122" s="28"/>
      <c r="F122" s="29">
        <v>0</v>
      </c>
      <c r="G122" s="28"/>
      <c r="H122" s="30">
        <v>1</v>
      </c>
      <c r="I122" s="31"/>
      <c r="J122" s="32"/>
      <c r="K122" s="31"/>
      <c r="L122" s="31"/>
      <c r="M122" s="33">
        <f t="shared" si="14"/>
        <v>0</v>
      </c>
      <c r="N122" s="19"/>
    </row>
    <row r="123" spans="1:14" ht="15.75" customHeight="1" x14ac:dyDescent="0.15">
      <c r="A123" s="24" t="s">
        <v>172</v>
      </c>
      <c r="B123" s="25"/>
      <c r="C123" s="26" t="s">
        <v>110</v>
      </c>
      <c r="D123" s="27" t="s">
        <v>68</v>
      </c>
      <c r="E123" s="28"/>
      <c r="F123" s="29">
        <v>0</v>
      </c>
      <c r="G123" s="28"/>
      <c r="H123" s="30">
        <v>1</v>
      </c>
      <c r="I123" s="31"/>
      <c r="J123" s="32"/>
      <c r="K123" s="31"/>
      <c r="L123" s="31"/>
      <c r="M123" s="33">
        <f t="shared" si="14"/>
        <v>0</v>
      </c>
      <c r="N123" s="19"/>
    </row>
    <row r="124" spans="1:14" ht="15.75" customHeight="1" x14ac:dyDescent="0.15">
      <c r="A124" s="24" t="s">
        <v>173</v>
      </c>
      <c r="B124" s="25"/>
      <c r="C124" s="26" t="s">
        <v>111</v>
      </c>
      <c r="D124" s="27" t="s">
        <v>90</v>
      </c>
      <c r="E124" s="28"/>
      <c r="F124" s="29">
        <v>0</v>
      </c>
      <c r="G124" s="28"/>
      <c r="H124" s="30">
        <v>1</v>
      </c>
      <c r="I124" s="31"/>
      <c r="J124" s="32"/>
      <c r="K124" s="31"/>
      <c r="L124" s="31"/>
      <c r="M124" s="33">
        <f t="shared" si="14"/>
        <v>0</v>
      </c>
      <c r="N124" s="19"/>
    </row>
    <row r="125" spans="1:14" ht="15.75" customHeight="1" x14ac:dyDescent="0.15">
      <c r="A125" s="24" t="s">
        <v>174</v>
      </c>
      <c r="B125" s="25"/>
      <c r="C125" s="26" t="s">
        <v>113</v>
      </c>
      <c r="D125" s="27" t="s">
        <v>44</v>
      </c>
      <c r="E125" s="28"/>
      <c r="F125" s="29">
        <v>3</v>
      </c>
      <c r="G125" s="28"/>
      <c r="H125" s="30">
        <v>1</v>
      </c>
      <c r="I125" s="31"/>
      <c r="J125" s="32"/>
      <c r="K125" s="31"/>
      <c r="L125" s="31"/>
      <c r="M125" s="33">
        <f t="shared" si="14"/>
        <v>0</v>
      </c>
      <c r="N125" s="19"/>
    </row>
    <row r="126" spans="1:14" ht="15.75" customHeight="1" x14ac:dyDescent="0.15">
      <c r="A126" s="24" t="s">
        <v>175</v>
      </c>
      <c r="B126" s="25"/>
      <c r="C126" s="26" t="s">
        <v>176</v>
      </c>
      <c r="D126" s="16"/>
      <c r="E126" s="17"/>
      <c r="F126" s="18"/>
      <c r="G126" s="17"/>
      <c r="H126" s="18"/>
      <c r="I126" s="17"/>
      <c r="J126" s="17"/>
      <c r="K126" s="17"/>
      <c r="L126" s="17"/>
      <c r="M126" s="18"/>
      <c r="N126" s="19"/>
    </row>
    <row r="127" spans="1:14" ht="15.75" customHeight="1" x14ac:dyDescent="0.15">
      <c r="A127" s="24" t="s">
        <v>177</v>
      </c>
      <c r="B127" s="25"/>
      <c r="C127" s="26" t="s">
        <v>178</v>
      </c>
      <c r="D127" s="27" t="s">
        <v>44</v>
      </c>
      <c r="E127" s="28"/>
      <c r="F127" s="29">
        <v>1</v>
      </c>
      <c r="G127" s="28"/>
      <c r="H127" s="30">
        <v>1</v>
      </c>
      <c r="I127" s="31"/>
      <c r="J127" s="32"/>
      <c r="K127" s="31"/>
      <c r="L127" s="31"/>
      <c r="M127" s="33">
        <f t="shared" ref="M127:M129" si="15">IF(ISNUMBER($K127),IF(ISNUMBER($G127),ROUND($K127*$G127,2),ROUND($K127*$F127,2)),IF(ISNUMBER($G127),ROUND($I127*$G127,2),ROUND($I127*$F127,2)))</f>
        <v>0</v>
      </c>
      <c r="N127" s="19"/>
    </row>
    <row r="128" spans="1:14" ht="15.75" customHeight="1" x14ac:dyDescent="0.15">
      <c r="A128" s="24" t="s">
        <v>179</v>
      </c>
      <c r="B128" s="25"/>
      <c r="C128" s="26" t="s">
        <v>180</v>
      </c>
      <c r="D128" s="27" t="s">
        <v>44</v>
      </c>
      <c r="E128" s="28"/>
      <c r="F128" s="29">
        <v>1</v>
      </c>
      <c r="G128" s="28"/>
      <c r="H128" s="30">
        <v>1</v>
      </c>
      <c r="I128" s="31"/>
      <c r="J128" s="32"/>
      <c r="K128" s="31"/>
      <c r="L128" s="31"/>
      <c r="M128" s="33">
        <f t="shared" si="15"/>
        <v>0</v>
      </c>
      <c r="N128" s="19"/>
    </row>
    <row r="129" spans="1:14" ht="15.75" customHeight="1" x14ac:dyDescent="0.15">
      <c r="A129" s="24" t="s">
        <v>181</v>
      </c>
      <c r="B129" s="25"/>
      <c r="C129" s="26" t="s">
        <v>182</v>
      </c>
      <c r="D129" s="27" t="s">
        <v>44</v>
      </c>
      <c r="E129" s="28"/>
      <c r="F129" s="29">
        <v>2</v>
      </c>
      <c r="G129" s="28"/>
      <c r="H129" s="30">
        <v>1</v>
      </c>
      <c r="I129" s="31"/>
      <c r="J129" s="32"/>
      <c r="K129" s="31"/>
      <c r="L129" s="31"/>
      <c r="M129" s="33">
        <f t="shared" si="15"/>
        <v>0</v>
      </c>
      <c r="N129" s="19"/>
    </row>
    <row r="130" spans="1:14" ht="15.75" customHeight="1" x14ac:dyDescent="0.15">
      <c r="A130" s="24" t="s">
        <v>183</v>
      </c>
      <c r="B130" s="25"/>
      <c r="C130" s="26" t="s">
        <v>55</v>
      </c>
      <c r="D130" s="16"/>
      <c r="E130" s="17"/>
      <c r="F130" s="18"/>
      <c r="G130" s="17"/>
      <c r="H130" s="18"/>
      <c r="I130" s="17"/>
      <c r="J130" s="17"/>
      <c r="K130" s="17"/>
      <c r="L130" s="17"/>
      <c r="M130" s="18"/>
      <c r="N130" s="19"/>
    </row>
    <row r="131" spans="1:14" ht="27.75" customHeight="1" x14ac:dyDescent="0.15">
      <c r="A131" s="24" t="s">
        <v>184</v>
      </c>
      <c r="B131" s="25"/>
      <c r="C131" s="26" t="s">
        <v>185</v>
      </c>
      <c r="D131" s="16"/>
      <c r="E131" s="17"/>
      <c r="F131" s="18"/>
      <c r="G131" s="17"/>
      <c r="H131" s="18"/>
      <c r="I131" s="17"/>
      <c r="J131" s="17"/>
      <c r="K131" s="17"/>
      <c r="L131" s="17"/>
      <c r="M131" s="18"/>
      <c r="N131" s="19"/>
    </row>
    <row r="132" spans="1:14" ht="15.75" customHeight="1" x14ac:dyDescent="0.15">
      <c r="A132" s="24" t="s">
        <v>186</v>
      </c>
      <c r="B132" s="25"/>
      <c r="C132" s="26" t="s">
        <v>137</v>
      </c>
      <c r="D132" s="27" t="s">
        <v>68</v>
      </c>
      <c r="E132" s="28"/>
      <c r="F132" s="29">
        <v>10</v>
      </c>
      <c r="G132" s="28"/>
      <c r="H132" s="30">
        <v>1</v>
      </c>
      <c r="I132" s="31"/>
      <c r="J132" s="32"/>
      <c r="K132" s="31"/>
      <c r="L132" s="31"/>
      <c r="M132" s="33">
        <f t="shared" ref="M132:M136" si="16">IF(ISNUMBER($K132),IF(ISNUMBER($G132),ROUND($K132*$G132,2),ROUND($K132*$F132,2)),IF(ISNUMBER($G132),ROUND($I132*$G132,2),ROUND($I132*$F132,2)))</f>
        <v>0</v>
      </c>
      <c r="N132" s="19"/>
    </row>
    <row r="133" spans="1:14" ht="15.75" customHeight="1" x14ac:dyDescent="0.15">
      <c r="A133" s="24" t="s">
        <v>187</v>
      </c>
      <c r="B133" s="25"/>
      <c r="C133" s="26" t="s">
        <v>67</v>
      </c>
      <c r="D133" s="27" t="s">
        <v>68</v>
      </c>
      <c r="E133" s="28"/>
      <c r="F133" s="29">
        <v>12</v>
      </c>
      <c r="G133" s="28"/>
      <c r="H133" s="30">
        <v>1</v>
      </c>
      <c r="I133" s="31"/>
      <c r="J133" s="32"/>
      <c r="K133" s="31"/>
      <c r="L133" s="31"/>
      <c r="M133" s="33">
        <f t="shared" si="16"/>
        <v>0</v>
      </c>
      <c r="N133" s="19"/>
    </row>
    <row r="134" spans="1:14" ht="15.75" customHeight="1" x14ac:dyDescent="0.15">
      <c r="A134" s="24" t="s">
        <v>188</v>
      </c>
      <c r="B134" s="25"/>
      <c r="C134" s="26" t="s">
        <v>140</v>
      </c>
      <c r="D134" s="27" t="s">
        <v>68</v>
      </c>
      <c r="E134" s="28"/>
      <c r="F134" s="29">
        <v>5</v>
      </c>
      <c r="G134" s="28"/>
      <c r="H134" s="30">
        <v>1</v>
      </c>
      <c r="I134" s="31"/>
      <c r="J134" s="32"/>
      <c r="K134" s="31"/>
      <c r="L134" s="31"/>
      <c r="M134" s="33">
        <f t="shared" si="16"/>
        <v>0</v>
      </c>
      <c r="N134" s="19"/>
    </row>
    <row r="135" spans="1:14" ht="15.75" customHeight="1" x14ac:dyDescent="0.15">
      <c r="A135" s="24" t="s">
        <v>189</v>
      </c>
      <c r="B135" s="25"/>
      <c r="C135" s="26" t="s">
        <v>69</v>
      </c>
      <c r="D135" s="27" t="s">
        <v>68</v>
      </c>
      <c r="E135" s="28"/>
      <c r="F135" s="29">
        <v>0</v>
      </c>
      <c r="G135" s="28"/>
      <c r="H135" s="30">
        <v>1</v>
      </c>
      <c r="I135" s="31"/>
      <c r="J135" s="32"/>
      <c r="K135" s="31"/>
      <c r="L135" s="31"/>
      <c r="M135" s="33">
        <f t="shared" si="16"/>
        <v>0</v>
      </c>
      <c r="N135" s="19"/>
    </row>
    <row r="136" spans="1:14" ht="15.75" customHeight="1" x14ac:dyDescent="0.15">
      <c r="A136" s="24" t="s">
        <v>190</v>
      </c>
      <c r="B136" s="25"/>
      <c r="C136" s="26" t="s">
        <v>70</v>
      </c>
      <c r="D136" s="27" t="s">
        <v>68</v>
      </c>
      <c r="E136" s="28"/>
      <c r="F136" s="29">
        <v>0</v>
      </c>
      <c r="G136" s="28"/>
      <c r="H136" s="30">
        <v>1</v>
      </c>
      <c r="I136" s="31"/>
      <c r="J136" s="32"/>
      <c r="K136" s="31"/>
      <c r="L136" s="31"/>
      <c r="M136" s="33">
        <f t="shared" si="16"/>
        <v>0</v>
      </c>
      <c r="N136" s="19"/>
    </row>
    <row r="137" spans="1:14" ht="27.75" customHeight="1" x14ac:dyDescent="0.15">
      <c r="A137" s="24" t="s">
        <v>191</v>
      </c>
      <c r="B137" s="25"/>
      <c r="C137" s="26" t="s">
        <v>192</v>
      </c>
      <c r="D137" s="16"/>
      <c r="E137" s="17"/>
      <c r="F137" s="18"/>
      <c r="G137" s="17"/>
      <c r="H137" s="18"/>
      <c r="I137" s="17"/>
      <c r="J137" s="17"/>
      <c r="K137" s="17"/>
      <c r="L137" s="17"/>
      <c r="M137" s="18"/>
      <c r="N137" s="19"/>
    </row>
    <row r="138" spans="1:14" ht="15.75" customHeight="1" x14ac:dyDescent="0.15">
      <c r="A138" s="24" t="s">
        <v>193</v>
      </c>
      <c r="B138" s="25"/>
      <c r="C138" s="26" t="s">
        <v>144</v>
      </c>
      <c r="D138" s="27" t="s">
        <v>68</v>
      </c>
      <c r="E138" s="28"/>
      <c r="F138" s="29">
        <v>10</v>
      </c>
      <c r="G138" s="28"/>
      <c r="H138" s="30">
        <v>1</v>
      </c>
      <c r="I138" s="31"/>
      <c r="J138" s="32"/>
      <c r="K138" s="31"/>
      <c r="L138" s="31"/>
      <c r="M138" s="33">
        <f t="shared" ref="M138:M142" si="17">IF(ISNUMBER($K138),IF(ISNUMBER($G138),ROUND($K138*$G138,2),ROUND($K138*$F138,2)),IF(ISNUMBER($G138),ROUND($I138*$G138,2),ROUND($I138*$F138,2)))</f>
        <v>0</v>
      </c>
      <c r="N138" s="19"/>
    </row>
    <row r="139" spans="1:14" ht="15.75" customHeight="1" x14ac:dyDescent="0.15">
      <c r="A139" s="24" t="s">
        <v>194</v>
      </c>
      <c r="B139" s="25"/>
      <c r="C139" s="26" t="s">
        <v>73</v>
      </c>
      <c r="D139" s="27" t="s">
        <v>68</v>
      </c>
      <c r="E139" s="28"/>
      <c r="F139" s="29">
        <v>12</v>
      </c>
      <c r="G139" s="28"/>
      <c r="H139" s="30">
        <v>1</v>
      </c>
      <c r="I139" s="31"/>
      <c r="J139" s="32"/>
      <c r="K139" s="31"/>
      <c r="L139" s="31"/>
      <c r="M139" s="33">
        <f t="shared" si="17"/>
        <v>0</v>
      </c>
      <c r="N139" s="19"/>
    </row>
    <row r="140" spans="1:14" ht="15.75" customHeight="1" x14ac:dyDescent="0.15">
      <c r="A140" s="24" t="s">
        <v>195</v>
      </c>
      <c r="B140" s="25"/>
      <c r="C140" s="26" t="s">
        <v>147</v>
      </c>
      <c r="D140" s="27" t="s">
        <v>68</v>
      </c>
      <c r="E140" s="28"/>
      <c r="F140" s="29">
        <v>5</v>
      </c>
      <c r="G140" s="28"/>
      <c r="H140" s="30">
        <v>1</v>
      </c>
      <c r="I140" s="31"/>
      <c r="J140" s="32"/>
      <c r="K140" s="31"/>
      <c r="L140" s="31"/>
      <c r="M140" s="33">
        <f t="shared" si="17"/>
        <v>0</v>
      </c>
      <c r="N140" s="19"/>
    </row>
    <row r="141" spans="1:14" ht="15.75" customHeight="1" x14ac:dyDescent="0.15">
      <c r="A141" s="24" t="s">
        <v>196</v>
      </c>
      <c r="B141" s="25"/>
      <c r="C141" s="26" t="s">
        <v>74</v>
      </c>
      <c r="D141" s="27" t="s">
        <v>68</v>
      </c>
      <c r="E141" s="28"/>
      <c r="F141" s="29">
        <v>0</v>
      </c>
      <c r="G141" s="28"/>
      <c r="H141" s="30">
        <v>1</v>
      </c>
      <c r="I141" s="31"/>
      <c r="J141" s="32"/>
      <c r="K141" s="31"/>
      <c r="L141" s="31"/>
      <c r="M141" s="33">
        <f t="shared" si="17"/>
        <v>0</v>
      </c>
      <c r="N141" s="19"/>
    </row>
    <row r="142" spans="1:14" ht="15.75" customHeight="1" x14ac:dyDescent="0.15">
      <c r="A142" s="24" t="s">
        <v>197</v>
      </c>
      <c r="B142" s="25"/>
      <c r="C142" s="26" t="s">
        <v>75</v>
      </c>
      <c r="D142" s="27" t="s">
        <v>68</v>
      </c>
      <c r="E142" s="28"/>
      <c r="F142" s="29">
        <v>0</v>
      </c>
      <c r="G142" s="28"/>
      <c r="H142" s="30">
        <v>1</v>
      </c>
      <c r="I142" s="31"/>
      <c r="J142" s="32"/>
      <c r="K142" s="31"/>
      <c r="L142" s="31"/>
      <c r="M142" s="33">
        <f t="shared" si="17"/>
        <v>0</v>
      </c>
      <c r="N142" s="19"/>
    </row>
    <row r="143" spans="1:14" ht="15.75" customHeight="1" x14ac:dyDescent="0.15">
      <c r="A143" s="24" t="s">
        <v>198</v>
      </c>
      <c r="B143" s="25"/>
      <c r="C143" s="26" t="s">
        <v>199</v>
      </c>
      <c r="D143" s="16"/>
      <c r="E143" s="17"/>
      <c r="F143" s="18"/>
      <c r="G143" s="17"/>
      <c r="H143" s="18"/>
      <c r="I143" s="17"/>
      <c r="J143" s="17"/>
      <c r="K143" s="17"/>
      <c r="L143" s="17"/>
      <c r="M143" s="18"/>
      <c r="N143" s="19"/>
    </row>
    <row r="144" spans="1:14" ht="15.75" customHeight="1" x14ac:dyDescent="0.15">
      <c r="A144" s="24" t="s">
        <v>200</v>
      </c>
      <c r="B144" s="25"/>
      <c r="C144" s="26" t="s">
        <v>201</v>
      </c>
      <c r="D144" s="27" t="s">
        <v>90</v>
      </c>
      <c r="E144" s="28"/>
      <c r="F144" s="29">
        <v>5</v>
      </c>
      <c r="G144" s="28"/>
      <c r="H144" s="30">
        <v>1</v>
      </c>
      <c r="I144" s="31"/>
      <c r="J144" s="32"/>
      <c r="K144" s="31"/>
      <c r="L144" s="31"/>
      <c r="M144" s="33">
        <f>IF(ISNUMBER($K144),IF(ISNUMBER($G144),ROUND($K144*$G144,2),ROUND($K144*$F144,2)),IF(ISNUMBER($G144),ROUND($I144*$G144,2),ROUND($I144*$F144,2)))</f>
        <v>0</v>
      </c>
      <c r="N144" s="19"/>
    </row>
    <row r="145" spans="1:14" ht="15.75" customHeight="1" x14ac:dyDescent="0.15">
      <c r="A145" s="24" t="s">
        <v>202</v>
      </c>
      <c r="B145" s="25"/>
      <c r="C145" s="26" t="s">
        <v>81</v>
      </c>
      <c r="D145" s="16"/>
      <c r="E145" s="17"/>
      <c r="F145" s="18"/>
      <c r="G145" s="17"/>
      <c r="H145" s="18"/>
      <c r="I145" s="17"/>
      <c r="J145" s="17"/>
      <c r="K145" s="17"/>
      <c r="L145" s="17"/>
      <c r="M145" s="18"/>
      <c r="N145" s="19"/>
    </row>
    <row r="146" spans="1:14" ht="15.75" customHeight="1" x14ac:dyDescent="0.15">
      <c r="A146" s="24" t="s">
        <v>203</v>
      </c>
      <c r="B146" s="25"/>
      <c r="C146" s="26" t="s">
        <v>155</v>
      </c>
      <c r="D146" s="27" t="s">
        <v>79</v>
      </c>
      <c r="E146" s="28"/>
      <c r="F146" s="29">
        <v>1</v>
      </c>
      <c r="G146" s="28"/>
      <c r="H146" s="30">
        <v>1</v>
      </c>
      <c r="I146" s="31"/>
      <c r="J146" s="32"/>
      <c r="K146" s="31"/>
      <c r="L146" s="31"/>
      <c r="M146" s="33">
        <f>IF(ISNUMBER($K146),IF(ISNUMBER($G146),ROUND($K146*$G146,2),ROUND($K146*$F146,2)),IF(ISNUMBER($G146),ROUND($I146*$G146,2),ROUND($I146*$F146,2)))</f>
        <v>0</v>
      </c>
      <c r="N146" s="19"/>
    </row>
    <row r="147" spans="1:14" ht="15.75" customHeight="1" x14ac:dyDescent="0.15">
      <c r="A147" s="24" t="s">
        <v>204</v>
      </c>
      <c r="B147" s="25"/>
      <c r="C147" s="26" t="s">
        <v>205</v>
      </c>
      <c r="D147" s="16"/>
      <c r="E147" s="17"/>
      <c r="F147" s="18"/>
      <c r="G147" s="17"/>
      <c r="H147" s="18"/>
      <c r="I147" s="17"/>
      <c r="J147" s="17"/>
      <c r="K147" s="17"/>
      <c r="L147" s="17"/>
      <c r="M147" s="18"/>
      <c r="N147" s="19"/>
    </row>
    <row r="148" spans="1:14" ht="15.75" customHeight="1" x14ac:dyDescent="0.15">
      <c r="A148" s="24" t="s">
        <v>206</v>
      </c>
      <c r="B148" s="25"/>
      <c r="C148" s="26" t="s">
        <v>53</v>
      </c>
      <c r="D148" s="16"/>
      <c r="E148" s="17"/>
      <c r="F148" s="18"/>
      <c r="G148" s="17"/>
      <c r="H148" s="18"/>
      <c r="I148" s="17"/>
      <c r="J148" s="17"/>
      <c r="K148" s="17"/>
      <c r="L148" s="17"/>
      <c r="M148" s="18"/>
      <c r="N148" s="19"/>
    </row>
    <row r="149" spans="1:14" ht="27.75" customHeight="1" x14ac:dyDescent="0.15">
      <c r="A149" s="24" t="s">
        <v>207</v>
      </c>
      <c r="B149" s="25"/>
      <c r="C149" s="26" t="s">
        <v>66</v>
      </c>
      <c r="D149" s="16"/>
      <c r="E149" s="17"/>
      <c r="F149" s="18"/>
      <c r="G149" s="17"/>
      <c r="H149" s="18"/>
      <c r="I149" s="17"/>
      <c r="J149" s="17"/>
      <c r="K149" s="17"/>
      <c r="L149" s="17"/>
      <c r="M149" s="18"/>
      <c r="N149" s="19"/>
    </row>
    <row r="150" spans="1:14" ht="15.75" customHeight="1" x14ac:dyDescent="0.15">
      <c r="A150" s="24" t="s">
        <v>208</v>
      </c>
      <c r="B150" s="25"/>
      <c r="C150" s="26" t="s">
        <v>70</v>
      </c>
      <c r="D150" s="27" t="s">
        <v>68</v>
      </c>
      <c r="E150" s="28"/>
      <c r="F150" s="29">
        <v>20</v>
      </c>
      <c r="G150" s="28"/>
      <c r="H150" s="30">
        <v>1</v>
      </c>
      <c r="I150" s="31"/>
      <c r="J150" s="32"/>
      <c r="K150" s="31"/>
      <c r="L150" s="31"/>
      <c r="M150" s="33">
        <f>IF(ISNUMBER($K150),IF(ISNUMBER($G150),ROUND($K150*$G150,2),ROUND($K150*$F150,2)),IF(ISNUMBER($G150),ROUND($I150*$G150,2),ROUND($I150*$F150,2)))</f>
        <v>0</v>
      </c>
      <c r="N150" s="19"/>
    </row>
    <row r="151" spans="1:14" ht="27.75" customHeight="1" x14ac:dyDescent="0.15">
      <c r="A151" s="24" t="s">
        <v>209</v>
      </c>
      <c r="B151" s="25"/>
      <c r="C151" s="26" t="s">
        <v>72</v>
      </c>
      <c r="D151" s="16"/>
      <c r="E151" s="17"/>
      <c r="F151" s="18"/>
      <c r="G151" s="17"/>
      <c r="H151" s="18"/>
      <c r="I151" s="17"/>
      <c r="J151" s="17"/>
      <c r="K151" s="17"/>
      <c r="L151" s="17"/>
      <c r="M151" s="18"/>
      <c r="N151" s="19"/>
    </row>
    <row r="152" spans="1:14" ht="15.75" customHeight="1" x14ac:dyDescent="0.15">
      <c r="A152" s="24" t="s">
        <v>210</v>
      </c>
      <c r="B152" s="25"/>
      <c r="C152" s="26" t="s">
        <v>75</v>
      </c>
      <c r="D152" s="27" t="s">
        <v>68</v>
      </c>
      <c r="E152" s="28"/>
      <c r="F152" s="29">
        <v>15</v>
      </c>
      <c r="G152" s="28"/>
      <c r="H152" s="30">
        <v>1</v>
      </c>
      <c r="I152" s="31"/>
      <c r="J152" s="32"/>
      <c r="K152" s="31"/>
      <c r="L152" s="31"/>
      <c r="M152" s="33">
        <f>IF(ISNUMBER($K152),IF(ISNUMBER($G152),ROUND($K152*$G152,2),ROUND($K152*$F152,2)),IF(ISNUMBER($G152),ROUND($I152*$G152,2),ROUND($I152*$F152,2)))</f>
        <v>0</v>
      </c>
      <c r="N152" s="19"/>
    </row>
    <row r="153" spans="1:14" ht="15.75" customHeight="1" x14ac:dyDescent="0.15">
      <c r="A153" s="24" t="s">
        <v>211</v>
      </c>
      <c r="B153" s="25"/>
      <c r="C153" s="26" t="s">
        <v>77</v>
      </c>
      <c r="D153" s="16"/>
      <c r="E153" s="17"/>
      <c r="F153" s="18"/>
      <c r="G153" s="17"/>
      <c r="H153" s="18"/>
      <c r="I153" s="17"/>
      <c r="J153" s="17"/>
      <c r="K153" s="17"/>
      <c r="L153" s="17"/>
      <c r="M153" s="18"/>
      <c r="N153" s="19"/>
    </row>
    <row r="154" spans="1:14" ht="15.75" customHeight="1" x14ac:dyDescent="0.15">
      <c r="A154" s="24" t="s">
        <v>212</v>
      </c>
      <c r="B154" s="25"/>
      <c r="C154" s="26" t="s">
        <v>213</v>
      </c>
      <c r="D154" s="27" t="s">
        <v>90</v>
      </c>
      <c r="E154" s="28"/>
      <c r="F154" s="29">
        <v>2</v>
      </c>
      <c r="G154" s="28"/>
      <c r="H154" s="30">
        <v>1</v>
      </c>
      <c r="I154" s="31"/>
      <c r="J154" s="32"/>
      <c r="K154" s="31"/>
      <c r="L154" s="31"/>
      <c r="M154" s="33">
        <f>IF(ISNUMBER($K154),IF(ISNUMBER($G154),ROUND($K154*$G154,2),ROUND($K154*$F154,2)),IF(ISNUMBER($G154),ROUND($I154*$G154,2),ROUND($I154*$F154,2)))</f>
        <v>0</v>
      </c>
      <c r="N154" s="19"/>
    </row>
    <row r="155" spans="1:14" ht="15.75" customHeight="1" x14ac:dyDescent="0.15">
      <c r="A155" s="24" t="s">
        <v>214</v>
      </c>
      <c r="B155" s="25"/>
      <c r="C155" s="26" t="s">
        <v>81</v>
      </c>
      <c r="D155" s="16"/>
      <c r="E155" s="17"/>
      <c r="F155" s="18"/>
      <c r="G155" s="17"/>
      <c r="H155" s="18"/>
      <c r="I155" s="17"/>
      <c r="J155" s="17"/>
      <c r="K155" s="17"/>
      <c r="L155" s="17"/>
      <c r="M155" s="18"/>
      <c r="N155" s="19"/>
    </row>
    <row r="156" spans="1:14" ht="15.75" customHeight="1" x14ac:dyDescent="0.15">
      <c r="A156" s="24" t="s">
        <v>215</v>
      </c>
      <c r="B156" s="25"/>
      <c r="C156" s="26" t="s">
        <v>155</v>
      </c>
      <c r="D156" s="27" t="s">
        <v>79</v>
      </c>
      <c r="E156" s="28"/>
      <c r="F156" s="29">
        <v>1</v>
      </c>
      <c r="G156" s="28"/>
      <c r="H156" s="30">
        <v>1</v>
      </c>
      <c r="I156" s="31"/>
      <c r="J156" s="32"/>
      <c r="K156" s="31"/>
      <c r="L156" s="31"/>
      <c r="M156" s="33">
        <f>IF(ISNUMBER($K156),IF(ISNUMBER($G156),ROUND($K156*$G156,2),ROUND($K156*$F156,2)),IF(ISNUMBER($G156),ROUND($I156*$G156,2),ROUND($I156*$F156,2)))</f>
        <v>0</v>
      </c>
      <c r="N156" s="19"/>
    </row>
    <row r="157" spans="1:14" ht="15.75" customHeight="1" x14ac:dyDescent="0.15">
      <c r="A157" s="24" t="s">
        <v>216</v>
      </c>
      <c r="B157" s="25"/>
      <c r="C157" s="26" t="s">
        <v>61</v>
      </c>
      <c r="D157" s="16"/>
      <c r="E157" s="17"/>
      <c r="F157" s="18"/>
      <c r="G157" s="17"/>
      <c r="H157" s="18"/>
      <c r="I157" s="17"/>
      <c r="J157" s="17"/>
      <c r="K157" s="17"/>
      <c r="L157" s="17"/>
      <c r="M157" s="18"/>
      <c r="N157" s="19"/>
    </row>
    <row r="158" spans="1:14" ht="15.75" customHeight="1" x14ac:dyDescent="0.15">
      <c r="A158" s="24" t="s">
        <v>217</v>
      </c>
      <c r="B158" s="25"/>
      <c r="C158" s="26" t="s">
        <v>161</v>
      </c>
      <c r="D158" s="16"/>
      <c r="E158" s="17"/>
      <c r="F158" s="18"/>
      <c r="G158" s="17"/>
      <c r="H158" s="18"/>
      <c r="I158" s="17"/>
      <c r="J158" s="17"/>
      <c r="K158" s="17"/>
      <c r="L158" s="17"/>
      <c r="M158" s="18"/>
      <c r="N158" s="19"/>
    </row>
    <row r="159" spans="1:14" ht="15.75" customHeight="1" x14ac:dyDescent="0.15">
      <c r="A159" s="24" t="s">
        <v>218</v>
      </c>
      <c r="B159" s="25"/>
      <c r="C159" s="26" t="s">
        <v>163</v>
      </c>
      <c r="D159" s="27" t="s">
        <v>90</v>
      </c>
      <c r="E159" s="28"/>
      <c r="F159" s="29">
        <v>1</v>
      </c>
      <c r="G159" s="28"/>
      <c r="H159" s="30">
        <v>1</v>
      </c>
      <c r="I159" s="31"/>
      <c r="J159" s="32"/>
      <c r="K159" s="31"/>
      <c r="L159" s="31"/>
      <c r="M159" s="33">
        <f t="shared" ref="M159:M160" si="18">IF(ISNUMBER($K159),IF(ISNUMBER($G159),ROUND($K159*$G159,2),ROUND($K159*$F159,2)),IF(ISNUMBER($G159),ROUND($I159*$G159,2),ROUND($I159*$F159,2)))</f>
        <v>0</v>
      </c>
      <c r="N159" s="19"/>
    </row>
    <row r="160" spans="1:14" ht="15.75" customHeight="1" x14ac:dyDescent="0.15">
      <c r="A160" s="24" t="s">
        <v>219</v>
      </c>
      <c r="B160" s="25"/>
      <c r="C160" s="26" t="s">
        <v>165</v>
      </c>
      <c r="D160" s="27" t="s">
        <v>90</v>
      </c>
      <c r="E160" s="28"/>
      <c r="F160" s="29">
        <v>1</v>
      </c>
      <c r="G160" s="28"/>
      <c r="H160" s="30">
        <v>1</v>
      </c>
      <c r="I160" s="31"/>
      <c r="J160" s="32"/>
      <c r="K160" s="31"/>
      <c r="L160" s="31"/>
      <c r="M160" s="33">
        <f t="shared" si="18"/>
        <v>0</v>
      </c>
      <c r="N160" s="19"/>
    </row>
    <row r="161" spans="1:14" ht="15.75" customHeight="1" x14ac:dyDescent="0.15">
      <c r="A161" s="24" t="s">
        <v>220</v>
      </c>
      <c r="B161" s="25"/>
      <c r="C161" s="26" t="s">
        <v>59</v>
      </c>
      <c r="D161" s="16"/>
      <c r="E161" s="17"/>
      <c r="F161" s="18"/>
      <c r="G161" s="17"/>
      <c r="H161" s="18"/>
      <c r="I161" s="17"/>
      <c r="J161" s="17"/>
      <c r="K161" s="17"/>
      <c r="L161" s="17"/>
      <c r="M161" s="18"/>
      <c r="N161" s="19"/>
    </row>
    <row r="162" spans="1:14" ht="15.75" customHeight="1" x14ac:dyDescent="0.15">
      <c r="A162" s="24" t="s">
        <v>221</v>
      </c>
      <c r="B162" s="25"/>
      <c r="C162" s="26" t="s">
        <v>107</v>
      </c>
      <c r="D162" s="16"/>
      <c r="E162" s="17"/>
      <c r="F162" s="18"/>
      <c r="G162" s="17"/>
      <c r="H162" s="18"/>
      <c r="I162" s="17"/>
      <c r="J162" s="17"/>
      <c r="K162" s="17"/>
      <c r="L162" s="17"/>
      <c r="M162" s="18"/>
      <c r="N162" s="19"/>
    </row>
    <row r="163" spans="1:14" ht="15.75" customHeight="1" x14ac:dyDescent="0.15">
      <c r="A163" s="24" t="s">
        <v>222</v>
      </c>
      <c r="B163" s="25"/>
      <c r="C163" s="26" t="s">
        <v>108</v>
      </c>
      <c r="D163" s="27" t="s">
        <v>68</v>
      </c>
      <c r="E163" s="28"/>
      <c r="F163" s="29">
        <v>20</v>
      </c>
      <c r="G163" s="28"/>
      <c r="H163" s="30">
        <v>1</v>
      </c>
      <c r="I163" s="31"/>
      <c r="J163" s="32"/>
      <c r="K163" s="31"/>
      <c r="L163" s="31"/>
      <c r="M163" s="33">
        <f t="shared" ref="M163:M164" si="19">IF(ISNUMBER($K163),IF(ISNUMBER($G163),ROUND($K163*$G163,2),ROUND($K163*$F163,2)),IF(ISNUMBER($G163),ROUND($I163*$G163,2),ROUND($I163*$F163,2)))</f>
        <v>0</v>
      </c>
      <c r="N163" s="19"/>
    </row>
    <row r="164" spans="1:14" ht="15.75" customHeight="1" x14ac:dyDescent="0.15">
      <c r="A164" s="24" t="s">
        <v>223</v>
      </c>
      <c r="B164" s="25"/>
      <c r="C164" s="26" t="s">
        <v>113</v>
      </c>
      <c r="D164" s="27" t="s">
        <v>44</v>
      </c>
      <c r="E164" s="28"/>
      <c r="F164" s="29">
        <v>2</v>
      </c>
      <c r="G164" s="28"/>
      <c r="H164" s="30">
        <v>1</v>
      </c>
      <c r="I164" s="31"/>
      <c r="J164" s="32"/>
      <c r="K164" s="31"/>
      <c r="L164" s="31"/>
      <c r="M164" s="33">
        <f t="shared" si="19"/>
        <v>0</v>
      </c>
      <c r="N164" s="19"/>
    </row>
    <row r="165" spans="1:14" ht="15.75" customHeight="1" x14ac:dyDescent="0.15">
      <c r="A165" s="24" t="s">
        <v>224</v>
      </c>
      <c r="B165" s="25"/>
      <c r="C165" s="26" t="s">
        <v>176</v>
      </c>
      <c r="D165" s="16"/>
      <c r="E165" s="17"/>
      <c r="F165" s="18"/>
      <c r="G165" s="17"/>
      <c r="H165" s="18"/>
      <c r="I165" s="17"/>
      <c r="J165" s="17"/>
      <c r="K165" s="17"/>
      <c r="L165" s="17"/>
      <c r="M165" s="18"/>
      <c r="N165" s="19"/>
    </row>
    <row r="166" spans="1:14" ht="15.75" customHeight="1" x14ac:dyDescent="0.15">
      <c r="A166" s="24" t="s">
        <v>225</v>
      </c>
      <c r="B166" s="25"/>
      <c r="C166" s="26" t="s">
        <v>180</v>
      </c>
      <c r="D166" s="27" t="s">
        <v>44</v>
      </c>
      <c r="E166" s="28"/>
      <c r="F166" s="29">
        <v>1</v>
      </c>
      <c r="G166" s="28"/>
      <c r="H166" s="30">
        <v>1</v>
      </c>
      <c r="I166" s="31"/>
      <c r="J166" s="32"/>
      <c r="K166" s="31"/>
      <c r="L166" s="31"/>
      <c r="M166" s="33">
        <f t="shared" ref="M166:M167" si="20">IF(ISNUMBER($K166),IF(ISNUMBER($G166),ROUND($K166*$G166,2),ROUND($K166*$F166,2)),IF(ISNUMBER($G166),ROUND($I166*$G166,2),ROUND($I166*$F166,2)))</f>
        <v>0</v>
      </c>
      <c r="N166" s="19"/>
    </row>
    <row r="167" spans="1:14" ht="15.75" customHeight="1" x14ac:dyDescent="0.15">
      <c r="A167" s="24" t="s">
        <v>226</v>
      </c>
      <c r="B167" s="25"/>
      <c r="C167" s="26" t="s">
        <v>182</v>
      </c>
      <c r="D167" s="27" t="s">
        <v>44</v>
      </c>
      <c r="E167" s="28"/>
      <c r="F167" s="29">
        <v>1</v>
      </c>
      <c r="G167" s="28"/>
      <c r="H167" s="30">
        <v>1</v>
      </c>
      <c r="I167" s="31"/>
      <c r="J167" s="32"/>
      <c r="K167" s="31"/>
      <c r="L167" s="31"/>
      <c r="M167" s="33">
        <f t="shared" si="20"/>
        <v>0</v>
      </c>
      <c r="N167" s="19"/>
    </row>
    <row r="168" spans="1:14" ht="15.75" customHeight="1" x14ac:dyDescent="0.15">
      <c r="A168" s="24" t="s">
        <v>227</v>
      </c>
      <c r="B168" s="25"/>
      <c r="C168" s="26" t="s">
        <v>55</v>
      </c>
      <c r="D168" s="16"/>
      <c r="E168" s="17"/>
      <c r="F168" s="18"/>
      <c r="G168" s="17"/>
      <c r="H168" s="18"/>
      <c r="I168" s="17"/>
      <c r="J168" s="17"/>
      <c r="K168" s="17"/>
      <c r="L168" s="17"/>
      <c r="M168" s="18"/>
      <c r="N168" s="19"/>
    </row>
    <row r="169" spans="1:14" ht="27.75" customHeight="1" x14ac:dyDescent="0.15">
      <c r="A169" s="24" t="s">
        <v>228</v>
      </c>
      <c r="B169" s="25"/>
      <c r="C169" s="26" t="s">
        <v>185</v>
      </c>
      <c r="D169" s="16"/>
      <c r="E169" s="17"/>
      <c r="F169" s="18"/>
      <c r="G169" s="17"/>
      <c r="H169" s="18"/>
      <c r="I169" s="17"/>
      <c r="J169" s="17"/>
      <c r="K169" s="17"/>
      <c r="L169" s="17"/>
      <c r="M169" s="18"/>
      <c r="N169" s="19"/>
    </row>
    <row r="170" spans="1:14" ht="15.75" customHeight="1" x14ac:dyDescent="0.15">
      <c r="A170" s="24" t="s">
        <v>229</v>
      </c>
      <c r="B170" s="25"/>
      <c r="C170" s="26" t="s">
        <v>70</v>
      </c>
      <c r="D170" s="27" t="s">
        <v>68</v>
      </c>
      <c r="E170" s="28"/>
      <c r="F170" s="29">
        <v>2</v>
      </c>
      <c r="G170" s="28"/>
      <c r="H170" s="30">
        <v>1</v>
      </c>
      <c r="I170" s="31"/>
      <c r="J170" s="32"/>
      <c r="K170" s="31"/>
      <c r="L170" s="31"/>
      <c r="M170" s="33">
        <f>IF(ISNUMBER($K170),IF(ISNUMBER($G170),ROUND($K170*$G170,2),ROUND($K170*$F170,2)),IF(ISNUMBER($G170),ROUND($I170*$G170,2),ROUND($I170*$F170,2)))</f>
        <v>0</v>
      </c>
      <c r="N170" s="19"/>
    </row>
    <row r="171" spans="1:14" ht="27.75" customHeight="1" x14ac:dyDescent="0.15">
      <c r="A171" s="24" t="s">
        <v>230</v>
      </c>
      <c r="B171" s="25"/>
      <c r="C171" s="26" t="s">
        <v>192</v>
      </c>
      <c r="D171" s="16"/>
      <c r="E171" s="17"/>
      <c r="F171" s="18"/>
      <c r="G171" s="17"/>
      <c r="H171" s="18"/>
      <c r="I171" s="17"/>
      <c r="J171" s="17"/>
      <c r="K171" s="17"/>
      <c r="L171" s="17"/>
      <c r="M171" s="18"/>
      <c r="N171" s="19"/>
    </row>
    <row r="172" spans="1:14" ht="15.75" customHeight="1" x14ac:dyDescent="0.15">
      <c r="A172" s="24" t="s">
        <v>231</v>
      </c>
      <c r="B172" s="25"/>
      <c r="C172" s="26" t="s">
        <v>75</v>
      </c>
      <c r="D172" s="27" t="s">
        <v>68</v>
      </c>
      <c r="E172" s="28"/>
      <c r="F172" s="29">
        <v>2</v>
      </c>
      <c r="G172" s="28"/>
      <c r="H172" s="30">
        <v>1</v>
      </c>
      <c r="I172" s="31"/>
      <c r="J172" s="32"/>
      <c r="K172" s="31"/>
      <c r="L172" s="31"/>
      <c r="M172" s="33">
        <f>IF(ISNUMBER($K172),IF(ISNUMBER($G172),ROUND($K172*$G172,2),ROUND($K172*$F172,2)),IF(ISNUMBER($G172),ROUND($I172*$G172,2),ROUND($I172*$F172,2)))</f>
        <v>0</v>
      </c>
      <c r="N172" s="19"/>
    </row>
    <row r="173" spans="1:14" ht="15.75" customHeight="1" x14ac:dyDescent="0.15">
      <c r="A173" s="24" t="s">
        <v>232</v>
      </c>
      <c r="B173" s="25"/>
      <c r="C173" s="26" t="s">
        <v>199</v>
      </c>
      <c r="D173" s="16"/>
      <c r="E173" s="17"/>
      <c r="F173" s="18"/>
      <c r="G173" s="17"/>
      <c r="H173" s="18"/>
      <c r="I173" s="17"/>
      <c r="J173" s="17"/>
      <c r="K173" s="17"/>
      <c r="L173" s="17"/>
      <c r="M173" s="18"/>
      <c r="N173" s="19"/>
    </row>
    <row r="174" spans="1:14" ht="15.75" customHeight="1" x14ac:dyDescent="0.15">
      <c r="A174" s="24" t="s">
        <v>233</v>
      </c>
      <c r="B174" s="25"/>
      <c r="C174" s="26" t="s">
        <v>201</v>
      </c>
      <c r="D174" s="27" t="s">
        <v>90</v>
      </c>
      <c r="E174" s="28"/>
      <c r="F174" s="29">
        <v>2</v>
      </c>
      <c r="G174" s="28"/>
      <c r="H174" s="30">
        <v>1</v>
      </c>
      <c r="I174" s="31"/>
      <c r="J174" s="32"/>
      <c r="K174" s="31"/>
      <c r="L174" s="31"/>
      <c r="M174" s="33">
        <f>IF(ISNUMBER($K174),IF(ISNUMBER($G174),ROUND($K174*$G174,2),ROUND($K174*$F174,2)),IF(ISNUMBER($G174),ROUND($I174*$G174,2),ROUND($I174*$F174,2)))</f>
        <v>0</v>
      </c>
      <c r="N174" s="19"/>
    </row>
    <row r="175" spans="1:14" ht="15.75" customHeight="1" x14ac:dyDescent="0.15">
      <c r="A175" s="24" t="s">
        <v>234</v>
      </c>
      <c r="B175" s="25"/>
      <c r="C175" s="26" t="s">
        <v>81</v>
      </c>
      <c r="D175" s="16"/>
      <c r="E175" s="17"/>
      <c r="F175" s="18"/>
      <c r="G175" s="17"/>
      <c r="H175" s="18"/>
      <c r="I175" s="17"/>
      <c r="J175" s="17"/>
      <c r="K175" s="17"/>
      <c r="L175" s="17"/>
      <c r="M175" s="18"/>
      <c r="N175" s="19"/>
    </row>
    <row r="176" spans="1:14" ht="15.75" customHeight="1" x14ac:dyDescent="0.15">
      <c r="A176" s="24" t="s">
        <v>235</v>
      </c>
      <c r="B176" s="25"/>
      <c r="C176" s="26" t="s">
        <v>155</v>
      </c>
      <c r="D176" s="27" t="s">
        <v>79</v>
      </c>
      <c r="E176" s="28"/>
      <c r="F176" s="29">
        <v>1</v>
      </c>
      <c r="G176" s="28"/>
      <c r="H176" s="30">
        <v>1</v>
      </c>
      <c r="I176" s="31"/>
      <c r="J176" s="32"/>
      <c r="K176" s="31"/>
      <c r="L176" s="31"/>
      <c r="M176" s="33">
        <f>IF(ISNUMBER($K176),IF(ISNUMBER($G176),ROUND($K176*$G176,2),ROUND($K176*$F176,2)),IF(ISNUMBER($G176),ROUND($I176*$G176,2),ROUND($I176*$F176,2)))</f>
        <v>0</v>
      </c>
      <c r="N176" s="19"/>
    </row>
    <row r="177" spans="1:14" ht="15" customHeight="1" x14ac:dyDescent="0.15">
      <c r="A177" s="42" t="s">
        <v>236</v>
      </c>
      <c r="B177" s="43"/>
      <c r="C177" s="43"/>
      <c r="D177" s="43"/>
      <c r="E177" s="43"/>
      <c r="F177" s="43"/>
      <c r="G177" s="43"/>
      <c r="H177" s="43"/>
      <c r="I177" s="43"/>
      <c r="M177" s="34">
        <f>SUM(M$38:M$40)+SUM(M$42:M$44)+M$46+M$48+SUM(M$51:M$53)+SUM(M$55:M$56)+SUM(M$58:M$59)+SUM(M$61:M$62)+SUM(M$65:M$69)+M$73+M$75+M$77+M$79+SUM(M$82:M$83)+SUM(M$85:M$86)+SUM(M$89:M$93)+SUM(M$97:M$101)+SUM(M$103:M$107)+M$109+M$111+M$114+SUM(M$116:M$117)+SUM(M$120:M$125)+SUM(M$127:M$129)+SUM(M$132:M$136)+SUM(M$138:M$142)+M$144+M$146+M$150+M$152+M$154+M$156+SUM(M$159:M$160)+SUM(M$163:M$164)+SUM(M$166:M$167)+M$170+M$172+M$174+M$176</f>
        <v>0</v>
      </c>
      <c r="N177" s="35"/>
    </row>
    <row r="178" spans="1:14" ht="15.75" customHeight="1" x14ac:dyDescent="0.15">
      <c r="A178" s="20" t="s">
        <v>237</v>
      </c>
      <c r="B178" s="21"/>
      <c r="C178" s="22" t="s">
        <v>238</v>
      </c>
      <c r="D178" s="16"/>
      <c r="E178" s="17"/>
      <c r="F178" s="18"/>
      <c r="G178" s="17"/>
      <c r="H178" s="18"/>
      <c r="I178" s="17"/>
      <c r="J178" s="17"/>
      <c r="K178" s="17"/>
      <c r="L178" s="17"/>
      <c r="M178" s="18"/>
      <c r="N178" s="19"/>
    </row>
    <row r="179" spans="1:14" ht="15.75" customHeight="1" x14ac:dyDescent="0.15">
      <c r="A179" s="24"/>
      <c r="B179" s="25"/>
      <c r="C179" s="26" t="s">
        <v>239</v>
      </c>
      <c r="D179" s="16"/>
      <c r="E179" s="17"/>
      <c r="F179" s="18"/>
      <c r="G179" s="17"/>
      <c r="H179" s="18"/>
      <c r="I179" s="17"/>
      <c r="J179" s="17"/>
      <c r="K179" s="17"/>
      <c r="L179" s="17"/>
      <c r="M179" s="18"/>
      <c r="N179" s="19"/>
    </row>
    <row r="180" spans="1:14" ht="15.75" customHeight="1" x14ac:dyDescent="0.15">
      <c r="A180" s="20" t="s">
        <v>240</v>
      </c>
      <c r="B180" s="21"/>
      <c r="C180" s="22" t="s">
        <v>241</v>
      </c>
      <c r="D180" s="16"/>
      <c r="E180" s="17"/>
      <c r="F180" s="18"/>
      <c r="G180" s="17"/>
      <c r="H180" s="18"/>
      <c r="I180" s="17"/>
      <c r="J180" s="17"/>
      <c r="K180" s="17"/>
      <c r="L180" s="17"/>
      <c r="M180" s="18"/>
      <c r="N180" s="19"/>
    </row>
    <row r="181" spans="1:14" ht="15.75" customHeight="1" x14ac:dyDescent="0.15">
      <c r="A181" s="24"/>
      <c r="B181" s="25"/>
      <c r="C181" s="26" t="s">
        <v>242</v>
      </c>
      <c r="D181" s="27" t="s">
        <v>68</v>
      </c>
      <c r="E181" s="28"/>
      <c r="F181" s="29">
        <v>80</v>
      </c>
      <c r="G181" s="28"/>
      <c r="H181" s="30">
        <v>1</v>
      </c>
      <c r="I181" s="31"/>
      <c r="J181" s="32"/>
      <c r="K181" s="31"/>
      <c r="L181" s="31"/>
      <c r="M181" s="33">
        <f>IF(ISNUMBER($K181),IF(ISNUMBER($G181),ROUND($K181*$G181,2),ROUND($K181*$F181,2)),IF(ISNUMBER($G181),ROUND($I181*$G181,2),ROUND($I181*$F181,2)))</f>
        <v>0</v>
      </c>
      <c r="N181" s="19"/>
    </row>
    <row r="182" spans="1:14" ht="15" customHeight="1" x14ac:dyDescent="0.15">
      <c r="A182" s="42" t="s">
        <v>243</v>
      </c>
      <c r="B182" s="43"/>
      <c r="C182" s="43"/>
      <c r="D182" s="43"/>
      <c r="E182" s="43"/>
      <c r="F182" s="43"/>
      <c r="G182" s="43"/>
      <c r="H182" s="43"/>
      <c r="I182" s="43"/>
      <c r="M182" s="34">
        <f>M$181</f>
        <v>0</v>
      </c>
      <c r="N182" s="35"/>
    </row>
    <row r="183" spans="1:14" ht="15.75" customHeight="1" x14ac:dyDescent="0.15">
      <c r="A183" s="20" t="s">
        <v>244</v>
      </c>
      <c r="B183" s="21"/>
      <c r="C183" s="22" t="s">
        <v>245</v>
      </c>
      <c r="D183" s="16"/>
      <c r="E183" s="17"/>
      <c r="F183" s="18"/>
      <c r="G183" s="17"/>
      <c r="H183" s="18"/>
      <c r="I183" s="17"/>
      <c r="J183" s="17"/>
      <c r="K183" s="17"/>
      <c r="L183" s="17"/>
      <c r="M183" s="18"/>
      <c r="N183" s="19"/>
    </row>
    <row r="184" spans="1:14" ht="15.75" customHeight="1" x14ac:dyDescent="0.15">
      <c r="A184" s="24"/>
      <c r="B184" s="25"/>
      <c r="C184" s="26" t="s">
        <v>239</v>
      </c>
      <c r="D184" s="16"/>
      <c r="E184" s="17"/>
      <c r="F184" s="18"/>
      <c r="G184" s="17"/>
      <c r="H184" s="18"/>
      <c r="I184" s="17"/>
      <c r="J184" s="17"/>
      <c r="K184" s="17"/>
      <c r="L184" s="17"/>
      <c r="M184" s="18"/>
      <c r="N184" s="19"/>
    </row>
    <row r="185" spans="1:14" ht="15.75" customHeight="1" x14ac:dyDescent="0.15">
      <c r="A185" s="20" t="s">
        <v>246</v>
      </c>
      <c r="B185" s="21"/>
      <c r="C185" s="22" t="s">
        <v>247</v>
      </c>
      <c r="D185" s="16"/>
      <c r="E185" s="17"/>
      <c r="F185" s="18"/>
      <c r="G185" s="17"/>
      <c r="H185" s="18"/>
      <c r="I185" s="17"/>
      <c r="J185" s="17"/>
      <c r="K185" s="17"/>
      <c r="L185" s="17"/>
      <c r="M185" s="18"/>
      <c r="N185" s="19"/>
    </row>
    <row r="186" spans="1:14" ht="15.75" customHeight="1" x14ac:dyDescent="0.15">
      <c r="A186" s="24"/>
      <c r="B186" s="25"/>
      <c r="C186" s="26" t="s">
        <v>239</v>
      </c>
      <c r="D186" s="16"/>
      <c r="E186" s="17"/>
      <c r="F186" s="18"/>
      <c r="G186" s="17"/>
      <c r="H186" s="18"/>
      <c r="I186" s="17"/>
      <c r="J186" s="17"/>
      <c r="K186" s="17"/>
      <c r="L186" s="17"/>
      <c r="M186" s="18"/>
      <c r="N186" s="19"/>
    </row>
    <row r="187" spans="1:14" ht="15.75" customHeight="1" x14ac:dyDescent="0.15">
      <c r="A187" s="20" t="s">
        <v>248</v>
      </c>
      <c r="B187" s="21"/>
      <c r="C187" s="22" t="s">
        <v>249</v>
      </c>
      <c r="D187" s="16"/>
      <c r="E187" s="17"/>
      <c r="F187" s="18"/>
      <c r="G187" s="17"/>
      <c r="H187" s="18"/>
      <c r="I187" s="17"/>
      <c r="J187" s="17"/>
      <c r="K187" s="17"/>
      <c r="L187" s="17"/>
      <c r="M187" s="18"/>
      <c r="N187" s="19"/>
    </row>
    <row r="188" spans="1:14" ht="15.75" customHeight="1" x14ac:dyDescent="0.15">
      <c r="A188" s="24"/>
      <c r="B188" s="25"/>
      <c r="C188" s="26" t="s">
        <v>239</v>
      </c>
      <c r="D188" s="16"/>
      <c r="E188" s="17"/>
      <c r="F188" s="18"/>
      <c r="G188" s="17"/>
      <c r="H188" s="18"/>
      <c r="I188" s="17"/>
      <c r="J188" s="17"/>
      <c r="K188" s="17"/>
      <c r="L188" s="17"/>
      <c r="M188" s="18"/>
      <c r="N188" s="19"/>
    </row>
    <row r="189" spans="1:14" ht="15.75" customHeight="1" x14ac:dyDescent="0.15">
      <c r="A189" s="20" t="s">
        <v>250</v>
      </c>
      <c r="B189" s="21"/>
      <c r="C189" s="22" t="s">
        <v>251</v>
      </c>
      <c r="D189" s="16"/>
      <c r="E189" s="17"/>
      <c r="F189" s="18"/>
      <c r="G189" s="17"/>
      <c r="H189" s="18"/>
      <c r="I189" s="17"/>
      <c r="J189" s="17"/>
      <c r="K189" s="17"/>
      <c r="L189" s="17"/>
      <c r="M189" s="18"/>
      <c r="N189" s="19"/>
    </row>
    <row r="190" spans="1:14" ht="15.75" customHeight="1" x14ac:dyDescent="0.15">
      <c r="A190" s="24"/>
      <c r="B190" s="25"/>
      <c r="C190" s="26" t="s">
        <v>251</v>
      </c>
      <c r="D190" s="16"/>
      <c r="E190" s="17"/>
      <c r="F190" s="18"/>
      <c r="G190" s="17"/>
      <c r="H190" s="18"/>
      <c r="I190" s="17"/>
      <c r="J190" s="17"/>
      <c r="K190" s="17"/>
      <c r="L190" s="17"/>
      <c r="M190" s="18"/>
      <c r="N190" s="19"/>
    </row>
    <row r="191" spans="1:14" ht="15.75" customHeight="1" x14ac:dyDescent="0.15">
      <c r="A191" s="20" t="s">
        <v>252</v>
      </c>
      <c r="B191" s="21"/>
      <c r="C191" s="22" t="s">
        <v>253</v>
      </c>
      <c r="D191" s="16"/>
      <c r="E191" s="17"/>
      <c r="F191" s="18"/>
      <c r="G191" s="17"/>
      <c r="H191" s="18"/>
      <c r="I191" s="17"/>
      <c r="J191" s="17"/>
      <c r="K191" s="17"/>
      <c r="L191" s="17"/>
      <c r="M191" s="18"/>
      <c r="N191" s="19"/>
    </row>
    <row r="192" spans="1:14" ht="15.75" customHeight="1" x14ac:dyDescent="0.15">
      <c r="A192" s="24"/>
      <c r="B192" s="25"/>
      <c r="C192" s="26" t="s">
        <v>253</v>
      </c>
      <c r="D192" s="16"/>
      <c r="E192" s="17"/>
      <c r="F192" s="18"/>
      <c r="G192" s="17"/>
      <c r="H192" s="18"/>
      <c r="I192" s="17"/>
      <c r="J192" s="17"/>
      <c r="K192" s="17"/>
      <c r="L192" s="17"/>
      <c r="M192" s="18"/>
      <c r="N192" s="19"/>
    </row>
    <row r="193" spans="1:14" ht="27.75" customHeight="1" x14ac:dyDescent="0.15">
      <c r="A193" s="20" t="s">
        <v>254</v>
      </c>
      <c r="B193" s="21"/>
      <c r="C193" s="22" t="s">
        <v>255</v>
      </c>
      <c r="D193" s="16"/>
      <c r="E193" s="17"/>
      <c r="F193" s="18"/>
      <c r="G193" s="17"/>
      <c r="H193" s="18"/>
      <c r="I193" s="17"/>
      <c r="J193" s="17"/>
      <c r="K193" s="17"/>
      <c r="L193" s="17"/>
      <c r="M193" s="18"/>
      <c r="N193" s="19"/>
    </row>
    <row r="194" spans="1:14" ht="15.75" customHeight="1" x14ac:dyDescent="0.15">
      <c r="A194" s="24"/>
      <c r="B194" s="25"/>
      <c r="C194" s="26" t="s">
        <v>256</v>
      </c>
      <c r="D194" s="16"/>
      <c r="E194" s="17"/>
      <c r="F194" s="18"/>
      <c r="G194" s="17"/>
      <c r="H194" s="18"/>
      <c r="I194" s="17"/>
      <c r="J194" s="17"/>
      <c r="K194" s="17"/>
      <c r="L194" s="17"/>
      <c r="M194" s="18"/>
      <c r="N194" s="19"/>
    </row>
    <row r="195" spans="1:14" ht="15" customHeight="1" x14ac:dyDescent="0.15">
      <c r="A195" s="42" t="s">
        <v>257</v>
      </c>
      <c r="B195" s="43"/>
      <c r="C195" s="43"/>
      <c r="D195" s="43"/>
      <c r="E195" s="43"/>
      <c r="F195" s="43"/>
      <c r="G195" s="43"/>
      <c r="H195" s="43"/>
      <c r="I195" s="43"/>
      <c r="M195" s="34">
        <f>M$24+SUM(M$26:M$27)+SUM(M$38:M$40)+SUM(M$42:M$44)+M$46+M$48+SUM(M$51:M$53)+SUM(M$55:M$56)+SUM(M$58:M$59)+SUM(M$61:M$62)+SUM(M$65:M$69)+M$73+M$75+M$77+M$79+SUM(M$82:M$83)+SUM(M$85:M$86)+SUM(M$89:M$93)+SUM(M$97:M$101)+SUM(M$103:M$107)+M$109+M$111+M$114+SUM(M$116:M$117)+SUM(M$120:M$125)+SUM(M$127:M$129)+SUM(M$132:M$136)+SUM(M$138:M$142)+M$144+M$146+M$150+M$152+M$154+M$156+SUM(M$159:M$160)+SUM(M$163:M$164)+SUM(M$166:M$167)+M$170+M$172+M$174+M$176+M$181</f>
        <v>0</v>
      </c>
      <c r="N195" s="35"/>
    </row>
    <row r="196" spans="1:14" ht="32.25" customHeight="1" x14ac:dyDescent="0.15">
      <c r="A196" s="20" t="s">
        <v>258</v>
      </c>
      <c r="B196" s="21"/>
      <c r="C196" s="22" t="s">
        <v>259</v>
      </c>
      <c r="D196" s="16"/>
      <c r="E196" s="17"/>
      <c r="F196" s="18"/>
      <c r="G196" s="17"/>
      <c r="H196" s="18"/>
      <c r="I196" s="17"/>
      <c r="J196" s="17"/>
      <c r="K196" s="17"/>
      <c r="L196" s="17"/>
      <c r="M196" s="18"/>
      <c r="N196" s="19"/>
    </row>
    <row r="197" spans="1:14" ht="15.75" customHeight="1" x14ac:dyDescent="0.15">
      <c r="A197" s="20" t="s">
        <v>260</v>
      </c>
      <c r="B197" s="21"/>
      <c r="C197" s="22" t="s">
        <v>261</v>
      </c>
      <c r="D197" s="16"/>
      <c r="E197" s="17"/>
      <c r="F197" s="18"/>
      <c r="G197" s="17"/>
      <c r="H197" s="18"/>
      <c r="I197" s="17"/>
      <c r="J197" s="17"/>
      <c r="K197" s="17"/>
      <c r="L197" s="17"/>
      <c r="M197" s="18"/>
      <c r="N197" s="19"/>
    </row>
    <row r="198" spans="1:14" ht="15.75" customHeight="1" x14ac:dyDescent="0.15">
      <c r="A198" s="20" t="s">
        <v>262</v>
      </c>
      <c r="B198" s="21"/>
      <c r="C198" s="22" t="s">
        <v>263</v>
      </c>
      <c r="D198" s="16"/>
      <c r="E198" s="17"/>
      <c r="F198" s="18"/>
      <c r="G198" s="17"/>
      <c r="H198" s="18"/>
      <c r="I198" s="17"/>
      <c r="J198" s="17"/>
      <c r="K198" s="17"/>
      <c r="L198" s="17"/>
      <c r="M198" s="18"/>
      <c r="N198" s="19"/>
    </row>
    <row r="199" spans="1:14" ht="15.75" customHeight="1" x14ac:dyDescent="0.15">
      <c r="A199" s="20" t="s">
        <v>264</v>
      </c>
      <c r="B199" s="21"/>
      <c r="C199" s="22" t="s">
        <v>265</v>
      </c>
      <c r="D199" s="16"/>
      <c r="E199" s="17"/>
      <c r="F199" s="18"/>
      <c r="G199" s="17"/>
      <c r="H199" s="18"/>
      <c r="I199" s="17"/>
      <c r="J199" s="17"/>
      <c r="K199" s="17"/>
      <c r="L199" s="17"/>
      <c r="M199" s="18"/>
      <c r="N199" s="19"/>
    </row>
    <row r="200" spans="1:14" ht="15.75" customHeight="1" x14ac:dyDescent="0.15">
      <c r="A200" s="20" t="s">
        <v>266</v>
      </c>
      <c r="B200" s="21"/>
      <c r="C200" s="22" t="s">
        <v>267</v>
      </c>
      <c r="D200" s="16"/>
      <c r="E200" s="17"/>
      <c r="F200" s="18"/>
      <c r="G200" s="17"/>
      <c r="H200" s="18"/>
      <c r="I200" s="17"/>
      <c r="J200" s="17"/>
      <c r="K200" s="17"/>
      <c r="L200" s="17"/>
      <c r="M200" s="18"/>
      <c r="N200" s="19"/>
    </row>
    <row r="201" spans="1:14" ht="15.75" customHeight="1" x14ac:dyDescent="0.15">
      <c r="A201" s="20" t="s">
        <v>268</v>
      </c>
      <c r="B201" s="21"/>
      <c r="C201" s="22" t="s">
        <v>269</v>
      </c>
      <c r="D201" s="16"/>
      <c r="E201" s="17"/>
      <c r="F201" s="18"/>
      <c r="G201" s="17"/>
      <c r="H201" s="18"/>
      <c r="I201" s="17"/>
      <c r="J201" s="17"/>
      <c r="K201" s="17"/>
      <c r="L201" s="17"/>
      <c r="M201" s="18"/>
      <c r="N201" s="19"/>
    </row>
    <row r="202" spans="1:14" ht="15.75" customHeight="1" x14ac:dyDescent="0.15">
      <c r="A202" s="20" t="s">
        <v>270</v>
      </c>
      <c r="B202" s="21"/>
      <c r="C202" s="22" t="s">
        <v>271</v>
      </c>
      <c r="D202" s="16"/>
      <c r="E202" s="17"/>
      <c r="F202" s="18"/>
      <c r="G202" s="17"/>
      <c r="H202" s="18"/>
      <c r="I202" s="17"/>
      <c r="J202" s="17"/>
      <c r="K202" s="17"/>
      <c r="L202" s="17"/>
      <c r="M202" s="18"/>
      <c r="N202" s="19"/>
    </row>
    <row r="203" spans="1:14" ht="15.75" customHeight="1" x14ac:dyDescent="0.15">
      <c r="A203" s="20" t="s">
        <v>272</v>
      </c>
      <c r="B203" s="21"/>
      <c r="C203" s="22" t="s">
        <v>273</v>
      </c>
      <c r="D203" s="16"/>
      <c r="E203" s="17"/>
      <c r="F203" s="18"/>
      <c r="G203" s="17"/>
      <c r="H203" s="18"/>
      <c r="I203" s="17"/>
      <c r="J203" s="17"/>
      <c r="K203" s="17"/>
      <c r="L203" s="17"/>
      <c r="M203" s="18"/>
      <c r="N203" s="19"/>
    </row>
    <row r="204" spans="1:14" ht="15.75" customHeight="1" x14ac:dyDescent="0.15">
      <c r="A204" s="24" t="s">
        <v>274</v>
      </c>
      <c r="B204" s="25"/>
      <c r="C204" s="26" t="s">
        <v>275</v>
      </c>
      <c r="D204" s="16"/>
      <c r="E204" s="17"/>
      <c r="F204" s="18"/>
      <c r="G204" s="17"/>
      <c r="H204" s="18"/>
      <c r="I204" s="17"/>
      <c r="J204" s="17"/>
      <c r="K204" s="17"/>
      <c r="L204" s="17"/>
      <c r="M204" s="18"/>
      <c r="N204" s="19"/>
    </row>
    <row r="205" spans="1:14" ht="15.75" customHeight="1" x14ac:dyDescent="0.15">
      <c r="A205" s="24"/>
      <c r="B205" s="25"/>
      <c r="C205" s="26" t="s">
        <v>276</v>
      </c>
      <c r="D205" s="27" t="s">
        <v>44</v>
      </c>
      <c r="E205" s="28"/>
      <c r="F205" s="29">
        <v>1</v>
      </c>
      <c r="G205" s="28"/>
      <c r="H205" s="30">
        <v>1</v>
      </c>
      <c r="I205" s="31"/>
      <c r="J205" s="32"/>
      <c r="K205" s="31"/>
      <c r="L205" s="31"/>
      <c r="M205" s="33">
        <f t="shared" ref="M205:M212" si="21">IF(ISNUMBER($K205),IF(ISNUMBER($G205),ROUND($K205*$G205,2),ROUND($K205*$F205,2)),IF(ISNUMBER($G205),ROUND($I205*$G205,2),ROUND($I205*$F205,2)))</f>
        <v>0</v>
      </c>
      <c r="N205" s="19"/>
    </row>
    <row r="206" spans="1:14" ht="27.75" customHeight="1" x14ac:dyDescent="0.15">
      <c r="A206" s="24"/>
      <c r="B206" s="25"/>
      <c r="C206" s="26" t="s">
        <v>277</v>
      </c>
      <c r="D206" s="27" t="s">
        <v>44</v>
      </c>
      <c r="E206" s="28"/>
      <c r="F206" s="29">
        <v>1</v>
      </c>
      <c r="G206" s="28"/>
      <c r="H206" s="30">
        <v>1</v>
      </c>
      <c r="I206" s="31"/>
      <c r="J206" s="32"/>
      <c r="K206" s="31"/>
      <c r="L206" s="31"/>
      <c r="M206" s="33">
        <f t="shared" si="21"/>
        <v>0</v>
      </c>
      <c r="N206" s="19"/>
    </row>
    <row r="207" spans="1:14" ht="15.75" customHeight="1" x14ac:dyDescent="0.15">
      <c r="A207" s="24"/>
      <c r="B207" s="25"/>
      <c r="C207" s="26" t="s">
        <v>278</v>
      </c>
      <c r="D207" s="27" t="s">
        <v>44</v>
      </c>
      <c r="E207" s="28"/>
      <c r="F207" s="29">
        <v>1</v>
      </c>
      <c r="G207" s="28"/>
      <c r="H207" s="30">
        <v>1</v>
      </c>
      <c r="I207" s="31"/>
      <c r="J207" s="32"/>
      <c r="K207" s="31"/>
      <c r="L207" s="31"/>
      <c r="M207" s="33">
        <f t="shared" si="21"/>
        <v>0</v>
      </c>
      <c r="N207" s="19"/>
    </row>
    <row r="208" spans="1:14" ht="15.75" customHeight="1" x14ac:dyDescent="0.15">
      <c r="A208" s="24"/>
      <c r="B208" s="25"/>
      <c r="C208" s="26" t="s">
        <v>279</v>
      </c>
      <c r="D208" s="27" t="s">
        <v>90</v>
      </c>
      <c r="E208" s="28"/>
      <c r="F208" s="29">
        <v>1</v>
      </c>
      <c r="G208" s="28"/>
      <c r="H208" s="30">
        <v>1</v>
      </c>
      <c r="I208" s="31"/>
      <c r="J208" s="32"/>
      <c r="K208" s="31"/>
      <c r="L208" s="31"/>
      <c r="M208" s="33">
        <f t="shared" si="21"/>
        <v>0</v>
      </c>
      <c r="N208" s="19"/>
    </row>
    <row r="209" spans="1:14" ht="15.75" customHeight="1" x14ac:dyDescent="0.15">
      <c r="A209" s="24"/>
      <c r="B209" s="25"/>
      <c r="C209" s="26" t="s">
        <v>280</v>
      </c>
      <c r="D209" s="27" t="s">
        <v>44</v>
      </c>
      <c r="E209" s="28"/>
      <c r="F209" s="29">
        <v>1</v>
      </c>
      <c r="G209" s="28"/>
      <c r="H209" s="30">
        <v>1</v>
      </c>
      <c r="I209" s="31"/>
      <c r="J209" s="32"/>
      <c r="K209" s="31"/>
      <c r="L209" s="31"/>
      <c r="M209" s="33">
        <f t="shared" si="21"/>
        <v>0</v>
      </c>
      <c r="N209" s="19"/>
    </row>
    <row r="210" spans="1:14" ht="15.75" customHeight="1" x14ac:dyDescent="0.15">
      <c r="A210" s="24"/>
      <c r="B210" s="25"/>
      <c r="C210" s="26" t="s">
        <v>281</v>
      </c>
      <c r="D210" s="27" t="s">
        <v>90</v>
      </c>
      <c r="E210" s="28"/>
      <c r="F210" s="29">
        <v>1</v>
      </c>
      <c r="G210" s="28"/>
      <c r="H210" s="30">
        <v>1</v>
      </c>
      <c r="I210" s="31"/>
      <c r="J210" s="32"/>
      <c r="K210" s="31"/>
      <c r="L210" s="31"/>
      <c r="M210" s="33">
        <f t="shared" si="21"/>
        <v>0</v>
      </c>
      <c r="N210" s="19"/>
    </row>
    <row r="211" spans="1:14" ht="15.75" customHeight="1" x14ac:dyDescent="0.15">
      <c r="A211" s="24"/>
      <c r="B211" s="25"/>
      <c r="C211" s="26" t="s">
        <v>282</v>
      </c>
      <c r="D211" s="27" t="s">
        <v>68</v>
      </c>
      <c r="E211" s="28"/>
      <c r="F211" s="29">
        <v>25</v>
      </c>
      <c r="G211" s="28"/>
      <c r="H211" s="30">
        <v>1</v>
      </c>
      <c r="I211" s="31"/>
      <c r="J211" s="32"/>
      <c r="K211" s="31"/>
      <c r="L211" s="31"/>
      <c r="M211" s="33">
        <f t="shared" si="21"/>
        <v>0</v>
      </c>
      <c r="N211" s="19"/>
    </row>
    <row r="212" spans="1:14" ht="15.75" customHeight="1" x14ac:dyDescent="0.15">
      <c r="A212" s="24"/>
      <c r="B212" s="25"/>
      <c r="C212" s="26" t="s">
        <v>283</v>
      </c>
      <c r="D212" s="27" t="s">
        <v>90</v>
      </c>
      <c r="E212" s="28"/>
      <c r="F212" s="29">
        <v>2</v>
      </c>
      <c r="G212" s="28"/>
      <c r="H212" s="30">
        <v>1</v>
      </c>
      <c r="I212" s="31"/>
      <c r="J212" s="32"/>
      <c r="K212" s="31"/>
      <c r="L212" s="31"/>
      <c r="M212" s="33">
        <f t="shared" si="21"/>
        <v>0</v>
      </c>
      <c r="N212" s="19"/>
    </row>
    <row r="213" spans="1:14" ht="15.75" customHeight="1" x14ac:dyDescent="0.15">
      <c r="A213" s="24" t="s">
        <v>284</v>
      </c>
      <c r="B213" s="25"/>
      <c r="C213" s="26" t="s">
        <v>285</v>
      </c>
      <c r="D213" s="16"/>
      <c r="E213" s="17"/>
      <c r="F213" s="18"/>
      <c r="G213" s="17"/>
      <c r="H213" s="18"/>
      <c r="I213" s="17"/>
      <c r="J213" s="17"/>
      <c r="K213" s="17"/>
      <c r="L213" s="17"/>
      <c r="M213" s="18"/>
      <c r="N213" s="19"/>
    </row>
    <row r="214" spans="1:14" ht="15.75" customHeight="1" x14ac:dyDescent="0.15">
      <c r="A214" s="24"/>
      <c r="B214" s="25"/>
      <c r="C214" s="26" t="s">
        <v>286</v>
      </c>
      <c r="D214" s="27" t="s">
        <v>44</v>
      </c>
      <c r="E214" s="28"/>
      <c r="F214" s="29">
        <v>1</v>
      </c>
      <c r="G214" s="28"/>
      <c r="H214" s="30">
        <v>1</v>
      </c>
      <c r="I214" s="31"/>
      <c r="J214" s="32"/>
      <c r="K214" s="31"/>
      <c r="L214" s="31"/>
      <c r="M214" s="33">
        <f t="shared" ref="M214:M219" si="22">IF(ISNUMBER($K214),IF(ISNUMBER($G214),ROUND($K214*$G214,2),ROUND($K214*$F214,2)),IF(ISNUMBER($G214),ROUND($I214*$G214,2),ROUND($I214*$F214,2)))</f>
        <v>0</v>
      </c>
      <c r="N214" s="19"/>
    </row>
    <row r="215" spans="1:14" ht="15.75" customHeight="1" x14ac:dyDescent="0.15">
      <c r="A215" s="24"/>
      <c r="B215" s="25"/>
      <c r="C215" s="26" t="s">
        <v>279</v>
      </c>
      <c r="D215" s="27" t="s">
        <v>90</v>
      </c>
      <c r="E215" s="28"/>
      <c r="F215" s="29">
        <v>1</v>
      </c>
      <c r="G215" s="28"/>
      <c r="H215" s="30">
        <v>1</v>
      </c>
      <c r="I215" s="31"/>
      <c r="J215" s="32"/>
      <c r="K215" s="31"/>
      <c r="L215" s="31"/>
      <c r="M215" s="33">
        <f t="shared" si="22"/>
        <v>0</v>
      </c>
      <c r="N215" s="19"/>
    </row>
    <row r="216" spans="1:14" ht="15.75" customHeight="1" x14ac:dyDescent="0.15">
      <c r="A216" s="24"/>
      <c r="B216" s="25"/>
      <c r="C216" s="26" t="s">
        <v>280</v>
      </c>
      <c r="D216" s="27" t="s">
        <v>44</v>
      </c>
      <c r="E216" s="28"/>
      <c r="F216" s="29">
        <v>1</v>
      </c>
      <c r="G216" s="28"/>
      <c r="H216" s="30">
        <v>1</v>
      </c>
      <c r="I216" s="31"/>
      <c r="J216" s="32"/>
      <c r="K216" s="31"/>
      <c r="L216" s="31"/>
      <c r="M216" s="33">
        <f t="shared" si="22"/>
        <v>0</v>
      </c>
      <c r="N216" s="19"/>
    </row>
    <row r="217" spans="1:14" ht="15.75" customHeight="1" x14ac:dyDescent="0.15">
      <c r="A217" s="24"/>
      <c r="B217" s="25"/>
      <c r="C217" s="26" t="s">
        <v>287</v>
      </c>
      <c r="D217" s="27" t="s">
        <v>44</v>
      </c>
      <c r="E217" s="28"/>
      <c r="F217" s="29">
        <v>1</v>
      </c>
      <c r="G217" s="28"/>
      <c r="H217" s="30">
        <v>1</v>
      </c>
      <c r="I217" s="31"/>
      <c r="J217" s="32"/>
      <c r="K217" s="31"/>
      <c r="L217" s="31"/>
      <c r="M217" s="33">
        <f t="shared" si="22"/>
        <v>0</v>
      </c>
      <c r="N217" s="19"/>
    </row>
    <row r="218" spans="1:14" ht="15.75" customHeight="1" x14ac:dyDescent="0.15">
      <c r="A218" s="24"/>
      <c r="B218" s="25"/>
      <c r="C218" s="26" t="s">
        <v>282</v>
      </c>
      <c r="D218" s="27" t="s">
        <v>68</v>
      </c>
      <c r="E218" s="28"/>
      <c r="F218" s="29">
        <v>20</v>
      </c>
      <c r="G218" s="28"/>
      <c r="H218" s="30">
        <v>1</v>
      </c>
      <c r="I218" s="31"/>
      <c r="J218" s="32"/>
      <c r="K218" s="31"/>
      <c r="L218" s="31"/>
      <c r="M218" s="33">
        <f t="shared" si="22"/>
        <v>0</v>
      </c>
      <c r="N218" s="19"/>
    </row>
    <row r="219" spans="1:14" ht="15.75" customHeight="1" x14ac:dyDescent="0.15">
      <c r="A219" s="24"/>
      <c r="B219" s="25"/>
      <c r="C219" s="26" t="s">
        <v>283</v>
      </c>
      <c r="D219" s="27" t="s">
        <v>90</v>
      </c>
      <c r="E219" s="28"/>
      <c r="F219" s="29">
        <v>1</v>
      </c>
      <c r="G219" s="28"/>
      <c r="H219" s="30">
        <v>1</v>
      </c>
      <c r="I219" s="31"/>
      <c r="J219" s="32"/>
      <c r="K219" s="31"/>
      <c r="L219" s="31"/>
      <c r="M219" s="33">
        <f t="shared" si="22"/>
        <v>0</v>
      </c>
      <c r="N219" s="19"/>
    </row>
    <row r="220" spans="1:14" ht="15" customHeight="1" x14ac:dyDescent="0.15">
      <c r="A220" s="42" t="s">
        <v>288</v>
      </c>
      <c r="B220" s="43"/>
      <c r="C220" s="43"/>
      <c r="D220" s="43"/>
      <c r="E220" s="43"/>
      <c r="F220" s="43"/>
      <c r="G220" s="43"/>
      <c r="H220" s="43"/>
      <c r="I220" s="43"/>
      <c r="M220" s="34">
        <f>SUM(M$205:M$212)+SUM(M$214:M$219)</f>
        <v>0</v>
      </c>
      <c r="N220" s="35"/>
    </row>
    <row r="221" spans="1:14" ht="15.75" customHeight="1" x14ac:dyDescent="0.15">
      <c r="A221" s="20" t="s">
        <v>289</v>
      </c>
      <c r="B221" s="21"/>
      <c r="C221" s="22" t="s">
        <v>290</v>
      </c>
      <c r="D221" s="16"/>
      <c r="E221" s="17"/>
      <c r="F221" s="18"/>
      <c r="G221" s="17"/>
      <c r="H221" s="18"/>
      <c r="I221" s="17"/>
      <c r="J221" s="17"/>
      <c r="K221" s="17"/>
      <c r="L221" s="17"/>
      <c r="M221" s="18"/>
      <c r="N221" s="19"/>
    </row>
    <row r="222" spans="1:14" ht="15.75" customHeight="1" x14ac:dyDescent="0.15">
      <c r="A222" s="24" t="s">
        <v>291</v>
      </c>
      <c r="B222" s="25"/>
      <c r="C222" s="26" t="s">
        <v>263</v>
      </c>
      <c r="D222" s="16"/>
      <c r="E222" s="17"/>
      <c r="F222" s="18"/>
      <c r="G222" s="17"/>
      <c r="H222" s="18"/>
      <c r="I222" s="17"/>
      <c r="J222" s="17"/>
      <c r="K222" s="17"/>
      <c r="L222" s="17"/>
      <c r="M222" s="18"/>
      <c r="N222" s="19"/>
    </row>
    <row r="223" spans="1:14" ht="15.75" customHeight="1" x14ac:dyDescent="0.15">
      <c r="A223" s="24"/>
      <c r="B223" s="25"/>
      <c r="C223" s="26" t="s">
        <v>292</v>
      </c>
      <c r="D223" s="27" t="s">
        <v>90</v>
      </c>
      <c r="E223" s="28"/>
      <c r="F223" s="29">
        <v>16</v>
      </c>
      <c r="G223" s="28"/>
      <c r="H223" s="30">
        <v>1</v>
      </c>
      <c r="I223" s="31"/>
      <c r="J223" s="32"/>
      <c r="K223" s="31"/>
      <c r="L223" s="31"/>
      <c r="M223" s="33">
        <f t="shared" ref="M223:M224" si="23">IF(ISNUMBER($K223),IF(ISNUMBER($G223),ROUND($K223*$G223,2),ROUND($K223*$F223,2)),IF(ISNUMBER($G223),ROUND($I223*$G223,2),ROUND($I223*$F223,2)))</f>
        <v>0</v>
      </c>
      <c r="N223" s="19"/>
    </row>
    <row r="224" spans="1:14" ht="15.75" customHeight="1" x14ac:dyDescent="0.15">
      <c r="A224" s="24"/>
      <c r="B224" s="25"/>
      <c r="C224" s="26" t="s">
        <v>293</v>
      </c>
      <c r="D224" s="27" t="s">
        <v>90</v>
      </c>
      <c r="E224" s="28"/>
      <c r="F224" s="29">
        <v>2</v>
      </c>
      <c r="G224" s="28"/>
      <c r="H224" s="30">
        <v>1</v>
      </c>
      <c r="I224" s="31"/>
      <c r="J224" s="32"/>
      <c r="K224" s="31"/>
      <c r="L224" s="31"/>
      <c r="M224" s="33">
        <f t="shared" si="23"/>
        <v>0</v>
      </c>
      <c r="N224" s="19"/>
    </row>
    <row r="225" spans="1:14" ht="15.75" customHeight="1" x14ac:dyDescent="0.15">
      <c r="A225" s="24" t="s">
        <v>294</v>
      </c>
      <c r="B225" s="25"/>
      <c r="C225" s="26" t="s">
        <v>265</v>
      </c>
      <c r="D225" s="16"/>
      <c r="E225" s="17"/>
      <c r="F225" s="18"/>
      <c r="G225" s="17"/>
      <c r="H225" s="18"/>
      <c r="I225" s="17"/>
      <c r="J225" s="17"/>
      <c r="K225" s="17"/>
      <c r="L225" s="17"/>
      <c r="M225" s="18"/>
      <c r="N225" s="19"/>
    </row>
    <row r="226" spans="1:14" ht="15.75" customHeight="1" x14ac:dyDescent="0.15">
      <c r="A226" s="24"/>
      <c r="B226" s="25"/>
      <c r="C226" s="26" t="s">
        <v>295</v>
      </c>
      <c r="D226" s="27" t="s">
        <v>68</v>
      </c>
      <c r="E226" s="28"/>
      <c r="F226" s="29">
        <v>16</v>
      </c>
      <c r="G226" s="28"/>
      <c r="H226" s="30">
        <v>1</v>
      </c>
      <c r="I226" s="31"/>
      <c r="J226" s="32"/>
      <c r="K226" s="31"/>
      <c r="L226" s="31"/>
      <c r="M226" s="33">
        <f t="shared" ref="M226:M229" si="24">IF(ISNUMBER($K226),IF(ISNUMBER($G226),ROUND($K226*$G226,2),ROUND($K226*$F226,2)),IF(ISNUMBER($G226),ROUND($I226*$G226,2),ROUND($I226*$F226,2)))</f>
        <v>0</v>
      </c>
      <c r="N226" s="19"/>
    </row>
    <row r="227" spans="1:14" ht="15.75" customHeight="1" x14ac:dyDescent="0.15">
      <c r="A227" s="24"/>
      <c r="B227" s="25"/>
      <c r="C227" s="26" t="s">
        <v>296</v>
      </c>
      <c r="D227" s="27" t="s">
        <v>68</v>
      </c>
      <c r="E227" s="28"/>
      <c r="F227" s="29">
        <v>5</v>
      </c>
      <c r="G227" s="28"/>
      <c r="H227" s="30">
        <v>1</v>
      </c>
      <c r="I227" s="31"/>
      <c r="J227" s="32"/>
      <c r="K227" s="31"/>
      <c r="L227" s="31"/>
      <c r="M227" s="33">
        <f t="shared" si="24"/>
        <v>0</v>
      </c>
      <c r="N227" s="19"/>
    </row>
    <row r="228" spans="1:14" ht="15.75" customHeight="1" x14ac:dyDescent="0.15">
      <c r="A228" s="24"/>
      <c r="B228" s="25"/>
      <c r="C228" s="26" t="s">
        <v>297</v>
      </c>
      <c r="D228" s="27" t="s">
        <v>68</v>
      </c>
      <c r="E228" s="28"/>
      <c r="F228" s="29">
        <v>2</v>
      </c>
      <c r="G228" s="28"/>
      <c r="H228" s="30">
        <v>1</v>
      </c>
      <c r="I228" s="31"/>
      <c r="J228" s="32"/>
      <c r="K228" s="31"/>
      <c r="L228" s="31"/>
      <c r="M228" s="33">
        <f t="shared" si="24"/>
        <v>0</v>
      </c>
      <c r="N228" s="19"/>
    </row>
    <row r="229" spans="1:14" ht="15.75" customHeight="1" x14ac:dyDescent="0.15">
      <c r="A229" s="24"/>
      <c r="B229" s="25"/>
      <c r="C229" s="26" t="s">
        <v>298</v>
      </c>
      <c r="D229" s="27" t="s">
        <v>68</v>
      </c>
      <c r="E229" s="28"/>
      <c r="F229" s="29">
        <v>15</v>
      </c>
      <c r="G229" s="28"/>
      <c r="H229" s="30">
        <v>1</v>
      </c>
      <c r="I229" s="31"/>
      <c r="J229" s="32"/>
      <c r="K229" s="31"/>
      <c r="L229" s="31"/>
      <c r="M229" s="33">
        <f t="shared" si="24"/>
        <v>0</v>
      </c>
      <c r="N229" s="19"/>
    </row>
    <row r="230" spans="1:14" ht="15.75" customHeight="1" x14ac:dyDescent="0.15">
      <c r="A230" s="24" t="s">
        <v>299</v>
      </c>
      <c r="B230" s="25"/>
      <c r="C230" s="26" t="s">
        <v>267</v>
      </c>
      <c r="D230" s="16"/>
      <c r="E230" s="17"/>
      <c r="F230" s="18"/>
      <c r="G230" s="17"/>
      <c r="H230" s="18"/>
      <c r="I230" s="17"/>
      <c r="J230" s="17"/>
      <c r="K230" s="17"/>
      <c r="L230" s="17"/>
      <c r="M230" s="18"/>
      <c r="N230" s="19"/>
    </row>
    <row r="231" spans="1:14" ht="15.75" customHeight="1" x14ac:dyDescent="0.15">
      <c r="A231" s="24"/>
      <c r="B231" s="25"/>
      <c r="C231" s="26" t="s">
        <v>295</v>
      </c>
      <c r="D231" s="27" t="s">
        <v>68</v>
      </c>
      <c r="E231" s="28"/>
      <c r="F231" s="29">
        <v>10</v>
      </c>
      <c r="G231" s="28"/>
      <c r="H231" s="30">
        <v>1</v>
      </c>
      <c r="I231" s="31"/>
      <c r="J231" s="32"/>
      <c r="K231" s="31"/>
      <c r="L231" s="31"/>
      <c r="M231" s="33">
        <f>IF(ISNUMBER($K231),IF(ISNUMBER($G231),ROUND($K231*$G231,2),ROUND($K231*$F231,2)),IF(ISNUMBER($G231),ROUND($I231*$G231,2),ROUND($I231*$F231,2)))</f>
        <v>0</v>
      </c>
      <c r="N231" s="19"/>
    </row>
    <row r="232" spans="1:14" ht="15.75" customHeight="1" x14ac:dyDescent="0.15">
      <c r="A232" s="24" t="s">
        <v>300</v>
      </c>
      <c r="B232" s="25"/>
      <c r="C232" s="26" t="s">
        <v>269</v>
      </c>
      <c r="D232" s="16"/>
      <c r="E232" s="17"/>
      <c r="F232" s="18"/>
      <c r="G232" s="17"/>
      <c r="H232" s="18"/>
      <c r="I232" s="17"/>
      <c r="J232" s="17"/>
      <c r="K232" s="17"/>
      <c r="L232" s="17"/>
      <c r="M232" s="18"/>
      <c r="N232" s="19"/>
    </row>
    <row r="233" spans="1:14" ht="15.75" customHeight="1" x14ac:dyDescent="0.15">
      <c r="A233" s="24"/>
      <c r="B233" s="25"/>
      <c r="C233" s="26" t="s">
        <v>301</v>
      </c>
      <c r="D233" s="27" t="s">
        <v>90</v>
      </c>
      <c r="E233" s="28"/>
      <c r="F233" s="29">
        <v>3</v>
      </c>
      <c r="G233" s="28"/>
      <c r="H233" s="30">
        <v>1</v>
      </c>
      <c r="I233" s="31"/>
      <c r="J233" s="32"/>
      <c r="K233" s="31"/>
      <c r="L233" s="31"/>
      <c r="M233" s="33">
        <f>IF(ISNUMBER($K233),IF(ISNUMBER($G233),ROUND($K233*$G233,2),ROUND($K233*$F233,2)),IF(ISNUMBER($G233),ROUND($I233*$G233,2),ROUND($I233*$F233,2)))</f>
        <v>0</v>
      </c>
      <c r="N233" s="19"/>
    </row>
    <row r="234" spans="1:14" ht="15.75" customHeight="1" x14ac:dyDescent="0.15">
      <c r="A234" s="24" t="s">
        <v>302</v>
      </c>
      <c r="B234" s="25"/>
      <c r="C234" s="26" t="s">
        <v>271</v>
      </c>
      <c r="D234" s="16"/>
      <c r="E234" s="17"/>
      <c r="F234" s="18"/>
      <c r="G234" s="17"/>
      <c r="H234" s="18"/>
      <c r="I234" s="17"/>
      <c r="J234" s="17"/>
      <c r="K234" s="17"/>
      <c r="L234" s="17"/>
      <c r="M234" s="18"/>
      <c r="N234" s="19"/>
    </row>
    <row r="235" spans="1:14" ht="15.75" customHeight="1" x14ac:dyDescent="0.15">
      <c r="A235" s="24"/>
      <c r="B235" s="25"/>
      <c r="C235" s="26" t="s">
        <v>303</v>
      </c>
      <c r="D235" s="27" t="s">
        <v>90</v>
      </c>
      <c r="E235" s="28"/>
      <c r="F235" s="29">
        <v>2</v>
      </c>
      <c r="G235" s="28"/>
      <c r="H235" s="30">
        <v>1</v>
      </c>
      <c r="I235" s="31"/>
      <c r="J235" s="32"/>
      <c r="K235" s="31"/>
      <c r="L235" s="31"/>
      <c r="M235" s="33">
        <f t="shared" ref="M235:M237" si="25">IF(ISNUMBER($K235),IF(ISNUMBER($G235),ROUND($K235*$G235,2),ROUND($K235*$F235,2)),IF(ISNUMBER($G235),ROUND($I235*$G235,2),ROUND($I235*$F235,2)))</f>
        <v>0</v>
      </c>
      <c r="N235" s="19"/>
    </row>
    <row r="236" spans="1:14" ht="15.75" customHeight="1" x14ac:dyDescent="0.15">
      <c r="A236" s="24"/>
      <c r="B236" s="25"/>
      <c r="C236" s="26" t="s">
        <v>304</v>
      </c>
      <c r="D236" s="27" t="s">
        <v>90</v>
      </c>
      <c r="E236" s="28"/>
      <c r="F236" s="29">
        <v>2</v>
      </c>
      <c r="G236" s="28"/>
      <c r="H236" s="30">
        <v>1</v>
      </c>
      <c r="I236" s="31"/>
      <c r="J236" s="32"/>
      <c r="K236" s="31"/>
      <c r="L236" s="31"/>
      <c r="M236" s="33">
        <f t="shared" si="25"/>
        <v>0</v>
      </c>
      <c r="N236" s="19"/>
    </row>
    <row r="237" spans="1:14" ht="15.75" customHeight="1" x14ac:dyDescent="0.15">
      <c r="A237" s="24" t="s">
        <v>305</v>
      </c>
      <c r="B237" s="25"/>
      <c r="C237" s="26" t="s">
        <v>113</v>
      </c>
      <c r="D237" s="27" t="s">
        <v>44</v>
      </c>
      <c r="E237" s="28"/>
      <c r="F237" s="29">
        <v>2</v>
      </c>
      <c r="G237" s="28"/>
      <c r="H237" s="30">
        <v>1</v>
      </c>
      <c r="I237" s="31"/>
      <c r="J237" s="32"/>
      <c r="K237" s="31"/>
      <c r="L237" s="31"/>
      <c r="M237" s="33">
        <f t="shared" si="25"/>
        <v>0</v>
      </c>
      <c r="N237" s="19"/>
    </row>
    <row r="238" spans="1:14" ht="15" customHeight="1" x14ac:dyDescent="0.15">
      <c r="A238" s="42" t="s">
        <v>306</v>
      </c>
      <c r="B238" s="43"/>
      <c r="C238" s="43"/>
      <c r="D238" s="43"/>
      <c r="E238" s="43"/>
      <c r="F238" s="43"/>
      <c r="G238" s="43"/>
      <c r="H238" s="43"/>
      <c r="I238" s="43"/>
      <c r="M238" s="34">
        <f>SUM(M$223:M$224)+SUM(M$226:M$229)+M$231+M$233+SUM(M$235:M$237)</f>
        <v>0</v>
      </c>
      <c r="N238" s="35"/>
    </row>
    <row r="239" spans="1:14" ht="15.75" customHeight="1" x14ac:dyDescent="0.15">
      <c r="A239" s="20" t="s">
        <v>307</v>
      </c>
      <c r="B239" s="21"/>
      <c r="C239" s="22" t="s">
        <v>308</v>
      </c>
      <c r="D239" s="16"/>
      <c r="E239" s="17"/>
      <c r="F239" s="18"/>
      <c r="G239" s="17"/>
      <c r="H239" s="18"/>
      <c r="I239" s="17"/>
      <c r="J239" s="17"/>
      <c r="K239" s="17"/>
      <c r="L239" s="17"/>
      <c r="M239" s="18"/>
      <c r="N239" s="19"/>
    </row>
    <row r="240" spans="1:14" ht="15.75" customHeight="1" x14ac:dyDescent="0.15">
      <c r="A240" s="24" t="s">
        <v>309</v>
      </c>
      <c r="B240" s="25"/>
      <c r="C240" s="26" t="s">
        <v>263</v>
      </c>
      <c r="D240" s="16"/>
      <c r="E240" s="17"/>
      <c r="F240" s="18"/>
      <c r="G240" s="17"/>
      <c r="H240" s="18"/>
      <c r="I240" s="17"/>
      <c r="J240" s="17"/>
      <c r="K240" s="17"/>
      <c r="L240" s="17"/>
      <c r="M240" s="18"/>
      <c r="N240" s="19"/>
    </row>
    <row r="241" spans="1:14" ht="15.75" customHeight="1" x14ac:dyDescent="0.15">
      <c r="A241" s="24"/>
      <c r="B241" s="25"/>
      <c r="C241" s="26" t="s">
        <v>292</v>
      </c>
      <c r="D241" s="27" t="s">
        <v>90</v>
      </c>
      <c r="E241" s="28"/>
      <c r="F241" s="29">
        <v>1</v>
      </c>
      <c r="G241" s="28"/>
      <c r="H241" s="30">
        <v>1</v>
      </c>
      <c r="I241" s="31"/>
      <c r="J241" s="32"/>
      <c r="K241" s="31"/>
      <c r="L241" s="31"/>
      <c r="M241" s="33">
        <f t="shared" ref="M241:M242" si="26">IF(ISNUMBER($K241),IF(ISNUMBER($G241),ROUND($K241*$G241,2),ROUND($K241*$F241,2)),IF(ISNUMBER($G241),ROUND($I241*$G241,2),ROUND($I241*$F241,2)))</f>
        <v>0</v>
      </c>
      <c r="N241" s="19"/>
    </row>
    <row r="242" spans="1:14" ht="15.75" customHeight="1" x14ac:dyDescent="0.15">
      <c r="A242" s="24"/>
      <c r="B242" s="25"/>
      <c r="C242" s="26" t="s">
        <v>293</v>
      </c>
      <c r="D242" s="27" t="s">
        <v>90</v>
      </c>
      <c r="E242" s="28"/>
      <c r="F242" s="29">
        <v>3</v>
      </c>
      <c r="G242" s="28"/>
      <c r="H242" s="30">
        <v>1</v>
      </c>
      <c r="I242" s="31"/>
      <c r="J242" s="32"/>
      <c r="K242" s="31"/>
      <c r="L242" s="31"/>
      <c r="M242" s="33">
        <f t="shared" si="26"/>
        <v>0</v>
      </c>
      <c r="N242" s="19"/>
    </row>
    <row r="243" spans="1:14" ht="15.75" customHeight="1" x14ac:dyDescent="0.15">
      <c r="A243" s="24" t="s">
        <v>310</v>
      </c>
      <c r="B243" s="25"/>
      <c r="C243" s="26" t="s">
        <v>265</v>
      </c>
      <c r="D243" s="16"/>
      <c r="E243" s="17"/>
      <c r="F243" s="18"/>
      <c r="G243" s="17"/>
      <c r="H243" s="18"/>
      <c r="I243" s="17"/>
      <c r="J243" s="17"/>
      <c r="K243" s="17"/>
      <c r="L243" s="17"/>
      <c r="M243" s="18"/>
      <c r="N243" s="19"/>
    </row>
    <row r="244" spans="1:14" ht="15.75" customHeight="1" x14ac:dyDescent="0.15">
      <c r="A244" s="24"/>
      <c r="B244" s="25"/>
      <c r="C244" s="26" t="s">
        <v>295</v>
      </c>
      <c r="D244" s="27" t="s">
        <v>68</v>
      </c>
      <c r="E244" s="28"/>
      <c r="F244" s="29">
        <v>24</v>
      </c>
      <c r="G244" s="28"/>
      <c r="H244" s="30">
        <v>1</v>
      </c>
      <c r="I244" s="31"/>
      <c r="J244" s="32"/>
      <c r="K244" s="31"/>
      <c r="L244" s="31"/>
      <c r="M244" s="33">
        <f t="shared" ref="M244:M245" si="27">IF(ISNUMBER($K244),IF(ISNUMBER($G244),ROUND($K244*$G244,2),ROUND($K244*$F244,2)),IF(ISNUMBER($G244),ROUND($I244*$G244,2),ROUND($I244*$F244,2)))</f>
        <v>0</v>
      </c>
      <c r="N244" s="19"/>
    </row>
    <row r="245" spans="1:14" ht="15.75" customHeight="1" x14ac:dyDescent="0.15">
      <c r="A245" s="24"/>
      <c r="B245" s="25"/>
      <c r="C245" s="26" t="s">
        <v>296</v>
      </c>
      <c r="D245" s="27" t="s">
        <v>68</v>
      </c>
      <c r="E245" s="28"/>
      <c r="F245" s="29">
        <v>10</v>
      </c>
      <c r="G245" s="28"/>
      <c r="H245" s="30">
        <v>1</v>
      </c>
      <c r="I245" s="31"/>
      <c r="J245" s="32"/>
      <c r="K245" s="31"/>
      <c r="L245" s="31"/>
      <c r="M245" s="33">
        <f t="shared" si="27"/>
        <v>0</v>
      </c>
      <c r="N245" s="19"/>
    </row>
    <row r="246" spans="1:14" ht="15.75" customHeight="1" x14ac:dyDescent="0.15">
      <c r="A246" s="24" t="s">
        <v>311</v>
      </c>
      <c r="B246" s="25"/>
      <c r="C246" s="26" t="s">
        <v>267</v>
      </c>
      <c r="D246" s="16"/>
      <c r="E246" s="17"/>
      <c r="F246" s="18"/>
      <c r="G246" s="17"/>
      <c r="H246" s="18"/>
      <c r="I246" s="17"/>
      <c r="J246" s="17"/>
      <c r="K246" s="17"/>
      <c r="L246" s="17"/>
      <c r="M246" s="18"/>
      <c r="N246" s="19"/>
    </row>
    <row r="247" spans="1:14" ht="15.75" customHeight="1" x14ac:dyDescent="0.15">
      <c r="A247" s="24"/>
      <c r="B247" s="25"/>
      <c r="C247" s="26" t="s">
        <v>295</v>
      </c>
      <c r="D247" s="27" t="s">
        <v>68</v>
      </c>
      <c r="E247" s="28"/>
      <c r="F247" s="29">
        <v>4</v>
      </c>
      <c r="G247" s="28"/>
      <c r="H247" s="30">
        <v>1</v>
      </c>
      <c r="I247" s="31"/>
      <c r="J247" s="32"/>
      <c r="K247" s="31"/>
      <c r="L247" s="31"/>
      <c r="M247" s="33">
        <f>IF(ISNUMBER($K247),IF(ISNUMBER($G247),ROUND($K247*$G247,2),ROUND($K247*$F247,2)),IF(ISNUMBER($G247),ROUND($I247*$G247,2),ROUND($I247*$F247,2)))</f>
        <v>0</v>
      </c>
      <c r="N247" s="19"/>
    </row>
    <row r="248" spans="1:14" ht="15.75" customHeight="1" x14ac:dyDescent="0.15">
      <c r="A248" s="24" t="s">
        <v>312</v>
      </c>
      <c r="B248" s="25"/>
      <c r="C248" s="26" t="s">
        <v>269</v>
      </c>
      <c r="D248" s="16"/>
      <c r="E248" s="17"/>
      <c r="F248" s="18"/>
      <c r="G248" s="17"/>
      <c r="H248" s="18"/>
      <c r="I248" s="17"/>
      <c r="J248" s="17"/>
      <c r="K248" s="17"/>
      <c r="L248" s="17"/>
      <c r="M248" s="18"/>
      <c r="N248" s="19"/>
    </row>
    <row r="249" spans="1:14" ht="15.75" customHeight="1" x14ac:dyDescent="0.15">
      <c r="A249" s="24"/>
      <c r="B249" s="25"/>
      <c r="C249" s="26" t="s">
        <v>301</v>
      </c>
      <c r="D249" s="27" t="s">
        <v>90</v>
      </c>
      <c r="E249" s="28"/>
      <c r="F249" s="29">
        <v>2</v>
      </c>
      <c r="G249" s="28"/>
      <c r="H249" s="30">
        <v>1</v>
      </c>
      <c r="I249" s="31"/>
      <c r="J249" s="32"/>
      <c r="K249" s="31"/>
      <c r="L249" s="31"/>
      <c r="M249" s="33">
        <f>IF(ISNUMBER($K249),IF(ISNUMBER($G249),ROUND($K249*$G249,2),ROUND($K249*$F249,2)),IF(ISNUMBER($G249),ROUND($I249*$G249,2),ROUND($I249*$F249,2)))</f>
        <v>0</v>
      </c>
      <c r="N249" s="19"/>
    </row>
    <row r="250" spans="1:14" ht="15.75" customHeight="1" x14ac:dyDescent="0.15">
      <c r="A250" s="24" t="s">
        <v>313</v>
      </c>
      <c r="B250" s="25"/>
      <c r="C250" s="26" t="s">
        <v>271</v>
      </c>
      <c r="D250" s="16"/>
      <c r="E250" s="17"/>
      <c r="F250" s="18"/>
      <c r="G250" s="17"/>
      <c r="H250" s="18"/>
      <c r="I250" s="17"/>
      <c r="J250" s="17"/>
      <c r="K250" s="17"/>
      <c r="L250" s="17"/>
      <c r="M250" s="18"/>
      <c r="N250" s="19"/>
    </row>
    <row r="251" spans="1:14" ht="15.75" customHeight="1" x14ac:dyDescent="0.15">
      <c r="A251" s="24" t="s">
        <v>314</v>
      </c>
      <c r="B251" s="25"/>
      <c r="C251" s="26" t="s">
        <v>315</v>
      </c>
      <c r="D251" s="27" t="s">
        <v>90</v>
      </c>
      <c r="E251" s="28"/>
      <c r="F251" s="29">
        <v>2</v>
      </c>
      <c r="G251" s="28"/>
      <c r="H251" s="30">
        <v>1</v>
      </c>
      <c r="I251" s="31"/>
      <c r="J251" s="32"/>
      <c r="K251" s="31"/>
      <c r="L251" s="31"/>
      <c r="M251" s="33">
        <f t="shared" ref="M251:M252" si="28">IF(ISNUMBER($K251),IF(ISNUMBER($G251),ROUND($K251*$G251,2),ROUND($K251*$F251,2)),IF(ISNUMBER($G251),ROUND($I251*$G251,2),ROUND($I251*$F251,2)))</f>
        <v>0</v>
      </c>
      <c r="N251" s="19"/>
    </row>
    <row r="252" spans="1:14" ht="15.75" customHeight="1" x14ac:dyDescent="0.15">
      <c r="A252" s="24"/>
      <c r="B252" s="25"/>
      <c r="C252" s="26" t="s">
        <v>316</v>
      </c>
      <c r="D252" s="27" t="s">
        <v>90</v>
      </c>
      <c r="E252" s="28"/>
      <c r="F252" s="29">
        <v>1</v>
      </c>
      <c r="G252" s="28"/>
      <c r="H252" s="30">
        <v>1</v>
      </c>
      <c r="I252" s="31"/>
      <c r="J252" s="32"/>
      <c r="K252" s="31"/>
      <c r="L252" s="31"/>
      <c r="M252" s="33">
        <f t="shared" si="28"/>
        <v>0</v>
      </c>
      <c r="N252" s="19"/>
    </row>
    <row r="253" spans="1:14" ht="15.75" customHeight="1" x14ac:dyDescent="0.15">
      <c r="A253" s="24" t="s">
        <v>317</v>
      </c>
      <c r="B253" s="25"/>
      <c r="C253" s="26" t="s">
        <v>318</v>
      </c>
      <c r="D253" s="16"/>
      <c r="E253" s="17"/>
      <c r="F253" s="18"/>
      <c r="G253" s="17"/>
      <c r="H253" s="18"/>
      <c r="I253" s="17"/>
      <c r="J253" s="17"/>
      <c r="K253" s="17"/>
      <c r="L253" s="17"/>
      <c r="M253" s="18"/>
      <c r="N253" s="19"/>
    </row>
    <row r="254" spans="1:14" ht="15.75" customHeight="1" x14ac:dyDescent="0.15">
      <c r="A254" s="24" t="s">
        <v>319</v>
      </c>
      <c r="B254" s="25"/>
      <c r="C254" s="26" t="s">
        <v>320</v>
      </c>
      <c r="D254" s="27" t="s">
        <v>90</v>
      </c>
      <c r="E254" s="28"/>
      <c r="F254" s="29">
        <v>1</v>
      </c>
      <c r="G254" s="28"/>
      <c r="H254" s="30">
        <v>1</v>
      </c>
      <c r="I254" s="31"/>
      <c r="J254" s="32"/>
      <c r="K254" s="31"/>
      <c r="L254" s="31"/>
      <c r="M254" s="33">
        <f t="shared" ref="M254:M255" si="29">IF(ISNUMBER($K254),IF(ISNUMBER($G254),ROUND($K254*$G254,2),ROUND($K254*$F254,2)),IF(ISNUMBER($G254),ROUND($I254*$G254,2),ROUND($I254*$F254,2)))</f>
        <v>0</v>
      </c>
      <c r="N254" s="19"/>
    </row>
    <row r="255" spans="1:14" ht="15.75" customHeight="1" x14ac:dyDescent="0.15">
      <c r="A255" s="24" t="s">
        <v>321</v>
      </c>
      <c r="B255" s="25"/>
      <c r="C255" s="26" t="s">
        <v>322</v>
      </c>
      <c r="D255" s="27" t="s">
        <v>90</v>
      </c>
      <c r="E255" s="28"/>
      <c r="F255" s="29">
        <v>1</v>
      </c>
      <c r="G255" s="28"/>
      <c r="H255" s="30">
        <v>1</v>
      </c>
      <c r="I255" s="31"/>
      <c r="J255" s="32"/>
      <c r="K255" s="31"/>
      <c r="L255" s="31"/>
      <c r="M255" s="33">
        <f t="shared" si="29"/>
        <v>0</v>
      </c>
      <c r="N255" s="19"/>
    </row>
    <row r="256" spans="1:14" ht="15" customHeight="1" x14ac:dyDescent="0.15">
      <c r="A256" s="42" t="s">
        <v>323</v>
      </c>
      <c r="B256" s="43"/>
      <c r="C256" s="43"/>
      <c r="D256" s="43"/>
      <c r="E256" s="43"/>
      <c r="F256" s="43"/>
      <c r="G256" s="43"/>
      <c r="H256" s="43"/>
      <c r="I256" s="43"/>
      <c r="M256" s="34">
        <f>SUM(M$241:M$242)+SUM(M$244:M$245)+M$247+M$249+SUM(M$251:M$252)+SUM(M$254:M$255)</f>
        <v>0</v>
      </c>
      <c r="N256" s="35"/>
    </row>
    <row r="257" spans="1:14" ht="15" customHeight="1" x14ac:dyDescent="0.15">
      <c r="A257" s="42" t="s">
        <v>343</v>
      </c>
      <c r="B257" s="43"/>
      <c r="C257" s="43"/>
      <c r="D257" s="43"/>
      <c r="E257" s="43"/>
      <c r="F257" s="43"/>
      <c r="G257" s="43"/>
      <c r="H257" s="43"/>
      <c r="I257" s="43"/>
      <c r="M257" s="34"/>
      <c r="N257" s="35"/>
    </row>
    <row r="258" spans="1:14" ht="38.25" customHeight="1" x14ac:dyDescent="0.15">
      <c r="A258" s="20" t="s">
        <v>344</v>
      </c>
      <c r="B258" s="21"/>
      <c r="C258" s="22" t="s">
        <v>345</v>
      </c>
      <c r="D258" s="72" t="s">
        <v>515</v>
      </c>
      <c r="E258" s="73"/>
      <c r="F258" s="73"/>
      <c r="G258" s="73"/>
      <c r="H258" s="73"/>
      <c r="I258" s="73"/>
      <c r="J258" s="73"/>
      <c r="K258" s="73"/>
      <c r="L258" s="73"/>
      <c r="M258" s="74"/>
      <c r="N258" s="19"/>
    </row>
    <row r="259" spans="1:14" ht="32.25" customHeight="1" x14ac:dyDescent="0.15">
      <c r="A259" s="20" t="s">
        <v>346</v>
      </c>
      <c r="B259" s="21"/>
      <c r="C259" s="22" t="s">
        <v>347</v>
      </c>
      <c r="D259" s="16"/>
      <c r="E259" s="17"/>
      <c r="F259" s="18"/>
      <c r="G259" s="17"/>
      <c r="H259" s="18"/>
      <c r="I259" s="17"/>
      <c r="J259" s="17"/>
      <c r="K259" s="17"/>
      <c r="L259" s="17"/>
      <c r="M259" s="18"/>
      <c r="N259" s="19"/>
    </row>
    <row r="260" spans="1:14" ht="15.75" customHeight="1" x14ac:dyDescent="0.15">
      <c r="A260" s="20" t="s">
        <v>348</v>
      </c>
      <c r="B260" s="21"/>
      <c r="C260" s="22" t="s">
        <v>349</v>
      </c>
      <c r="D260" s="27"/>
      <c r="E260" s="36"/>
      <c r="F260" s="37">
        <v>0</v>
      </c>
      <c r="G260" s="36"/>
      <c r="H260" s="30">
        <v>1</v>
      </c>
      <c r="I260" s="31"/>
      <c r="J260" s="32"/>
      <c r="K260" s="31"/>
      <c r="L260" s="31"/>
      <c r="M260" s="33">
        <f t="shared" ref="M260:M261" si="30">IF(ISNUMBER($K260),IF(ISNUMBER($G260),ROUND($K260*$G260,2),ROUND($K260*$F260,2)),IF(ISNUMBER($G260),ROUND($I260*$G260,2),ROUND($I260*$F260,2)))</f>
        <v>0</v>
      </c>
      <c r="N260" s="19"/>
    </row>
    <row r="261" spans="1:14" ht="15.75" customHeight="1" x14ac:dyDescent="0.15">
      <c r="A261" s="24" t="s">
        <v>350</v>
      </c>
      <c r="B261" s="25"/>
      <c r="C261" s="26" t="s">
        <v>349</v>
      </c>
      <c r="D261" s="27" t="s">
        <v>44</v>
      </c>
      <c r="E261" s="28"/>
      <c r="F261" s="29">
        <v>1</v>
      </c>
      <c r="G261" s="28"/>
      <c r="H261" s="30">
        <v>1</v>
      </c>
      <c r="I261" s="31"/>
      <c r="J261" s="32"/>
      <c r="K261" s="31"/>
      <c r="L261" s="31"/>
      <c r="M261" s="33">
        <f t="shared" si="30"/>
        <v>0</v>
      </c>
      <c r="N261" s="19"/>
    </row>
    <row r="262" spans="1:14" ht="15" customHeight="1" x14ac:dyDescent="0.15">
      <c r="A262" s="42" t="s">
        <v>351</v>
      </c>
      <c r="B262" s="43"/>
      <c r="C262" s="43"/>
      <c r="D262" s="43"/>
      <c r="E262" s="43"/>
      <c r="F262" s="43"/>
      <c r="G262" s="43"/>
      <c r="H262" s="43"/>
      <c r="I262" s="43"/>
      <c r="M262" s="34">
        <f>M$261</f>
        <v>0</v>
      </c>
      <c r="N262" s="35"/>
    </row>
    <row r="263" spans="1:14" ht="15.75" customHeight="1" x14ac:dyDescent="0.15">
      <c r="A263" s="20" t="s">
        <v>352</v>
      </c>
      <c r="B263" s="21"/>
      <c r="C263" s="22" t="s">
        <v>353</v>
      </c>
      <c r="D263" s="27"/>
      <c r="E263" s="36"/>
      <c r="F263" s="37">
        <v>0</v>
      </c>
      <c r="G263" s="36"/>
      <c r="H263" s="30">
        <v>1</v>
      </c>
      <c r="I263" s="31"/>
      <c r="J263" s="32"/>
      <c r="K263" s="31"/>
      <c r="L263" s="31"/>
      <c r="M263" s="33">
        <f t="shared" ref="M263:M265" si="31">IF(ISNUMBER($K263),IF(ISNUMBER($G263),ROUND($K263*$G263,2),ROUND($K263*$F263,2)),IF(ISNUMBER($G263),ROUND($I263*$G263,2),ROUND($I263*$F263,2)))</f>
        <v>0</v>
      </c>
      <c r="N263" s="19"/>
    </row>
    <row r="264" spans="1:14" ht="15.75" customHeight="1" x14ac:dyDescent="0.15">
      <c r="A264" s="24" t="s">
        <v>354</v>
      </c>
      <c r="B264" s="25"/>
      <c r="C264" s="26" t="s">
        <v>355</v>
      </c>
      <c r="D264" s="27" t="s">
        <v>44</v>
      </c>
      <c r="E264" s="28"/>
      <c r="F264" s="29">
        <v>4</v>
      </c>
      <c r="G264" s="28"/>
      <c r="H264" s="30">
        <v>1</v>
      </c>
      <c r="I264" s="31"/>
      <c r="J264" s="32"/>
      <c r="K264" s="31"/>
      <c r="L264" s="31"/>
      <c r="M264" s="33">
        <f t="shared" si="31"/>
        <v>0</v>
      </c>
      <c r="N264" s="19"/>
    </row>
    <row r="265" spans="1:14" ht="15.75" customHeight="1" x14ac:dyDescent="0.15">
      <c r="A265" s="24" t="s">
        <v>356</v>
      </c>
      <c r="B265" s="25"/>
      <c r="C265" s="26" t="s">
        <v>357</v>
      </c>
      <c r="D265" s="27" t="s">
        <v>44</v>
      </c>
      <c r="E265" s="28"/>
      <c r="F265" s="29">
        <v>3</v>
      </c>
      <c r="G265" s="28"/>
      <c r="H265" s="30">
        <v>1</v>
      </c>
      <c r="I265" s="31"/>
      <c r="J265" s="32"/>
      <c r="K265" s="31"/>
      <c r="L265" s="31"/>
      <c r="M265" s="33">
        <f t="shared" si="31"/>
        <v>0</v>
      </c>
      <c r="N265" s="19"/>
    </row>
    <row r="266" spans="1:14" ht="15" customHeight="1" x14ac:dyDescent="0.15">
      <c r="A266" s="42" t="s">
        <v>358</v>
      </c>
      <c r="B266" s="43"/>
      <c r="C266" s="43"/>
      <c r="D266" s="43"/>
      <c r="E266" s="43"/>
      <c r="F266" s="43"/>
      <c r="G266" s="43"/>
      <c r="H266" s="43"/>
      <c r="I266" s="43"/>
      <c r="M266" s="34">
        <f>SUM(M$264:M$265)</f>
        <v>0</v>
      </c>
      <c r="N266" s="35"/>
    </row>
    <row r="267" spans="1:14" ht="15.75" customHeight="1" x14ac:dyDescent="0.15">
      <c r="A267" s="20" t="s">
        <v>359</v>
      </c>
      <c r="B267" s="21"/>
      <c r="C267" s="22" t="s">
        <v>360</v>
      </c>
      <c r="D267" s="27"/>
      <c r="E267" s="36"/>
      <c r="F267" s="37">
        <v>0</v>
      </c>
      <c r="G267" s="36"/>
      <c r="H267" s="30">
        <v>1</v>
      </c>
      <c r="I267" s="31"/>
      <c r="J267" s="32"/>
      <c r="K267" s="31"/>
      <c r="L267" s="31"/>
      <c r="M267" s="33">
        <f t="shared" ref="M267:M269" si="32">IF(ISNUMBER($K267),IF(ISNUMBER($G267),ROUND($K267*$G267,2),ROUND($K267*$F267,2)),IF(ISNUMBER($G267),ROUND($I267*$G267,2),ROUND($I267*$F267,2)))</f>
        <v>0</v>
      </c>
      <c r="N267" s="19"/>
    </row>
    <row r="268" spans="1:14" ht="15.75" customHeight="1" x14ac:dyDescent="0.15">
      <c r="A268" s="24" t="s">
        <v>361</v>
      </c>
      <c r="B268" s="25"/>
      <c r="C268" s="26" t="s">
        <v>360</v>
      </c>
      <c r="D268" s="27" t="s">
        <v>44</v>
      </c>
      <c r="E268" s="28"/>
      <c r="F268" s="29">
        <v>10</v>
      </c>
      <c r="G268" s="28"/>
      <c r="H268" s="30">
        <v>1</v>
      </c>
      <c r="I268" s="31"/>
      <c r="J268" s="32"/>
      <c r="K268" s="31"/>
      <c r="L268" s="31"/>
      <c r="M268" s="33">
        <f t="shared" si="32"/>
        <v>0</v>
      </c>
      <c r="N268" s="19"/>
    </row>
    <row r="269" spans="1:14" ht="15.75" customHeight="1" x14ac:dyDescent="0.15">
      <c r="A269" s="24" t="s">
        <v>362</v>
      </c>
      <c r="B269" s="25"/>
      <c r="C269" s="26" t="s">
        <v>363</v>
      </c>
      <c r="D269" s="27" t="s">
        <v>44</v>
      </c>
      <c r="E269" s="28"/>
      <c r="F269" s="29">
        <v>10</v>
      </c>
      <c r="G269" s="28"/>
      <c r="H269" s="30">
        <v>1</v>
      </c>
      <c r="I269" s="31"/>
      <c r="J269" s="32"/>
      <c r="K269" s="31"/>
      <c r="L269" s="31"/>
      <c r="M269" s="33">
        <f t="shared" si="32"/>
        <v>0</v>
      </c>
      <c r="N269" s="19"/>
    </row>
    <row r="270" spans="1:14" ht="15" customHeight="1" x14ac:dyDescent="0.15">
      <c r="A270" s="42" t="s">
        <v>364</v>
      </c>
      <c r="B270" s="43"/>
      <c r="C270" s="43"/>
      <c r="D270" s="43"/>
      <c r="E270" s="43"/>
      <c r="F270" s="43"/>
      <c r="G270" s="43"/>
      <c r="H270" s="43"/>
      <c r="I270" s="43"/>
      <c r="M270" s="34">
        <f>SUM(M$268:M$269)</f>
        <v>0</v>
      </c>
      <c r="N270" s="35"/>
    </row>
    <row r="271" spans="1:14" ht="15.75" customHeight="1" x14ac:dyDescent="0.15">
      <c r="A271" s="20" t="s">
        <v>365</v>
      </c>
      <c r="B271" s="21"/>
      <c r="C271" s="22" t="s">
        <v>366</v>
      </c>
      <c r="D271" s="27"/>
      <c r="E271" s="36"/>
      <c r="F271" s="37">
        <v>0</v>
      </c>
      <c r="G271" s="36"/>
      <c r="H271" s="30">
        <v>1</v>
      </c>
      <c r="I271" s="31"/>
      <c r="J271" s="32"/>
      <c r="K271" s="31"/>
      <c r="L271" s="31"/>
      <c r="M271" s="33">
        <f t="shared" ref="M271:M273" si="33">IF(ISNUMBER($K271),IF(ISNUMBER($G271),ROUND($K271*$G271,2),ROUND($K271*$F271,2)),IF(ISNUMBER($G271),ROUND($I271*$G271,2),ROUND($I271*$F271,2)))</f>
        <v>0</v>
      </c>
      <c r="N271" s="19"/>
    </row>
    <row r="272" spans="1:14" ht="15.75" customHeight="1" x14ac:dyDescent="0.15">
      <c r="A272" s="24" t="s">
        <v>367</v>
      </c>
      <c r="B272" s="25"/>
      <c r="C272" s="26" t="s">
        <v>366</v>
      </c>
      <c r="D272" s="27" t="s">
        <v>68</v>
      </c>
      <c r="E272" s="28"/>
      <c r="F272" s="29">
        <v>150</v>
      </c>
      <c r="G272" s="28"/>
      <c r="H272" s="30">
        <v>1</v>
      </c>
      <c r="I272" s="31"/>
      <c r="J272" s="32"/>
      <c r="K272" s="31"/>
      <c r="L272" s="31"/>
      <c r="M272" s="33">
        <f t="shared" si="33"/>
        <v>0</v>
      </c>
      <c r="N272" s="19"/>
    </row>
    <row r="273" spans="1:14" ht="15.75" customHeight="1" x14ac:dyDescent="0.15">
      <c r="A273" s="24" t="s">
        <v>368</v>
      </c>
      <c r="B273" s="25"/>
      <c r="C273" s="26" t="s">
        <v>369</v>
      </c>
      <c r="D273" s="27" t="s">
        <v>68</v>
      </c>
      <c r="E273" s="28"/>
      <c r="F273" s="29">
        <v>80</v>
      </c>
      <c r="G273" s="28"/>
      <c r="H273" s="30">
        <v>1</v>
      </c>
      <c r="I273" s="31"/>
      <c r="J273" s="32"/>
      <c r="K273" s="31"/>
      <c r="L273" s="31"/>
      <c r="M273" s="33">
        <f t="shared" si="33"/>
        <v>0</v>
      </c>
      <c r="N273" s="19"/>
    </row>
    <row r="274" spans="1:14" ht="15" customHeight="1" x14ac:dyDescent="0.15">
      <c r="A274" s="42" t="s">
        <v>370</v>
      </c>
      <c r="B274" s="43"/>
      <c r="C274" s="43"/>
      <c r="D274" s="43"/>
      <c r="E274" s="43"/>
      <c r="F274" s="43"/>
      <c r="G274" s="43"/>
      <c r="H274" s="43"/>
      <c r="I274" s="43"/>
      <c r="M274" s="34">
        <f>SUM(M$272:M$273)</f>
        <v>0</v>
      </c>
      <c r="N274" s="35"/>
    </row>
    <row r="275" spans="1:14" ht="15.75" customHeight="1" x14ac:dyDescent="0.15">
      <c r="A275" s="20" t="s">
        <v>371</v>
      </c>
      <c r="B275" s="21"/>
      <c r="C275" s="22" t="s">
        <v>372</v>
      </c>
      <c r="D275" s="27"/>
      <c r="E275" s="36"/>
      <c r="F275" s="37">
        <v>0</v>
      </c>
      <c r="G275" s="36"/>
      <c r="H275" s="30">
        <v>1</v>
      </c>
      <c r="I275" s="31"/>
      <c r="J275" s="32"/>
      <c r="K275" s="31"/>
      <c r="L275" s="31"/>
      <c r="M275" s="33">
        <f t="shared" ref="M275:M277" si="34">IF(ISNUMBER($K275),IF(ISNUMBER($G275),ROUND($K275*$G275,2),ROUND($K275*$F275,2)),IF(ISNUMBER($G275),ROUND($I275*$G275,2),ROUND($I275*$F275,2)))</f>
        <v>0</v>
      </c>
      <c r="N275" s="19"/>
    </row>
    <row r="276" spans="1:14" ht="15.75" customHeight="1" x14ac:dyDescent="0.15">
      <c r="A276" s="24" t="s">
        <v>373</v>
      </c>
      <c r="B276" s="25"/>
      <c r="C276" s="26" t="s">
        <v>374</v>
      </c>
      <c r="D276" s="27" t="s">
        <v>44</v>
      </c>
      <c r="E276" s="28"/>
      <c r="F276" s="29">
        <v>7</v>
      </c>
      <c r="G276" s="28"/>
      <c r="H276" s="30">
        <v>1</v>
      </c>
      <c r="I276" s="31"/>
      <c r="J276" s="32"/>
      <c r="K276" s="31"/>
      <c r="L276" s="31"/>
      <c r="M276" s="33">
        <f t="shared" si="34"/>
        <v>0</v>
      </c>
      <c r="N276" s="19"/>
    </row>
    <row r="277" spans="1:14" ht="15.75" customHeight="1" x14ac:dyDescent="0.15">
      <c r="A277" s="24" t="s">
        <v>375</v>
      </c>
      <c r="B277" s="25"/>
      <c r="C277" s="26" t="s">
        <v>376</v>
      </c>
      <c r="D277" s="27" t="s">
        <v>90</v>
      </c>
      <c r="E277" s="28"/>
      <c r="F277" s="29">
        <v>6</v>
      </c>
      <c r="G277" s="28"/>
      <c r="H277" s="30">
        <v>1</v>
      </c>
      <c r="I277" s="31"/>
      <c r="J277" s="32"/>
      <c r="K277" s="31"/>
      <c r="L277" s="31"/>
      <c r="M277" s="33">
        <f t="shared" si="34"/>
        <v>0</v>
      </c>
      <c r="N277" s="19"/>
    </row>
    <row r="278" spans="1:14" ht="15" customHeight="1" x14ac:dyDescent="0.15">
      <c r="A278" s="42" t="s">
        <v>377</v>
      </c>
      <c r="B278" s="43"/>
      <c r="C278" s="43"/>
      <c r="D278" s="43"/>
      <c r="E278" s="43"/>
      <c r="F278" s="43"/>
      <c r="G278" s="43"/>
      <c r="H278" s="43"/>
      <c r="I278" s="43"/>
      <c r="M278" s="34">
        <f>SUM(M$276:M$277)</f>
        <v>0</v>
      </c>
      <c r="N278" s="35"/>
    </row>
    <row r="279" spans="1:14" ht="15.75" customHeight="1" x14ac:dyDescent="0.15">
      <c r="A279" s="20" t="s">
        <v>378</v>
      </c>
      <c r="B279" s="21"/>
      <c r="C279" s="22" t="s">
        <v>379</v>
      </c>
      <c r="D279" s="16"/>
      <c r="E279" s="17"/>
      <c r="F279" s="18"/>
      <c r="G279" s="17"/>
      <c r="H279" s="18"/>
      <c r="I279" s="17"/>
      <c r="J279" s="17"/>
      <c r="K279" s="17"/>
      <c r="L279" s="17"/>
      <c r="M279" s="18"/>
      <c r="N279" s="19"/>
    </row>
    <row r="280" spans="1:14" ht="15.75" customHeight="1" x14ac:dyDescent="0.15">
      <c r="A280" s="24" t="s">
        <v>380</v>
      </c>
      <c r="B280" s="25"/>
      <c r="C280" s="26" t="s">
        <v>381</v>
      </c>
      <c r="D280" s="27" t="s">
        <v>68</v>
      </c>
      <c r="E280" s="28"/>
      <c r="F280" s="29">
        <v>16</v>
      </c>
      <c r="G280" s="28"/>
      <c r="H280" s="30">
        <v>1</v>
      </c>
      <c r="I280" s="31"/>
      <c r="J280" s="32"/>
      <c r="K280" s="31"/>
      <c r="L280" s="31"/>
      <c r="M280" s="33">
        <f t="shared" ref="M280:M283" si="35">IF(ISNUMBER($K280),IF(ISNUMBER($G280),ROUND($K280*$G280,2),ROUND($K280*$F280,2)),IF(ISNUMBER($G280),ROUND($I280*$G280,2),ROUND($I280*$F280,2)))</f>
        <v>0</v>
      </c>
      <c r="N280" s="19"/>
    </row>
    <row r="281" spans="1:14" ht="15.75" customHeight="1" x14ac:dyDescent="0.15">
      <c r="A281" s="24" t="s">
        <v>382</v>
      </c>
      <c r="B281" s="25"/>
      <c r="C281" s="26" t="s">
        <v>383</v>
      </c>
      <c r="D281" s="27" t="s">
        <v>44</v>
      </c>
      <c r="E281" s="28"/>
      <c r="F281" s="29">
        <v>1</v>
      </c>
      <c r="G281" s="28"/>
      <c r="H281" s="30">
        <v>1</v>
      </c>
      <c r="I281" s="31"/>
      <c r="J281" s="32"/>
      <c r="K281" s="31"/>
      <c r="L281" s="31"/>
      <c r="M281" s="33">
        <f t="shared" si="35"/>
        <v>0</v>
      </c>
      <c r="N281" s="19"/>
    </row>
    <row r="282" spans="1:14" ht="15.75" customHeight="1" x14ac:dyDescent="0.15">
      <c r="A282" s="24" t="s">
        <v>384</v>
      </c>
      <c r="B282" s="25"/>
      <c r="C282" s="26" t="s">
        <v>385</v>
      </c>
      <c r="D282" s="27" t="s">
        <v>68</v>
      </c>
      <c r="E282" s="28"/>
      <c r="F282" s="29">
        <v>25</v>
      </c>
      <c r="G282" s="28"/>
      <c r="H282" s="30">
        <v>1</v>
      </c>
      <c r="I282" s="31"/>
      <c r="J282" s="32"/>
      <c r="K282" s="31"/>
      <c r="L282" s="31"/>
      <c r="M282" s="33">
        <f t="shared" si="35"/>
        <v>0</v>
      </c>
      <c r="N282" s="19"/>
    </row>
    <row r="283" spans="1:14" ht="15.75" customHeight="1" x14ac:dyDescent="0.15">
      <c r="A283" s="24" t="s">
        <v>386</v>
      </c>
      <c r="B283" s="25"/>
      <c r="C283" s="26" t="s">
        <v>387</v>
      </c>
      <c r="D283" s="27" t="s">
        <v>90</v>
      </c>
      <c r="E283" s="28"/>
      <c r="F283" s="29">
        <v>12</v>
      </c>
      <c r="G283" s="28"/>
      <c r="H283" s="30">
        <v>1</v>
      </c>
      <c r="I283" s="31"/>
      <c r="J283" s="32"/>
      <c r="K283" s="31"/>
      <c r="L283" s="31"/>
      <c r="M283" s="33">
        <f t="shared" si="35"/>
        <v>0</v>
      </c>
      <c r="N283" s="19"/>
    </row>
    <row r="284" spans="1:14" ht="15" customHeight="1" x14ac:dyDescent="0.15">
      <c r="A284" s="42" t="s">
        <v>388</v>
      </c>
      <c r="B284" s="43"/>
      <c r="C284" s="43"/>
      <c r="D284" s="43"/>
      <c r="E284" s="43"/>
      <c r="F284" s="43"/>
      <c r="G284" s="43"/>
      <c r="H284" s="43"/>
      <c r="I284" s="43"/>
      <c r="M284" s="34">
        <f>SUM(M$280:M$283)</f>
        <v>0</v>
      </c>
      <c r="N284" s="35"/>
    </row>
    <row r="285" spans="1:14" ht="15.75" customHeight="1" x14ac:dyDescent="0.15">
      <c r="A285" s="20" t="s">
        <v>389</v>
      </c>
      <c r="B285" s="21"/>
      <c r="C285" s="22" t="s">
        <v>390</v>
      </c>
      <c r="D285" s="16"/>
      <c r="E285" s="17"/>
      <c r="F285" s="18"/>
      <c r="G285" s="17"/>
      <c r="H285" s="18"/>
      <c r="I285" s="17"/>
      <c r="J285" s="17"/>
      <c r="K285" s="17"/>
      <c r="L285" s="17"/>
      <c r="M285" s="18"/>
      <c r="N285" s="19"/>
    </row>
    <row r="286" spans="1:14" ht="15.75" customHeight="1" x14ac:dyDescent="0.15">
      <c r="A286" s="24" t="s">
        <v>391</v>
      </c>
      <c r="B286" s="25"/>
      <c r="C286" s="26" t="s">
        <v>392</v>
      </c>
      <c r="D286" s="27" t="s">
        <v>90</v>
      </c>
      <c r="E286" s="28"/>
      <c r="F286" s="29">
        <v>3</v>
      </c>
      <c r="G286" s="28"/>
      <c r="H286" s="30">
        <v>1</v>
      </c>
      <c r="I286" s="31"/>
      <c r="J286" s="32"/>
      <c r="K286" s="31"/>
      <c r="L286" s="31"/>
      <c r="M286" s="33">
        <f t="shared" ref="M286:M287" si="36">IF(ISNUMBER($K286),IF(ISNUMBER($G286),ROUND($K286*$G286,2),ROUND($K286*$F286,2)),IF(ISNUMBER($G286),ROUND($I286*$G286,2),ROUND($I286*$F286,2)))</f>
        <v>0</v>
      </c>
      <c r="N286" s="19"/>
    </row>
    <row r="287" spans="1:14" ht="15.75" customHeight="1" x14ac:dyDescent="0.15">
      <c r="A287" s="24" t="s">
        <v>393</v>
      </c>
      <c r="B287" s="25"/>
      <c r="C287" s="26" t="s">
        <v>394</v>
      </c>
      <c r="D287" s="27" t="s">
        <v>90</v>
      </c>
      <c r="E287" s="28"/>
      <c r="F287" s="29">
        <v>7</v>
      </c>
      <c r="G287" s="28"/>
      <c r="H287" s="30">
        <v>1</v>
      </c>
      <c r="I287" s="31"/>
      <c r="J287" s="32"/>
      <c r="K287" s="31"/>
      <c r="L287" s="31"/>
      <c r="M287" s="33">
        <f t="shared" si="36"/>
        <v>0</v>
      </c>
      <c r="N287" s="19"/>
    </row>
    <row r="288" spans="1:14" ht="15" customHeight="1" x14ac:dyDescent="0.15">
      <c r="A288" s="42" t="s">
        <v>395</v>
      </c>
      <c r="B288" s="43"/>
      <c r="C288" s="43"/>
      <c r="D288" s="43"/>
      <c r="E288" s="43"/>
      <c r="F288" s="43"/>
      <c r="G288" s="43"/>
      <c r="H288" s="43"/>
      <c r="I288" s="43"/>
      <c r="M288" s="34">
        <f>SUM(M$286:M$287)</f>
        <v>0</v>
      </c>
      <c r="N288" s="35"/>
    </row>
    <row r="289" spans="1:14" ht="15.75" customHeight="1" x14ac:dyDescent="0.15">
      <c r="A289" s="20" t="s">
        <v>396</v>
      </c>
      <c r="B289" s="21"/>
      <c r="C289" s="22" t="s">
        <v>397</v>
      </c>
      <c r="D289" s="27"/>
      <c r="E289" s="36"/>
      <c r="F289" s="37">
        <v>0</v>
      </c>
      <c r="G289" s="36"/>
      <c r="H289" s="30">
        <v>1</v>
      </c>
      <c r="I289" s="31"/>
      <c r="J289" s="32"/>
      <c r="K289" s="31"/>
      <c r="L289" s="31"/>
      <c r="M289" s="33">
        <f t="shared" ref="M289:M290" si="37">IF(ISNUMBER($K289),IF(ISNUMBER($G289),ROUND($K289*$G289,2),ROUND($K289*$F289,2)),IF(ISNUMBER($G289),ROUND($I289*$G289,2),ROUND($I289*$F289,2)))</f>
        <v>0</v>
      </c>
      <c r="N289" s="19"/>
    </row>
    <row r="290" spans="1:14" ht="15.75" customHeight="1" x14ac:dyDescent="0.15">
      <c r="A290" s="24" t="s">
        <v>398</v>
      </c>
      <c r="B290" s="25"/>
      <c r="C290" s="26" t="s">
        <v>397</v>
      </c>
      <c r="D290" s="27" t="s">
        <v>90</v>
      </c>
      <c r="E290" s="28"/>
      <c r="F290" s="29">
        <v>3</v>
      </c>
      <c r="G290" s="28"/>
      <c r="H290" s="30">
        <v>1</v>
      </c>
      <c r="I290" s="31"/>
      <c r="J290" s="32"/>
      <c r="K290" s="31"/>
      <c r="L290" s="31"/>
      <c r="M290" s="33">
        <f t="shared" si="37"/>
        <v>0</v>
      </c>
      <c r="N290" s="19"/>
    </row>
    <row r="291" spans="1:14" ht="15" customHeight="1" x14ac:dyDescent="0.15">
      <c r="A291" s="42" t="s">
        <v>399</v>
      </c>
      <c r="B291" s="43"/>
      <c r="C291" s="43"/>
      <c r="D291" s="43"/>
      <c r="E291" s="43"/>
      <c r="F291" s="43"/>
      <c r="G291" s="43"/>
      <c r="H291" s="43"/>
      <c r="I291" s="43"/>
      <c r="M291" s="34">
        <f>M$290</f>
        <v>0</v>
      </c>
      <c r="N291" s="35"/>
    </row>
    <row r="292" spans="1:14" ht="29.25" customHeight="1" x14ac:dyDescent="0.15">
      <c r="A292" s="42" t="s">
        <v>400</v>
      </c>
      <c r="B292" s="43"/>
      <c r="C292" s="43"/>
      <c r="D292" s="43"/>
      <c r="E292" s="43"/>
      <c r="F292" s="43"/>
      <c r="G292" s="43"/>
      <c r="H292" s="43"/>
      <c r="I292" s="43"/>
      <c r="M292" s="34">
        <f>SUM(M$260:M$261)+SUM(M$263:M$265)+SUM(M$267:M$269)+SUM(M$271:M$273)+SUM(M$275:M$277)+SUM(M$280:M$283)+SUM(M$286:M$287)+SUM(M$289:M$290)</f>
        <v>0</v>
      </c>
      <c r="N292" s="35"/>
    </row>
    <row r="293" spans="1:14" ht="15" customHeight="1" x14ac:dyDescent="0.15">
      <c r="A293" s="69" t="s">
        <v>509</v>
      </c>
      <c r="B293" s="70"/>
      <c r="C293" s="70"/>
      <c r="D293" s="70"/>
      <c r="E293" s="70"/>
      <c r="F293" s="70"/>
      <c r="G293" s="70"/>
      <c r="H293" s="70"/>
      <c r="I293" s="71"/>
      <c r="M293" s="38"/>
      <c r="N293" s="39"/>
    </row>
    <row r="294" spans="1:14" ht="15" customHeight="1" x14ac:dyDescent="0.15">
      <c r="A294" s="66" t="s">
        <v>510</v>
      </c>
      <c r="B294" s="67"/>
      <c r="C294" s="67"/>
      <c r="D294" s="67"/>
      <c r="E294" s="67"/>
      <c r="F294" s="67"/>
      <c r="G294" s="67"/>
      <c r="H294" s="67"/>
      <c r="I294" s="68"/>
      <c r="M294" s="40"/>
      <c r="N294" s="39"/>
    </row>
    <row r="295" spans="1:14" ht="15" customHeight="1" x14ac:dyDescent="0.15">
      <c r="A295" s="63" t="s">
        <v>511</v>
      </c>
      <c r="B295" s="64"/>
      <c r="C295" s="64"/>
      <c r="D295" s="64"/>
      <c r="E295" s="64"/>
      <c r="F295" s="64"/>
      <c r="G295" s="64"/>
      <c r="H295" s="64"/>
      <c r="I295" s="65"/>
      <c r="M295" s="41"/>
      <c r="N295" s="39"/>
    </row>
  </sheetData>
  <mergeCells count="29">
    <mergeCell ref="A295:I295"/>
    <mergeCell ref="A294:I294"/>
    <mergeCell ref="A293:I293"/>
    <mergeCell ref="A278:I278"/>
    <mergeCell ref="A284:I284"/>
    <mergeCell ref="A288:I288"/>
    <mergeCell ref="A291:I291"/>
    <mergeCell ref="A292:I292"/>
    <mergeCell ref="A270:I270"/>
    <mergeCell ref="A274:I274"/>
    <mergeCell ref="A257:I257"/>
    <mergeCell ref="A262:I262"/>
    <mergeCell ref="D258:M258"/>
    <mergeCell ref="A238:I238"/>
    <mergeCell ref="A177:I177"/>
    <mergeCell ref="A182:I182"/>
    <mergeCell ref="A195:I195"/>
    <mergeCell ref="A266:I266"/>
    <mergeCell ref="A256:I256"/>
    <mergeCell ref="D1:F1"/>
    <mergeCell ref="I1:M1"/>
    <mergeCell ref="A1:C2"/>
    <mergeCell ref="D2:F2"/>
    <mergeCell ref="A220:I220"/>
    <mergeCell ref="A25:I25"/>
    <mergeCell ref="A28:I28"/>
    <mergeCell ref="I2:M2"/>
    <mergeCell ref="A3:M3"/>
    <mergeCell ref="D4:M4"/>
  </mergeCells>
  <printOptions horizontalCentered="1"/>
  <pageMargins left="0.40625" right="0.40625" top="0.40625" bottom="0.40625" header="0.2083333" footer="0.2083333"/>
  <pageSetup paperSize="9" orientation="portrait" useFirstPageNumber="1" r:id="rId1"/>
  <ignoredErrors>
    <ignoredError sqref="A1:N2 A10:N256 A8:C8 N8 A9:C9 N9 A4:N7 B3:N3 A259:N292 A257:L257 N257 A258:C258 N258 A293:L295 N293:N295" evalError="1" twoDigitTextYear="1" numberStoredAsText="1" formula="1" formulaRange="1" unlockedFormula="1" emptyCellReference="1" listDataValidation="1" calculatedColum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7D12E-9F23-45C2-B468-28B0AFD46AEA}">
  <dimension ref="A1:N96"/>
  <sheetViews>
    <sheetView showZeros="0" zoomScale="145" zoomScaleNormal="145" workbookViewId="0">
      <pane ySplit="6" topLeftCell="A7" activePane="bottomLeft" state="frozen"/>
      <selection pane="bottomLeft" activeCell="M94" sqref="M94:M96"/>
    </sheetView>
  </sheetViews>
  <sheetFormatPr baseColWidth="10" defaultColWidth="10" defaultRowHeight="15" customHeight="1" x14ac:dyDescent="0.15"/>
  <cols>
    <col min="1" max="1" width="11.1640625" style="1" customWidth="1"/>
    <col min="2" max="2" width="0" hidden="1" customWidth="1"/>
    <col min="3" max="3" width="50" style="1" customWidth="1"/>
    <col min="4" max="4" width="8.33203125" style="1" customWidth="1"/>
    <col min="5" max="5" width="0" hidden="1" customWidth="1"/>
    <col min="6" max="6" width="9.1640625" style="1" hidden="1" customWidth="1"/>
    <col min="7" max="7" width="10.33203125" customWidth="1"/>
    <col min="8" max="8" width="10.83203125" style="1" hidden="1" customWidth="1"/>
    <col min="9" max="9" width="14.5" customWidth="1"/>
    <col min="10" max="12" width="0" hidden="1" customWidth="1"/>
    <col min="13" max="13" width="10.6640625" style="1" customWidth="1"/>
    <col min="14" max="14" width="0" hidden="1" customWidth="1"/>
  </cols>
  <sheetData>
    <row r="1" spans="1:14" ht="15" customHeight="1" x14ac:dyDescent="0.15">
      <c r="A1" s="55" t="s">
        <v>0</v>
      </c>
      <c r="B1" s="56"/>
      <c r="C1" s="57"/>
      <c r="D1" s="53" t="s">
        <v>1</v>
      </c>
      <c r="E1" s="53"/>
      <c r="F1" s="54"/>
      <c r="G1" s="2"/>
      <c r="H1" s="3"/>
      <c r="I1" s="53" t="s">
        <v>2</v>
      </c>
      <c r="J1" s="53"/>
      <c r="K1" s="53"/>
      <c r="L1" s="53"/>
      <c r="M1" s="54"/>
      <c r="N1" s="4"/>
    </row>
    <row r="2" spans="1:14" ht="15" customHeight="1" x14ac:dyDescent="0.15">
      <c r="A2" s="58" t="s">
        <v>0</v>
      </c>
      <c r="B2" s="59"/>
      <c r="C2" s="60"/>
      <c r="D2" s="61" t="s">
        <v>3</v>
      </c>
      <c r="E2" s="61"/>
      <c r="F2" s="62"/>
      <c r="G2" s="5"/>
      <c r="H2" s="6"/>
      <c r="I2" s="44" t="s">
        <v>4</v>
      </c>
      <c r="J2" s="44"/>
      <c r="K2" s="44"/>
      <c r="L2" s="44"/>
      <c r="M2" s="45"/>
      <c r="N2" s="7"/>
    </row>
    <row r="3" spans="1:14" ht="22.5" customHeight="1" x14ac:dyDescent="0.15">
      <c r="A3" s="46" t="s">
        <v>513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8"/>
      <c r="N3" s="8"/>
    </row>
    <row r="4" spans="1:14" ht="7.5" customHeight="1" x14ac:dyDescent="0.15">
      <c r="A4" s="9"/>
      <c r="B4" s="9"/>
      <c r="C4" s="9"/>
      <c r="D4" s="49"/>
      <c r="E4" s="50"/>
      <c r="F4" s="51"/>
      <c r="G4" s="52"/>
      <c r="H4" s="51"/>
      <c r="I4" s="51"/>
      <c r="J4" s="50"/>
      <c r="K4" s="50"/>
      <c r="L4" s="50"/>
      <c r="M4" s="51"/>
      <c r="N4" s="9"/>
    </row>
    <row r="5" spans="1:14" ht="15" customHeight="1" x14ac:dyDescent="0.15">
      <c r="A5" s="10" t="s">
        <v>5</v>
      </c>
      <c r="B5" s="11" t="s">
        <v>6</v>
      </c>
      <c r="C5" s="11" t="s">
        <v>7</v>
      </c>
      <c r="D5" s="11" t="s">
        <v>8</v>
      </c>
      <c r="E5" s="11" t="s">
        <v>9</v>
      </c>
      <c r="F5" s="11" t="s">
        <v>10</v>
      </c>
      <c r="G5" s="11" t="s">
        <v>11</v>
      </c>
      <c r="H5" s="11" t="s">
        <v>12</v>
      </c>
      <c r="I5" s="11" t="s">
        <v>13</v>
      </c>
      <c r="M5" s="11" t="s">
        <v>14</v>
      </c>
      <c r="N5" s="12" t="s">
        <v>15</v>
      </c>
    </row>
    <row r="6" spans="1:14" ht="23.25" customHeight="1" x14ac:dyDescent="0.15">
      <c r="A6" s="13" t="s">
        <v>16</v>
      </c>
      <c r="B6" s="14"/>
      <c r="C6" s="15" t="s">
        <v>17</v>
      </c>
      <c r="D6" s="16"/>
      <c r="E6" s="17"/>
      <c r="F6" s="18"/>
      <c r="G6" s="17"/>
      <c r="H6" s="18"/>
      <c r="I6" s="17"/>
      <c r="J6" s="17"/>
      <c r="K6" s="17"/>
      <c r="L6" s="17"/>
      <c r="M6" s="18"/>
      <c r="N6" s="19"/>
    </row>
    <row r="7" spans="1:14" ht="20.25" customHeight="1" x14ac:dyDescent="0.15">
      <c r="A7" s="20" t="s">
        <v>18</v>
      </c>
      <c r="B7" s="21"/>
      <c r="C7" s="22" t="s">
        <v>19</v>
      </c>
      <c r="D7" s="16"/>
      <c r="E7" s="17"/>
      <c r="F7" s="18"/>
      <c r="G7" s="17"/>
      <c r="H7" s="18"/>
      <c r="I7" s="17"/>
      <c r="J7" s="17"/>
      <c r="K7" s="17"/>
      <c r="L7" s="17"/>
      <c r="M7" s="18"/>
      <c r="N7" s="19"/>
    </row>
    <row r="8" spans="1:14" ht="15.75" customHeight="1" x14ac:dyDescent="0.15">
      <c r="A8" s="20" t="s">
        <v>20</v>
      </c>
      <c r="B8" s="21"/>
      <c r="C8" s="22" t="s">
        <v>21</v>
      </c>
      <c r="D8" s="16"/>
      <c r="E8" s="17"/>
      <c r="F8" s="18"/>
      <c r="G8" s="17"/>
      <c r="H8" s="18"/>
      <c r="I8" s="17"/>
      <c r="J8" s="17"/>
      <c r="K8" s="17"/>
      <c r="L8" s="17"/>
      <c r="M8" s="18"/>
      <c r="N8" s="23"/>
    </row>
    <row r="9" spans="1:14" ht="15.75" customHeight="1" x14ac:dyDescent="0.15">
      <c r="A9" s="20" t="s">
        <v>22</v>
      </c>
      <c r="B9" s="21"/>
      <c r="C9" s="22" t="s">
        <v>23</v>
      </c>
      <c r="D9" s="16"/>
      <c r="E9" s="17"/>
      <c r="F9" s="18"/>
      <c r="G9" s="17"/>
      <c r="H9" s="18"/>
      <c r="I9" s="17"/>
      <c r="J9" s="17"/>
      <c r="K9" s="17"/>
      <c r="L9" s="17"/>
      <c r="M9" s="18"/>
      <c r="N9" s="19"/>
    </row>
    <row r="10" spans="1:14" ht="15.75" customHeight="1" x14ac:dyDescent="0.15">
      <c r="A10" s="24"/>
      <c r="B10" s="25"/>
      <c r="C10" s="26" t="s">
        <v>23</v>
      </c>
      <c r="D10" s="16"/>
      <c r="E10" s="17"/>
      <c r="F10" s="18"/>
      <c r="G10" s="17"/>
      <c r="H10" s="18"/>
      <c r="I10" s="17"/>
      <c r="J10" s="17"/>
      <c r="K10" s="17"/>
      <c r="L10" s="17"/>
      <c r="M10" s="18"/>
      <c r="N10" s="19"/>
    </row>
    <row r="11" spans="1:14" ht="15.75" customHeight="1" x14ac:dyDescent="0.15">
      <c r="A11" s="20" t="s">
        <v>24</v>
      </c>
      <c r="B11" s="21"/>
      <c r="C11" s="22" t="s">
        <v>25</v>
      </c>
      <c r="D11" s="16"/>
      <c r="E11" s="17"/>
      <c r="F11" s="18"/>
      <c r="G11" s="17"/>
      <c r="H11" s="18"/>
      <c r="I11" s="17"/>
      <c r="J11" s="17"/>
      <c r="K11" s="17"/>
      <c r="L11" s="17"/>
      <c r="M11" s="18"/>
      <c r="N11" s="19"/>
    </row>
    <row r="12" spans="1:14" ht="15.75" customHeight="1" x14ac:dyDescent="0.15">
      <c r="A12" s="24"/>
      <c r="B12" s="25"/>
      <c r="C12" s="26" t="s">
        <v>25</v>
      </c>
      <c r="D12" s="16"/>
      <c r="E12" s="17"/>
      <c r="F12" s="18"/>
      <c r="G12" s="17"/>
      <c r="H12" s="18"/>
      <c r="I12" s="17"/>
      <c r="J12" s="17"/>
      <c r="K12" s="17"/>
      <c r="L12" s="17"/>
      <c r="M12" s="18"/>
      <c r="N12" s="19"/>
    </row>
    <row r="13" spans="1:14" ht="15.75" customHeight="1" x14ac:dyDescent="0.15">
      <c r="A13" s="20" t="s">
        <v>26</v>
      </c>
      <c r="B13" s="21"/>
      <c r="C13" s="22" t="s">
        <v>27</v>
      </c>
      <c r="D13" s="16"/>
      <c r="E13" s="17"/>
      <c r="F13" s="18"/>
      <c r="G13" s="17"/>
      <c r="H13" s="18"/>
      <c r="I13" s="17"/>
      <c r="J13" s="17"/>
      <c r="K13" s="17"/>
      <c r="L13" s="17"/>
      <c r="M13" s="18"/>
      <c r="N13" s="19"/>
    </row>
    <row r="14" spans="1:14" ht="27.75" customHeight="1" x14ac:dyDescent="0.15">
      <c r="A14" s="24"/>
      <c r="B14" s="25"/>
      <c r="C14" s="26" t="s">
        <v>28</v>
      </c>
      <c r="D14" s="16"/>
      <c r="E14" s="17"/>
      <c r="F14" s="18"/>
      <c r="G14" s="17"/>
      <c r="H14" s="18"/>
      <c r="I14" s="17"/>
      <c r="J14" s="17"/>
      <c r="K14" s="17"/>
      <c r="L14" s="17"/>
      <c r="M14" s="18"/>
      <c r="N14" s="19"/>
    </row>
    <row r="15" spans="1:14" ht="15.75" customHeight="1" x14ac:dyDescent="0.15">
      <c r="A15" s="20" t="s">
        <v>29</v>
      </c>
      <c r="B15" s="21"/>
      <c r="C15" s="22" t="s">
        <v>30</v>
      </c>
      <c r="D15" s="16"/>
      <c r="E15" s="17"/>
      <c r="F15" s="18"/>
      <c r="G15" s="17"/>
      <c r="H15" s="18"/>
      <c r="I15" s="17"/>
      <c r="J15" s="17"/>
      <c r="K15" s="17"/>
      <c r="L15" s="17"/>
      <c r="M15" s="18"/>
      <c r="N15" s="19"/>
    </row>
    <row r="16" spans="1:14" ht="15.75" customHeight="1" x14ac:dyDescent="0.15">
      <c r="A16" s="24"/>
      <c r="B16" s="25"/>
      <c r="C16" s="26" t="s">
        <v>30</v>
      </c>
      <c r="D16" s="16"/>
      <c r="E16" s="17"/>
      <c r="F16" s="18"/>
      <c r="G16" s="17"/>
      <c r="H16" s="18"/>
      <c r="I16" s="17"/>
      <c r="J16" s="17"/>
      <c r="K16" s="17"/>
      <c r="L16" s="17"/>
      <c r="M16" s="18"/>
      <c r="N16" s="19"/>
    </row>
    <row r="17" spans="1:14" ht="15.75" customHeight="1" x14ac:dyDescent="0.15">
      <c r="A17" s="20" t="s">
        <v>31</v>
      </c>
      <c r="B17" s="21"/>
      <c r="C17" s="22" t="s">
        <v>32</v>
      </c>
      <c r="D17" s="16"/>
      <c r="E17" s="17"/>
      <c r="F17" s="18"/>
      <c r="G17" s="17"/>
      <c r="H17" s="18"/>
      <c r="I17" s="17"/>
      <c r="J17" s="17"/>
      <c r="K17" s="17"/>
      <c r="L17" s="17"/>
      <c r="M17" s="18"/>
      <c r="N17" s="19"/>
    </row>
    <row r="18" spans="1:14" ht="15.75" customHeight="1" x14ac:dyDescent="0.15">
      <c r="A18" s="24"/>
      <c r="B18" s="25"/>
      <c r="C18" s="26" t="s">
        <v>32</v>
      </c>
      <c r="D18" s="16"/>
      <c r="E18" s="17"/>
      <c r="F18" s="18"/>
      <c r="G18" s="17"/>
      <c r="H18" s="18"/>
      <c r="I18" s="17"/>
      <c r="J18" s="17"/>
      <c r="K18" s="17"/>
      <c r="L18" s="17"/>
      <c r="M18" s="18"/>
      <c r="N18" s="19"/>
    </row>
    <row r="19" spans="1:14" ht="36.75" customHeight="1" x14ac:dyDescent="0.15">
      <c r="A19" s="20" t="s">
        <v>33</v>
      </c>
      <c r="B19" s="21"/>
      <c r="C19" s="22" t="s">
        <v>34</v>
      </c>
      <c r="D19" s="16"/>
      <c r="E19" s="17"/>
      <c r="F19" s="18"/>
      <c r="G19" s="17"/>
      <c r="H19" s="18"/>
      <c r="I19" s="17"/>
      <c r="J19" s="17"/>
      <c r="K19" s="17"/>
      <c r="L19" s="17"/>
      <c r="M19" s="18"/>
      <c r="N19" s="19"/>
    </row>
    <row r="20" spans="1:14" ht="27.75" customHeight="1" x14ac:dyDescent="0.15">
      <c r="A20" s="20" t="s">
        <v>35</v>
      </c>
      <c r="B20" s="21"/>
      <c r="C20" s="22" t="s">
        <v>36</v>
      </c>
      <c r="D20" s="16"/>
      <c r="E20" s="17"/>
      <c r="F20" s="18"/>
      <c r="G20" s="17"/>
      <c r="H20" s="18"/>
      <c r="I20" s="17"/>
      <c r="J20" s="17"/>
      <c r="K20" s="17"/>
      <c r="L20" s="17"/>
      <c r="M20" s="18"/>
      <c r="N20" s="19"/>
    </row>
    <row r="21" spans="1:14" ht="39.75" customHeight="1" x14ac:dyDescent="0.15">
      <c r="A21" s="20" t="s">
        <v>37</v>
      </c>
      <c r="B21" s="21"/>
      <c r="C21" s="22" t="s">
        <v>38</v>
      </c>
      <c r="D21" s="16"/>
      <c r="E21" s="17"/>
      <c r="F21" s="18"/>
      <c r="G21" s="17"/>
      <c r="H21" s="18"/>
      <c r="I21" s="17"/>
      <c r="J21" s="17"/>
      <c r="K21" s="17"/>
      <c r="L21" s="17"/>
      <c r="M21" s="18"/>
      <c r="N21" s="19"/>
    </row>
    <row r="22" spans="1:14" ht="32.25" customHeight="1" x14ac:dyDescent="0.15">
      <c r="A22" s="20" t="s">
        <v>258</v>
      </c>
      <c r="B22" s="21"/>
      <c r="C22" s="22" t="s">
        <v>259</v>
      </c>
      <c r="D22" s="16"/>
      <c r="E22" s="17"/>
      <c r="F22" s="18"/>
      <c r="G22" s="17"/>
      <c r="H22" s="18"/>
      <c r="I22" s="17"/>
      <c r="J22" s="17"/>
      <c r="K22" s="17"/>
      <c r="L22" s="17"/>
      <c r="M22" s="18"/>
      <c r="N22" s="19"/>
    </row>
    <row r="23" spans="1:14" ht="15.75" customHeight="1" x14ac:dyDescent="0.15">
      <c r="A23" s="20" t="s">
        <v>324</v>
      </c>
      <c r="B23" s="21"/>
      <c r="C23" s="22" t="s">
        <v>325</v>
      </c>
      <c r="D23" s="16"/>
      <c r="E23" s="17"/>
      <c r="F23" s="18"/>
      <c r="G23" s="17"/>
      <c r="H23" s="18"/>
      <c r="I23" s="17"/>
      <c r="J23" s="17"/>
      <c r="K23" s="17"/>
      <c r="L23" s="17"/>
      <c r="M23" s="18"/>
      <c r="N23" s="19"/>
    </row>
    <row r="24" spans="1:14" ht="15.75" customHeight="1" x14ac:dyDescent="0.15">
      <c r="A24" s="24" t="s">
        <v>326</v>
      </c>
      <c r="B24" s="25"/>
      <c r="C24" s="26" t="s">
        <v>327</v>
      </c>
      <c r="D24" s="27"/>
      <c r="E24" s="36"/>
      <c r="F24" s="37">
        <v>0</v>
      </c>
      <c r="G24" s="36"/>
      <c r="H24" s="30">
        <v>1</v>
      </c>
      <c r="I24" s="31"/>
      <c r="J24" s="32"/>
      <c r="K24" s="31"/>
      <c r="L24" s="31"/>
      <c r="M24" s="33">
        <f t="shared" ref="M24:M27" si="0">IF(ISNUMBER($K24),IF(ISNUMBER($G24),ROUND($K24*$G24,2),ROUND($K24*$F24,2)),IF(ISNUMBER($G24),ROUND($I24*$G24,2),ROUND($I24*$F24,2)))</f>
        <v>0</v>
      </c>
      <c r="N24" s="19"/>
    </row>
    <row r="25" spans="1:14" ht="15.75" customHeight="1" x14ac:dyDescent="0.15">
      <c r="A25" s="24"/>
      <c r="B25" s="25"/>
      <c r="C25" s="26" t="s">
        <v>328</v>
      </c>
      <c r="D25" s="27" t="s">
        <v>90</v>
      </c>
      <c r="E25" s="28"/>
      <c r="F25" s="29">
        <v>11</v>
      </c>
      <c r="G25" s="28"/>
      <c r="H25" s="30">
        <v>1</v>
      </c>
      <c r="I25" s="31"/>
      <c r="J25" s="32"/>
      <c r="K25" s="31"/>
      <c r="L25" s="31"/>
      <c r="M25" s="33">
        <f t="shared" si="0"/>
        <v>0</v>
      </c>
      <c r="N25" s="19"/>
    </row>
    <row r="26" spans="1:14" ht="15.75" customHeight="1" x14ac:dyDescent="0.15">
      <c r="A26" s="24" t="s">
        <v>329</v>
      </c>
      <c r="B26" s="25"/>
      <c r="C26" s="26" t="s">
        <v>330</v>
      </c>
      <c r="D26" s="27" t="s">
        <v>90</v>
      </c>
      <c r="E26" s="28"/>
      <c r="F26" s="29">
        <v>5</v>
      </c>
      <c r="G26" s="28"/>
      <c r="H26" s="30">
        <v>1</v>
      </c>
      <c r="I26" s="31"/>
      <c r="J26" s="32"/>
      <c r="K26" s="31"/>
      <c r="L26" s="31"/>
      <c r="M26" s="33">
        <f t="shared" si="0"/>
        <v>0</v>
      </c>
      <c r="N26" s="19"/>
    </row>
    <row r="27" spans="1:14" ht="15.75" customHeight="1" x14ac:dyDescent="0.15">
      <c r="A27" s="24"/>
      <c r="B27" s="25"/>
      <c r="C27" s="26" t="s">
        <v>293</v>
      </c>
      <c r="D27" s="27" t="s">
        <v>90</v>
      </c>
      <c r="E27" s="28"/>
      <c r="F27" s="29">
        <v>5</v>
      </c>
      <c r="G27" s="28"/>
      <c r="H27" s="30">
        <v>1</v>
      </c>
      <c r="I27" s="31"/>
      <c r="J27" s="32"/>
      <c r="K27" s="31"/>
      <c r="L27" s="31"/>
      <c r="M27" s="33">
        <f t="shared" si="0"/>
        <v>0</v>
      </c>
      <c r="N27" s="19"/>
    </row>
    <row r="28" spans="1:14" ht="15.75" customHeight="1" x14ac:dyDescent="0.15">
      <c r="A28" s="24" t="s">
        <v>331</v>
      </c>
      <c r="B28" s="25"/>
      <c r="C28" s="26" t="s">
        <v>265</v>
      </c>
      <c r="D28" s="16"/>
      <c r="E28" s="17"/>
      <c r="F28" s="18"/>
      <c r="G28" s="17"/>
      <c r="H28" s="18"/>
      <c r="I28" s="17"/>
      <c r="J28" s="17"/>
      <c r="K28" s="17"/>
      <c r="L28" s="17"/>
      <c r="M28" s="18"/>
      <c r="N28" s="19"/>
    </row>
    <row r="29" spans="1:14" ht="15.75" customHeight="1" x14ac:dyDescent="0.15">
      <c r="A29" s="24"/>
      <c r="B29" s="25"/>
      <c r="C29" s="26" t="s">
        <v>295</v>
      </c>
      <c r="D29" s="27" t="s">
        <v>68</v>
      </c>
      <c r="E29" s="28"/>
      <c r="F29" s="29">
        <v>20</v>
      </c>
      <c r="G29" s="28"/>
      <c r="H29" s="30">
        <v>1</v>
      </c>
      <c r="I29" s="31"/>
      <c r="J29" s="32"/>
      <c r="K29" s="31"/>
      <c r="L29" s="31"/>
      <c r="M29" s="33">
        <f t="shared" ref="M29:M31" si="1">IF(ISNUMBER($K29),IF(ISNUMBER($G29),ROUND($K29*$G29,2),ROUND($K29*$F29,2)),IF(ISNUMBER($G29),ROUND($I29*$G29,2),ROUND($I29*$F29,2)))</f>
        <v>0</v>
      </c>
      <c r="N29" s="19"/>
    </row>
    <row r="30" spans="1:14" ht="15.75" customHeight="1" x14ac:dyDescent="0.15">
      <c r="A30" s="24"/>
      <c r="B30" s="25"/>
      <c r="C30" s="26" t="s">
        <v>296</v>
      </c>
      <c r="D30" s="27" t="s">
        <v>68</v>
      </c>
      <c r="E30" s="28"/>
      <c r="F30" s="29">
        <v>10</v>
      </c>
      <c r="G30" s="28"/>
      <c r="H30" s="30">
        <v>1</v>
      </c>
      <c r="I30" s="31"/>
      <c r="J30" s="32"/>
      <c r="K30" s="31"/>
      <c r="L30" s="31"/>
      <c r="M30" s="33">
        <f t="shared" si="1"/>
        <v>0</v>
      </c>
      <c r="N30" s="19"/>
    </row>
    <row r="31" spans="1:14" ht="15.75" customHeight="1" x14ac:dyDescent="0.15">
      <c r="A31" s="24"/>
      <c r="B31" s="25"/>
      <c r="C31" s="26" t="s">
        <v>297</v>
      </c>
      <c r="D31" s="27" t="s">
        <v>68</v>
      </c>
      <c r="E31" s="28"/>
      <c r="F31" s="29">
        <v>10</v>
      </c>
      <c r="G31" s="28"/>
      <c r="H31" s="30">
        <v>1</v>
      </c>
      <c r="I31" s="31"/>
      <c r="J31" s="32"/>
      <c r="K31" s="31"/>
      <c r="L31" s="31"/>
      <c r="M31" s="33">
        <f t="shared" si="1"/>
        <v>0</v>
      </c>
      <c r="N31" s="19"/>
    </row>
    <row r="32" spans="1:14" ht="15.75" customHeight="1" x14ac:dyDescent="0.15">
      <c r="A32" s="24" t="s">
        <v>332</v>
      </c>
      <c r="B32" s="25"/>
      <c r="C32" s="26" t="s">
        <v>267</v>
      </c>
      <c r="D32" s="16"/>
      <c r="E32" s="17"/>
      <c r="F32" s="18"/>
      <c r="G32" s="17"/>
      <c r="H32" s="18"/>
      <c r="I32" s="17"/>
      <c r="J32" s="17"/>
      <c r="K32" s="17"/>
      <c r="L32" s="17"/>
      <c r="M32" s="18"/>
      <c r="N32" s="19"/>
    </row>
    <row r="33" spans="1:14" ht="15.75" customHeight="1" x14ac:dyDescent="0.15">
      <c r="A33" s="24"/>
      <c r="B33" s="25"/>
      <c r="C33" s="26" t="s">
        <v>295</v>
      </c>
      <c r="D33" s="27" t="s">
        <v>68</v>
      </c>
      <c r="E33" s="28"/>
      <c r="F33" s="29">
        <v>5</v>
      </c>
      <c r="G33" s="28"/>
      <c r="H33" s="30">
        <v>1</v>
      </c>
      <c r="I33" s="31"/>
      <c r="J33" s="32"/>
      <c r="K33" s="31"/>
      <c r="L33" s="31"/>
      <c r="M33" s="33">
        <f>IF(ISNUMBER($K33),IF(ISNUMBER($G33),ROUND($K33*$G33,2),ROUND($K33*$F33,2)),IF(ISNUMBER($G33),ROUND($I33*$G33,2),ROUND($I33*$F33,2)))</f>
        <v>0</v>
      </c>
      <c r="N33" s="19"/>
    </row>
    <row r="34" spans="1:14" ht="15.75" customHeight="1" x14ac:dyDescent="0.15">
      <c r="A34" s="24" t="s">
        <v>333</v>
      </c>
      <c r="B34" s="25"/>
      <c r="C34" s="26" t="s">
        <v>269</v>
      </c>
      <c r="D34" s="16"/>
      <c r="E34" s="17"/>
      <c r="F34" s="18"/>
      <c r="G34" s="17"/>
      <c r="H34" s="18"/>
      <c r="I34" s="17"/>
      <c r="J34" s="17"/>
      <c r="K34" s="17"/>
      <c r="L34" s="17"/>
      <c r="M34" s="18"/>
      <c r="N34" s="19"/>
    </row>
    <row r="35" spans="1:14" ht="15.75" customHeight="1" x14ac:dyDescent="0.15">
      <c r="A35" s="24"/>
      <c r="B35" s="25"/>
      <c r="C35" s="26" t="s">
        <v>301</v>
      </c>
      <c r="D35" s="27" t="s">
        <v>90</v>
      </c>
      <c r="E35" s="28"/>
      <c r="F35" s="29">
        <v>3</v>
      </c>
      <c r="G35" s="28"/>
      <c r="H35" s="30">
        <v>1</v>
      </c>
      <c r="I35" s="31"/>
      <c r="J35" s="32"/>
      <c r="K35" s="31"/>
      <c r="L35" s="31"/>
      <c r="M35" s="33">
        <f>IF(ISNUMBER($K35),IF(ISNUMBER($G35),ROUND($K35*$G35,2),ROUND($K35*$F35,2)),IF(ISNUMBER($G35),ROUND($I35*$G35,2),ROUND($I35*$F35,2)))</f>
        <v>0</v>
      </c>
      <c r="N35" s="19"/>
    </row>
    <row r="36" spans="1:14" ht="15" customHeight="1" x14ac:dyDescent="0.15">
      <c r="A36" s="42" t="s">
        <v>334</v>
      </c>
      <c r="B36" s="43"/>
      <c r="C36" s="43"/>
      <c r="D36" s="43"/>
      <c r="E36" s="43"/>
      <c r="F36" s="43"/>
      <c r="G36" s="43"/>
      <c r="H36" s="43"/>
      <c r="I36" s="43"/>
      <c r="M36" s="34">
        <f>SUM(M$24:M$27)+SUM(M$29:M$31)+M$33+M$35</f>
        <v>0</v>
      </c>
      <c r="N36" s="35"/>
    </row>
    <row r="37" spans="1:14" ht="15.75" customHeight="1" x14ac:dyDescent="0.15">
      <c r="A37" s="20" t="s">
        <v>335</v>
      </c>
      <c r="B37" s="21"/>
      <c r="C37" s="22" t="s">
        <v>336</v>
      </c>
      <c r="D37" s="16"/>
      <c r="E37" s="17"/>
      <c r="F37" s="18"/>
      <c r="G37" s="17"/>
      <c r="H37" s="18"/>
      <c r="I37" s="17"/>
      <c r="J37" s="17"/>
      <c r="K37" s="17"/>
      <c r="L37" s="17"/>
      <c r="M37" s="18"/>
      <c r="N37" s="19"/>
    </row>
    <row r="38" spans="1:14" ht="15.75" customHeight="1" x14ac:dyDescent="0.15">
      <c r="A38" s="24" t="s">
        <v>337</v>
      </c>
      <c r="B38" s="25"/>
      <c r="C38" s="26" t="s">
        <v>327</v>
      </c>
      <c r="D38" s="27"/>
      <c r="E38" s="36"/>
      <c r="F38" s="37">
        <v>0</v>
      </c>
      <c r="G38" s="36"/>
      <c r="H38" s="30">
        <v>1</v>
      </c>
      <c r="I38" s="31"/>
      <c r="J38" s="32"/>
      <c r="K38" s="31"/>
      <c r="L38" s="31"/>
      <c r="M38" s="33">
        <f t="shared" ref="M38:M40" si="2">IF(ISNUMBER($K38),IF(ISNUMBER($G38),ROUND($K38*$G38,2),ROUND($K38*$F38,2)),IF(ISNUMBER($G38),ROUND($I38*$G38,2),ROUND($I38*$F38,2)))</f>
        <v>0</v>
      </c>
      <c r="N38" s="19"/>
    </row>
    <row r="39" spans="1:14" ht="15.75" customHeight="1" x14ac:dyDescent="0.15">
      <c r="A39" s="24" t="s">
        <v>338</v>
      </c>
      <c r="B39" s="25"/>
      <c r="C39" s="26" t="s">
        <v>330</v>
      </c>
      <c r="D39" s="27"/>
      <c r="E39" s="36"/>
      <c r="F39" s="37">
        <v>0</v>
      </c>
      <c r="G39" s="36"/>
      <c r="H39" s="30">
        <v>1</v>
      </c>
      <c r="I39" s="31"/>
      <c r="J39" s="32"/>
      <c r="K39" s="31"/>
      <c r="L39" s="31"/>
      <c r="M39" s="33">
        <f t="shared" si="2"/>
        <v>0</v>
      </c>
      <c r="N39" s="19"/>
    </row>
    <row r="40" spans="1:14" ht="15.75" customHeight="1" x14ac:dyDescent="0.15">
      <c r="A40" s="24"/>
      <c r="B40" s="25"/>
      <c r="C40" s="26" t="s">
        <v>293</v>
      </c>
      <c r="D40" s="27" t="s">
        <v>90</v>
      </c>
      <c r="E40" s="28"/>
      <c r="F40" s="29">
        <v>5</v>
      </c>
      <c r="G40" s="28"/>
      <c r="H40" s="30">
        <v>1</v>
      </c>
      <c r="I40" s="31"/>
      <c r="J40" s="32"/>
      <c r="K40" s="31"/>
      <c r="L40" s="31"/>
      <c r="M40" s="33">
        <f t="shared" si="2"/>
        <v>0</v>
      </c>
      <c r="N40" s="19"/>
    </row>
    <row r="41" spans="1:14" ht="15.75" customHeight="1" x14ac:dyDescent="0.15">
      <c r="A41" s="24" t="s">
        <v>339</v>
      </c>
      <c r="B41" s="25"/>
      <c r="C41" s="26" t="s">
        <v>265</v>
      </c>
      <c r="D41" s="16"/>
      <c r="E41" s="17"/>
      <c r="F41" s="18"/>
      <c r="G41" s="17"/>
      <c r="H41" s="18"/>
      <c r="I41" s="17"/>
      <c r="J41" s="17"/>
      <c r="K41" s="17"/>
      <c r="L41" s="17"/>
      <c r="M41" s="18"/>
      <c r="N41" s="19"/>
    </row>
    <row r="42" spans="1:14" ht="15.75" customHeight="1" x14ac:dyDescent="0.15">
      <c r="A42" s="24"/>
      <c r="B42" s="25"/>
      <c r="C42" s="26" t="s">
        <v>295</v>
      </c>
      <c r="D42" s="27" t="s">
        <v>68</v>
      </c>
      <c r="E42" s="28"/>
      <c r="F42" s="29">
        <v>20</v>
      </c>
      <c r="G42" s="28"/>
      <c r="H42" s="30">
        <v>1</v>
      </c>
      <c r="I42" s="31"/>
      <c r="J42" s="32"/>
      <c r="K42" s="31"/>
      <c r="L42" s="31"/>
      <c r="M42" s="33">
        <f t="shared" ref="M42:M44" si="3">IF(ISNUMBER($K42),IF(ISNUMBER($G42),ROUND($K42*$G42,2),ROUND($K42*$F42,2)),IF(ISNUMBER($G42),ROUND($I42*$G42,2),ROUND($I42*$F42,2)))</f>
        <v>0</v>
      </c>
      <c r="N42" s="19"/>
    </row>
    <row r="43" spans="1:14" ht="15.75" customHeight="1" x14ac:dyDescent="0.15">
      <c r="A43" s="24"/>
      <c r="B43" s="25"/>
      <c r="C43" s="26" t="s">
        <v>296</v>
      </c>
      <c r="D43" s="27" t="s">
        <v>68</v>
      </c>
      <c r="E43" s="28"/>
      <c r="F43" s="29">
        <v>10</v>
      </c>
      <c r="G43" s="28"/>
      <c r="H43" s="30">
        <v>1</v>
      </c>
      <c r="I43" s="31"/>
      <c r="J43" s="32"/>
      <c r="K43" s="31"/>
      <c r="L43" s="31"/>
      <c r="M43" s="33">
        <f t="shared" si="3"/>
        <v>0</v>
      </c>
      <c r="N43" s="19"/>
    </row>
    <row r="44" spans="1:14" ht="15.75" customHeight="1" x14ac:dyDescent="0.15">
      <c r="A44" s="24"/>
      <c r="B44" s="25"/>
      <c r="C44" s="26" t="s">
        <v>297</v>
      </c>
      <c r="D44" s="27" t="s">
        <v>68</v>
      </c>
      <c r="E44" s="28"/>
      <c r="F44" s="29">
        <v>10</v>
      </c>
      <c r="G44" s="28"/>
      <c r="H44" s="30">
        <v>1</v>
      </c>
      <c r="I44" s="31"/>
      <c r="J44" s="32"/>
      <c r="K44" s="31"/>
      <c r="L44" s="31"/>
      <c r="M44" s="33">
        <f t="shared" si="3"/>
        <v>0</v>
      </c>
      <c r="N44" s="19"/>
    </row>
    <row r="45" spans="1:14" ht="15.75" customHeight="1" x14ac:dyDescent="0.15">
      <c r="A45" s="24" t="s">
        <v>340</v>
      </c>
      <c r="B45" s="25"/>
      <c r="C45" s="26" t="s">
        <v>267</v>
      </c>
      <c r="D45" s="16"/>
      <c r="E45" s="17"/>
      <c r="F45" s="18"/>
      <c r="G45" s="17"/>
      <c r="H45" s="18"/>
      <c r="I45" s="17"/>
      <c r="J45" s="17"/>
      <c r="K45" s="17"/>
      <c r="L45" s="17"/>
      <c r="M45" s="18"/>
      <c r="N45" s="19"/>
    </row>
    <row r="46" spans="1:14" ht="15.75" customHeight="1" x14ac:dyDescent="0.15">
      <c r="A46" s="24"/>
      <c r="B46" s="25"/>
      <c r="C46" s="26" t="s">
        <v>295</v>
      </c>
      <c r="D46" s="27" t="s">
        <v>68</v>
      </c>
      <c r="E46" s="28"/>
      <c r="F46" s="29">
        <v>5</v>
      </c>
      <c r="G46" s="28"/>
      <c r="H46" s="30">
        <v>1</v>
      </c>
      <c r="I46" s="31"/>
      <c r="J46" s="32"/>
      <c r="K46" s="31"/>
      <c r="L46" s="31"/>
      <c r="M46" s="33">
        <f>IF(ISNUMBER($K46),IF(ISNUMBER($G46),ROUND($K46*$G46,2),ROUND($K46*$F46,2)),IF(ISNUMBER($G46),ROUND($I46*$G46,2),ROUND($I46*$F46,2)))</f>
        <v>0</v>
      </c>
      <c r="N46" s="19"/>
    </row>
    <row r="47" spans="1:14" ht="15.75" customHeight="1" x14ac:dyDescent="0.15">
      <c r="A47" s="24" t="s">
        <v>341</v>
      </c>
      <c r="B47" s="25"/>
      <c r="C47" s="26" t="s">
        <v>269</v>
      </c>
      <c r="D47" s="16"/>
      <c r="E47" s="17"/>
      <c r="F47" s="18"/>
      <c r="G47" s="17"/>
      <c r="H47" s="18"/>
      <c r="I47" s="17"/>
      <c r="J47" s="17"/>
      <c r="K47" s="17"/>
      <c r="L47" s="17"/>
      <c r="M47" s="18"/>
      <c r="N47" s="19"/>
    </row>
    <row r="48" spans="1:14" ht="15.75" customHeight="1" x14ac:dyDescent="0.15">
      <c r="A48" s="24"/>
      <c r="B48" s="25"/>
      <c r="C48" s="26" t="s">
        <v>301</v>
      </c>
      <c r="D48" s="27" t="s">
        <v>90</v>
      </c>
      <c r="E48" s="28"/>
      <c r="F48" s="29">
        <v>3</v>
      </c>
      <c r="G48" s="28"/>
      <c r="H48" s="30">
        <v>1</v>
      </c>
      <c r="I48" s="31"/>
      <c r="J48" s="32"/>
      <c r="K48" s="31"/>
      <c r="L48" s="31"/>
      <c r="M48" s="33">
        <f>IF(ISNUMBER($K48),IF(ISNUMBER($G48),ROUND($K48*$G48,2),ROUND($K48*$F48,2)),IF(ISNUMBER($G48),ROUND($I48*$G48,2),ROUND($I48*$F48,2)))</f>
        <v>0</v>
      </c>
      <c r="N48" s="19"/>
    </row>
    <row r="49" spans="1:14" ht="15" customHeight="1" x14ac:dyDescent="0.15">
      <c r="A49" s="42" t="s">
        <v>342</v>
      </c>
      <c r="B49" s="43"/>
      <c r="C49" s="43"/>
      <c r="D49" s="43"/>
      <c r="E49" s="43"/>
      <c r="F49" s="43"/>
      <c r="G49" s="43"/>
      <c r="H49" s="43"/>
      <c r="I49" s="43"/>
      <c r="M49" s="34">
        <f>SUM(M$38:M$40)+SUM(M$42:M$44)+M$46+M$48</f>
        <v>0</v>
      </c>
      <c r="N49" s="35"/>
    </row>
    <row r="50" spans="1:14" ht="15" customHeight="1" x14ac:dyDescent="0.15">
      <c r="A50" s="42" t="s">
        <v>343</v>
      </c>
      <c r="B50" s="43"/>
      <c r="C50" s="43"/>
      <c r="D50" s="43"/>
      <c r="E50" s="43"/>
      <c r="F50" s="43"/>
      <c r="G50" s="43"/>
      <c r="H50" s="43"/>
      <c r="I50" s="43"/>
      <c r="M50" s="34"/>
      <c r="N50" s="35"/>
    </row>
    <row r="51" spans="1:14" ht="32.25" customHeight="1" x14ac:dyDescent="0.15">
      <c r="A51" s="20" t="s">
        <v>401</v>
      </c>
      <c r="B51" s="21"/>
      <c r="C51" s="22" t="s">
        <v>402</v>
      </c>
      <c r="D51" s="16"/>
      <c r="E51" s="17"/>
      <c r="F51" s="18"/>
      <c r="G51" s="17"/>
      <c r="H51" s="18"/>
      <c r="I51" s="17"/>
      <c r="J51" s="17"/>
      <c r="K51" s="17"/>
      <c r="L51" s="17"/>
      <c r="M51" s="18"/>
      <c r="N51" s="19"/>
    </row>
    <row r="52" spans="1:14" ht="15.75" customHeight="1" x14ac:dyDescent="0.15">
      <c r="A52" s="20" t="s">
        <v>403</v>
      </c>
      <c r="B52" s="21"/>
      <c r="C52" s="22" t="s">
        <v>349</v>
      </c>
      <c r="D52" s="16"/>
      <c r="E52" s="17"/>
      <c r="F52" s="18"/>
      <c r="G52" s="17"/>
      <c r="H52" s="18"/>
      <c r="I52" s="17"/>
      <c r="J52" s="17"/>
      <c r="K52" s="17"/>
      <c r="L52" s="17"/>
      <c r="M52" s="18"/>
      <c r="N52" s="19"/>
    </row>
    <row r="53" spans="1:14" ht="15.75" customHeight="1" x14ac:dyDescent="0.15">
      <c r="A53" s="24" t="s">
        <v>404</v>
      </c>
      <c r="B53" s="25"/>
      <c r="C53" s="26" t="s">
        <v>349</v>
      </c>
      <c r="D53" s="27" t="s">
        <v>44</v>
      </c>
      <c r="E53" s="28"/>
      <c r="F53" s="29">
        <v>1</v>
      </c>
      <c r="G53" s="28"/>
      <c r="H53" s="30">
        <v>1</v>
      </c>
      <c r="I53" s="31"/>
      <c r="J53" s="32"/>
      <c r="K53" s="31"/>
      <c r="L53" s="31"/>
      <c r="M53" s="33">
        <f>IF(ISNUMBER($K53),IF(ISNUMBER($G53),ROUND($K53*$G53,2),ROUND($K53*$F53,2)),IF(ISNUMBER($G53),ROUND($I53*$G53,2),ROUND($I53*$F53,2)))</f>
        <v>0</v>
      </c>
      <c r="N53" s="19"/>
    </row>
    <row r="54" spans="1:14" ht="15" customHeight="1" x14ac:dyDescent="0.15">
      <c r="A54" s="42" t="s">
        <v>351</v>
      </c>
      <c r="B54" s="43"/>
      <c r="C54" s="43"/>
      <c r="D54" s="43"/>
      <c r="E54" s="43"/>
      <c r="F54" s="43"/>
      <c r="G54" s="43"/>
      <c r="H54" s="43"/>
      <c r="I54" s="43"/>
      <c r="M54" s="34">
        <f>M$53</f>
        <v>0</v>
      </c>
      <c r="N54" s="35"/>
    </row>
    <row r="55" spans="1:14" ht="15.75" customHeight="1" x14ac:dyDescent="0.15">
      <c r="A55" s="20" t="s">
        <v>405</v>
      </c>
      <c r="B55" s="21"/>
      <c r="C55" s="22" t="s">
        <v>406</v>
      </c>
      <c r="D55" s="16"/>
      <c r="E55" s="17"/>
      <c r="F55" s="18"/>
      <c r="G55" s="17"/>
      <c r="H55" s="18"/>
      <c r="I55" s="17"/>
      <c r="J55" s="17"/>
      <c r="K55" s="17"/>
      <c r="L55" s="17"/>
      <c r="M55" s="18"/>
      <c r="N55" s="19"/>
    </row>
    <row r="56" spans="1:14" ht="15.75" customHeight="1" x14ac:dyDescent="0.15">
      <c r="A56" s="24" t="s">
        <v>407</v>
      </c>
      <c r="B56" s="25"/>
      <c r="C56" s="26" t="s">
        <v>406</v>
      </c>
      <c r="D56" s="27" t="s">
        <v>44</v>
      </c>
      <c r="E56" s="28"/>
      <c r="F56" s="29">
        <v>0</v>
      </c>
      <c r="G56" s="28"/>
      <c r="H56" s="30">
        <v>1</v>
      </c>
      <c r="I56" s="31"/>
      <c r="J56" s="32"/>
      <c r="K56" s="31"/>
      <c r="L56" s="31"/>
      <c r="M56" s="33">
        <f>IF(ISNUMBER($K56),IF(ISNUMBER($G56),ROUND($K56*$G56,2),ROUND($K56*$F56,2)),IF(ISNUMBER($G56),ROUND($I56*$G56,2),ROUND($I56*$F56,2)))</f>
        <v>0</v>
      </c>
      <c r="N56" s="19"/>
    </row>
    <row r="57" spans="1:14" ht="15" customHeight="1" x14ac:dyDescent="0.15">
      <c r="A57" s="42" t="s">
        <v>408</v>
      </c>
      <c r="B57" s="43"/>
      <c r="C57" s="43"/>
      <c r="D57" s="43"/>
      <c r="E57" s="43"/>
      <c r="F57" s="43"/>
      <c r="G57" s="43"/>
      <c r="H57" s="43"/>
      <c r="I57" s="43"/>
      <c r="M57" s="34">
        <f>M$56</f>
        <v>0</v>
      </c>
      <c r="N57" s="35"/>
    </row>
    <row r="58" spans="1:14" ht="15.75" customHeight="1" x14ac:dyDescent="0.15">
      <c r="A58" s="20" t="s">
        <v>409</v>
      </c>
      <c r="B58" s="21"/>
      <c r="C58" s="22" t="s">
        <v>410</v>
      </c>
      <c r="D58" s="16"/>
      <c r="E58" s="17"/>
      <c r="F58" s="18"/>
      <c r="G58" s="17"/>
      <c r="H58" s="18"/>
      <c r="I58" s="17"/>
      <c r="J58" s="17"/>
      <c r="K58" s="17"/>
      <c r="L58" s="17"/>
      <c r="M58" s="18"/>
      <c r="N58" s="19"/>
    </row>
    <row r="59" spans="1:14" ht="15.75" customHeight="1" x14ac:dyDescent="0.15">
      <c r="A59" s="24" t="s">
        <v>411</v>
      </c>
      <c r="B59" s="25"/>
      <c r="C59" s="26" t="s">
        <v>412</v>
      </c>
      <c r="D59" s="16"/>
      <c r="E59" s="17"/>
      <c r="F59" s="18"/>
      <c r="G59" s="17"/>
      <c r="H59" s="18"/>
      <c r="I59" s="17"/>
      <c r="J59" s="17"/>
      <c r="K59" s="17"/>
      <c r="L59" s="17"/>
      <c r="M59" s="18"/>
      <c r="N59" s="19"/>
    </row>
    <row r="60" spans="1:14" ht="15.75" customHeight="1" x14ac:dyDescent="0.15">
      <c r="A60" s="24" t="s">
        <v>413</v>
      </c>
      <c r="B60" s="25"/>
      <c r="C60" s="26" t="s">
        <v>414</v>
      </c>
      <c r="D60" s="27" t="s">
        <v>68</v>
      </c>
      <c r="E60" s="28"/>
      <c r="F60" s="29">
        <v>360</v>
      </c>
      <c r="G60" s="28"/>
      <c r="H60" s="30">
        <v>1</v>
      </c>
      <c r="I60" s="31"/>
      <c r="J60" s="32"/>
      <c r="K60" s="31"/>
      <c r="L60" s="31"/>
      <c r="M60" s="33">
        <f t="shared" ref="M60:M62" si="4">IF(ISNUMBER($K60),IF(ISNUMBER($G60),ROUND($K60*$G60,2),ROUND($K60*$F60,2)),IF(ISNUMBER($G60),ROUND($I60*$G60,2),ROUND($I60*$F60,2)))</f>
        <v>0</v>
      </c>
      <c r="N60" s="19"/>
    </row>
    <row r="61" spans="1:14" ht="15.75" customHeight="1" x14ac:dyDescent="0.15">
      <c r="A61" s="24" t="s">
        <v>415</v>
      </c>
      <c r="B61" s="25"/>
      <c r="C61" s="26" t="s">
        <v>416</v>
      </c>
      <c r="D61" s="27" t="s">
        <v>68</v>
      </c>
      <c r="E61" s="28"/>
      <c r="F61" s="29">
        <v>0</v>
      </c>
      <c r="G61" s="28"/>
      <c r="H61" s="30">
        <v>1</v>
      </c>
      <c r="I61" s="31"/>
      <c r="J61" s="32"/>
      <c r="K61" s="31"/>
      <c r="L61" s="31"/>
      <c r="M61" s="33">
        <f t="shared" si="4"/>
        <v>0</v>
      </c>
      <c r="N61" s="19"/>
    </row>
    <row r="62" spans="1:14" ht="15.75" customHeight="1" x14ac:dyDescent="0.15">
      <c r="A62" s="24" t="s">
        <v>417</v>
      </c>
      <c r="B62" s="25"/>
      <c r="C62" s="26" t="s">
        <v>418</v>
      </c>
      <c r="D62" s="27" t="s">
        <v>68</v>
      </c>
      <c r="E62" s="28"/>
      <c r="F62" s="29">
        <v>0</v>
      </c>
      <c r="G62" s="28"/>
      <c r="H62" s="30">
        <v>1</v>
      </c>
      <c r="I62" s="31"/>
      <c r="J62" s="32"/>
      <c r="K62" s="31"/>
      <c r="L62" s="31"/>
      <c r="M62" s="33">
        <f t="shared" si="4"/>
        <v>0</v>
      </c>
      <c r="N62" s="19"/>
    </row>
    <row r="63" spans="1:14" ht="27.75" customHeight="1" x14ac:dyDescent="0.15">
      <c r="A63" s="24" t="s">
        <v>419</v>
      </c>
      <c r="B63" s="25"/>
      <c r="C63" s="26" t="s">
        <v>420</v>
      </c>
      <c r="D63" s="16"/>
      <c r="E63" s="17"/>
      <c r="F63" s="18"/>
      <c r="G63" s="17"/>
      <c r="H63" s="18"/>
      <c r="I63" s="17"/>
      <c r="J63" s="17"/>
      <c r="K63" s="17"/>
      <c r="L63" s="17"/>
      <c r="M63" s="18"/>
      <c r="N63" s="19"/>
    </row>
    <row r="64" spans="1:14" ht="15.75" customHeight="1" x14ac:dyDescent="0.15">
      <c r="A64" s="24" t="s">
        <v>421</v>
      </c>
      <c r="B64" s="25"/>
      <c r="C64" s="26" t="s">
        <v>422</v>
      </c>
      <c r="D64" s="27" t="s">
        <v>68</v>
      </c>
      <c r="E64" s="28"/>
      <c r="F64" s="29">
        <v>360</v>
      </c>
      <c r="G64" s="28"/>
      <c r="H64" s="30">
        <v>1</v>
      </c>
      <c r="I64" s="31"/>
      <c r="J64" s="32"/>
      <c r="K64" s="31"/>
      <c r="L64" s="31"/>
      <c r="M64" s="33">
        <f t="shared" ref="M64:M66" si="5">IF(ISNUMBER($K64),IF(ISNUMBER($G64),ROUND($K64*$G64,2),ROUND($K64*$F64,2)),IF(ISNUMBER($G64),ROUND($I64*$G64,2),ROUND($I64*$F64,2)))</f>
        <v>0</v>
      </c>
      <c r="N64" s="19"/>
    </row>
    <row r="65" spans="1:14" ht="15.75" customHeight="1" x14ac:dyDescent="0.15">
      <c r="A65" s="24" t="s">
        <v>423</v>
      </c>
      <c r="B65" s="25"/>
      <c r="C65" s="26" t="s">
        <v>424</v>
      </c>
      <c r="D65" s="27" t="s">
        <v>68</v>
      </c>
      <c r="E65" s="28"/>
      <c r="F65" s="29">
        <v>0</v>
      </c>
      <c r="G65" s="28"/>
      <c r="H65" s="30">
        <v>1</v>
      </c>
      <c r="I65" s="31"/>
      <c r="J65" s="32"/>
      <c r="K65" s="31"/>
      <c r="L65" s="31"/>
      <c r="M65" s="33">
        <f t="shared" si="5"/>
        <v>0</v>
      </c>
      <c r="N65" s="19"/>
    </row>
    <row r="66" spans="1:14" ht="15.75" customHeight="1" x14ac:dyDescent="0.15">
      <c r="A66" s="24" t="s">
        <v>425</v>
      </c>
      <c r="B66" s="25"/>
      <c r="C66" s="26" t="s">
        <v>426</v>
      </c>
      <c r="D66" s="27" t="s">
        <v>68</v>
      </c>
      <c r="E66" s="28"/>
      <c r="F66" s="29">
        <v>0</v>
      </c>
      <c r="G66" s="28"/>
      <c r="H66" s="30">
        <v>1</v>
      </c>
      <c r="I66" s="31"/>
      <c r="J66" s="32"/>
      <c r="K66" s="31"/>
      <c r="L66" s="31"/>
      <c r="M66" s="33">
        <f t="shared" si="5"/>
        <v>0</v>
      </c>
      <c r="N66" s="19"/>
    </row>
    <row r="67" spans="1:14" ht="15.75" customHeight="1" x14ac:dyDescent="0.15">
      <c r="A67" s="24" t="s">
        <v>427</v>
      </c>
      <c r="B67" s="25"/>
      <c r="C67" s="26" t="s">
        <v>428</v>
      </c>
      <c r="D67" s="16"/>
      <c r="E67" s="17"/>
      <c r="F67" s="18"/>
      <c r="G67" s="17"/>
      <c r="H67" s="18"/>
      <c r="I67" s="17"/>
      <c r="J67" s="17"/>
      <c r="K67" s="17"/>
      <c r="L67" s="17"/>
      <c r="M67" s="18"/>
      <c r="N67" s="19"/>
    </row>
    <row r="68" spans="1:14" ht="15.75" customHeight="1" x14ac:dyDescent="0.15">
      <c r="A68" s="24" t="s">
        <v>429</v>
      </c>
      <c r="B68" s="25"/>
      <c r="C68" s="26" t="s">
        <v>430</v>
      </c>
      <c r="D68" s="27" t="s">
        <v>90</v>
      </c>
      <c r="E68" s="28"/>
      <c r="F68" s="29">
        <v>50</v>
      </c>
      <c r="G68" s="28"/>
      <c r="H68" s="30">
        <v>1</v>
      </c>
      <c r="I68" s="31"/>
      <c r="J68" s="32"/>
      <c r="K68" s="31"/>
      <c r="L68" s="31"/>
      <c r="M68" s="33">
        <f t="shared" ref="M68:M73" si="6">IF(ISNUMBER($K68),IF(ISNUMBER($G68),ROUND($K68*$G68,2),ROUND($K68*$F68,2)),IF(ISNUMBER($G68),ROUND($I68*$G68,2),ROUND($I68*$F68,2)))</f>
        <v>0</v>
      </c>
      <c r="N68" s="19"/>
    </row>
    <row r="69" spans="1:14" ht="15.75" customHeight="1" x14ac:dyDescent="0.15">
      <c r="A69" s="24" t="s">
        <v>431</v>
      </c>
      <c r="B69" s="25"/>
      <c r="C69" s="26" t="s">
        <v>432</v>
      </c>
      <c r="D69" s="27" t="s">
        <v>90</v>
      </c>
      <c r="E69" s="28"/>
      <c r="F69" s="29">
        <v>4</v>
      </c>
      <c r="G69" s="28"/>
      <c r="H69" s="30">
        <v>1</v>
      </c>
      <c r="I69" s="31"/>
      <c r="J69" s="32"/>
      <c r="K69" s="31"/>
      <c r="L69" s="31"/>
      <c r="M69" s="33">
        <f t="shared" si="6"/>
        <v>0</v>
      </c>
      <c r="N69" s="19"/>
    </row>
    <row r="70" spans="1:14" ht="15.75" customHeight="1" x14ac:dyDescent="0.15">
      <c r="A70" s="24" t="s">
        <v>433</v>
      </c>
      <c r="B70" s="25"/>
      <c r="C70" s="26" t="s">
        <v>434</v>
      </c>
      <c r="D70" s="27" t="s">
        <v>90</v>
      </c>
      <c r="E70" s="28"/>
      <c r="F70" s="29">
        <v>4</v>
      </c>
      <c r="G70" s="28"/>
      <c r="H70" s="30">
        <v>1</v>
      </c>
      <c r="I70" s="31"/>
      <c r="J70" s="32"/>
      <c r="K70" s="31"/>
      <c r="L70" s="31"/>
      <c r="M70" s="33">
        <f t="shared" si="6"/>
        <v>0</v>
      </c>
      <c r="N70" s="19"/>
    </row>
    <row r="71" spans="1:14" ht="15.75" customHeight="1" x14ac:dyDescent="0.15">
      <c r="A71" s="24" t="s">
        <v>435</v>
      </c>
      <c r="B71" s="25"/>
      <c r="C71" s="26" t="s">
        <v>436</v>
      </c>
      <c r="D71" s="27" t="s">
        <v>90</v>
      </c>
      <c r="E71" s="28"/>
      <c r="F71" s="29">
        <v>2</v>
      </c>
      <c r="G71" s="28"/>
      <c r="H71" s="30">
        <v>1</v>
      </c>
      <c r="I71" s="31"/>
      <c r="J71" s="32"/>
      <c r="K71" s="31"/>
      <c r="L71" s="31"/>
      <c r="M71" s="33">
        <f t="shared" si="6"/>
        <v>0</v>
      </c>
      <c r="N71" s="19"/>
    </row>
    <row r="72" spans="1:14" ht="15.75" customHeight="1" x14ac:dyDescent="0.15">
      <c r="A72" s="24" t="s">
        <v>437</v>
      </c>
      <c r="B72" s="25"/>
      <c r="C72" s="26" t="s">
        <v>438</v>
      </c>
      <c r="D72" s="27" t="s">
        <v>90</v>
      </c>
      <c r="E72" s="28"/>
      <c r="F72" s="29">
        <v>2</v>
      </c>
      <c r="G72" s="28"/>
      <c r="H72" s="30">
        <v>1</v>
      </c>
      <c r="I72" s="31"/>
      <c r="J72" s="32"/>
      <c r="K72" s="31"/>
      <c r="L72" s="31"/>
      <c r="M72" s="33">
        <f t="shared" si="6"/>
        <v>0</v>
      </c>
      <c r="N72" s="19"/>
    </row>
    <row r="73" spans="1:14" ht="15.75" customHeight="1" x14ac:dyDescent="0.15">
      <c r="A73" s="24" t="s">
        <v>439</v>
      </c>
      <c r="B73" s="25"/>
      <c r="C73" s="26" t="s">
        <v>440</v>
      </c>
      <c r="D73" s="27" t="s">
        <v>90</v>
      </c>
      <c r="E73" s="28"/>
      <c r="F73" s="29">
        <v>4</v>
      </c>
      <c r="G73" s="28"/>
      <c r="H73" s="30">
        <v>1</v>
      </c>
      <c r="I73" s="31"/>
      <c r="J73" s="32"/>
      <c r="K73" s="31"/>
      <c r="L73" s="31"/>
      <c r="M73" s="33">
        <f t="shared" si="6"/>
        <v>0</v>
      </c>
      <c r="N73" s="19"/>
    </row>
    <row r="74" spans="1:14" ht="15.75" customHeight="1" x14ac:dyDescent="0.15">
      <c r="A74" s="24" t="s">
        <v>441</v>
      </c>
      <c r="B74" s="25"/>
      <c r="C74" s="26" t="s">
        <v>442</v>
      </c>
      <c r="D74" s="16"/>
      <c r="E74" s="17"/>
      <c r="F74" s="18"/>
      <c r="G74" s="17"/>
      <c r="H74" s="18"/>
      <c r="I74" s="17"/>
      <c r="J74" s="17"/>
      <c r="K74" s="17"/>
      <c r="L74" s="17"/>
      <c r="M74" s="18"/>
      <c r="N74" s="19"/>
    </row>
    <row r="75" spans="1:14" ht="15.75" customHeight="1" x14ac:dyDescent="0.15">
      <c r="A75" s="24" t="s">
        <v>443</v>
      </c>
      <c r="B75" s="25"/>
      <c r="C75" s="26" t="s">
        <v>444</v>
      </c>
      <c r="D75" s="27" t="s">
        <v>44</v>
      </c>
      <c r="E75" s="28"/>
      <c r="F75" s="29">
        <v>1</v>
      </c>
      <c r="G75" s="28"/>
      <c r="H75" s="30">
        <v>1</v>
      </c>
      <c r="I75" s="31"/>
      <c r="J75" s="32"/>
      <c r="K75" s="31"/>
      <c r="L75" s="31"/>
      <c r="M75" s="33">
        <f>IF(ISNUMBER($K75),IF(ISNUMBER($G75),ROUND($K75*$G75,2),ROUND($K75*$F75,2)),IF(ISNUMBER($G75),ROUND($I75*$G75,2),ROUND($I75*$F75,2)))</f>
        <v>0</v>
      </c>
      <c r="N75" s="19"/>
    </row>
    <row r="76" spans="1:14" ht="15" customHeight="1" x14ac:dyDescent="0.15">
      <c r="A76" s="42" t="s">
        <v>445</v>
      </c>
      <c r="B76" s="43"/>
      <c r="C76" s="43"/>
      <c r="D76" s="43"/>
      <c r="E76" s="43"/>
      <c r="F76" s="43"/>
      <c r="G76" s="43"/>
      <c r="H76" s="43"/>
      <c r="I76" s="43"/>
      <c r="M76" s="34">
        <f>SUM(M$60:M$62)+SUM(M$64:M$66)+SUM(M$68:M$73)+M$75</f>
        <v>0</v>
      </c>
      <c r="N76" s="35"/>
    </row>
    <row r="77" spans="1:14" ht="15.75" customHeight="1" x14ac:dyDescent="0.15">
      <c r="A77" s="20" t="s">
        <v>446</v>
      </c>
      <c r="B77" s="21"/>
      <c r="C77" s="22" t="s">
        <v>447</v>
      </c>
      <c r="D77" s="16"/>
      <c r="E77" s="17"/>
      <c r="F77" s="18"/>
      <c r="G77" s="17"/>
      <c r="H77" s="18"/>
      <c r="I77" s="17"/>
      <c r="J77" s="17"/>
      <c r="K77" s="17"/>
      <c r="L77" s="17"/>
      <c r="M77" s="18"/>
      <c r="N77" s="19"/>
    </row>
    <row r="78" spans="1:14" ht="15.75" customHeight="1" x14ac:dyDescent="0.15">
      <c r="A78" s="24" t="s">
        <v>448</v>
      </c>
      <c r="B78" s="25"/>
      <c r="C78" s="26" t="s">
        <v>449</v>
      </c>
      <c r="D78" s="27" t="s">
        <v>90</v>
      </c>
      <c r="E78" s="28"/>
      <c r="F78" s="29">
        <v>25</v>
      </c>
      <c r="G78" s="28"/>
      <c r="H78" s="30">
        <v>1</v>
      </c>
      <c r="I78" s="31"/>
      <c r="J78" s="32"/>
      <c r="K78" s="31"/>
      <c r="L78" s="31"/>
      <c r="M78" s="33">
        <f t="shared" ref="M78:M79" si="7">IF(ISNUMBER($K78),IF(ISNUMBER($G78),ROUND($K78*$G78,2),ROUND($K78*$F78,2)),IF(ISNUMBER($G78),ROUND($I78*$G78,2),ROUND($I78*$F78,2)))</f>
        <v>0</v>
      </c>
      <c r="N78" s="19"/>
    </row>
    <row r="79" spans="1:14" ht="15.75" customHeight="1" x14ac:dyDescent="0.15">
      <c r="A79" s="24" t="s">
        <v>450</v>
      </c>
      <c r="B79" s="25"/>
      <c r="C79" s="26" t="s">
        <v>451</v>
      </c>
      <c r="D79" s="27" t="s">
        <v>44</v>
      </c>
      <c r="E79" s="28"/>
      <c r="F79" s="29">
        <v>25</v>
      </c>
      <c r="G79" s="28"/>
      <c r="H79" s="30">
        <v>1</v>
      </c>
      <c r="I79" s="31"/>
      <c r="J79" s="32"/>
      <c r="K79" s="31"/>
      <c r="L79" s="31"/>
      <c r="M79" s="33">
        <f t="shared" si="7"/>
        <v>0</v>
      </c>
      <c r="N79" s="19"/>
    </row>
    <row r="80" spans="1:14" ht="15" customHeight="1" x14ac:dyDescent="0.15">
      <c r="A80" s="42" t="s">
        <v>452</v>
      </c>
      <c r="B80" s="43"/>
      <c r="C80" s="43"/>
      <c r="D80" s="43"/>
      <c r="E80" s="43"/>
      <c r="F80" s="43"/>
      <c r="G80" s="43"/>
      <c r="H80" s="43"/>
      <c r="I80" s="43"/>
      <c r="M80" s="34">
        <f>SUM(M$78:M$79)</f>
        <v>0</v>
      </c>
      <c r="N80" s="35"/>
    </row>
    <row r="81" spans="1:14" ht="15.75" customHeight="1" x14ac:dyDescent="0.15">
      <c r="A81" s="20" t="s">
        <v>453</v>
      </c>
      <c r="B81" s="21"/>
      <c r="C81" s="22" t="s">
        <v>454</v>
      </c>
      <c r="D81" s="16"/>
      <c r="E81" s="17"/>
      <c r="F81" s="18"/>
      <c r="G81" s="17"/>
      <c r="H81" s="18"/>
      <c r="I81" s="17"/>
      <c r="J81" s="17"/>
      <c r="K81" s="17"/>
      <c r="L81" s="17"/>
      <c r="M81" s="18"/>
      <c r="N81" s="19"/>
    </row>
    <row r="82" spans="1:14" ht="27.75" customHeight="1" x14ac:dyDescent="0.15">
      <c r="A82" s="24"/>
      <c r="B82" s="25"/>
      <c r="C82" s="26" t="s">
        <v>455</v>
      </c>
      <c r="D82" s="27" t="s">
        <v>44</v>
      </c>
      <c r="E82" s="28"/>
      <c r="F82" s="29">
        <v>1</v>
      </c>
      <c r="G82" s="28"/>
      <c r="H82" s="30">
        <v>1</v>
      </c>
      <c r="I82" s="31"/>
      <c r="J82" s="32"/>
      <c r="K82" s="31"/>
      <c r="L82" s="31"/>
      <c r="M82" s="33">
        <f t="shared" ref="M82:M91" si="8">IF(ISNUMBER($K82),IF(ISNUMBER($G82),ROUND($K82*$G82,2),ROUND($K82*$F82,2)),IF(ISNUMBER($G82),ROUND($I82*$G82,2),ROUND($I82*$F82,2)))</f>
        <v>0</v>
      </c>
      <c r="N82" s="19"/>
    </row>
    <row r="83" spans="1:14" ht="27.75" customHeight="1" x14ac:dyDescent="0.15">
      <c r="A83" s="24"/>
      <c r="B83" s="25"/>
      <c r="C83" s="26" t="s">
        <v>456</v>
      </c>
      <c r="D83" s="27" t="s">
        <v>44</v>
      </c>
      <c r="E83" s="28"/>
      <c r="F83" s="29">
        <v>1</v>
      </c>
      <c r="G83" s="28"/>
      <c r="H83" s="30">
        <v>1</v>
      </c>
      <c r="I83" s="31"/>
      <c r="J83" s="32"/>
      <c r="K83" s="31"/>
      <c r="L83" s="31"/>
      <c r="M83" s="33">
        <f t="shared" si="8"/>
        <v>0</v>
      </c>
      <c r="N83" s="19"/>
    </row>
    <row r="84" spans="1:14" ht="15.75" customHeight="1" x14ac:dyDescent="0.15">
      <c r="A84" s="24"/>
      <c r="B84" s="25"/>
      <c r="C84" s="26" t="s">
        <v>279</v>
      </c>
      <c r="D84" s="27" t="s">
        <v>90</v>
      </c>
      <c r="E84" s="28"/>
      <c r="F84" s="29">
        <v>1</v>
      </c>
      <c r="G84" s="28"/>
      <c r="H84" s="30">
        <v>1</v>
      </c>
      <c r="I84" s="31"/>
      <c r="J84" s="32"/>
      <c r="K84" s="31"/>
      <c r="L84" s="31"/>
      <c r="M84" s="33">
        <f t="shared" si="8"/>
        <v>0</v>
      </c>
      <c r="N84" s="19"/>
    </row>
    <row r="85" spans="1:14" ht="15.75" customHeight="1" x14ac:dyDescent="0.15">
      <c r="A85" s="24"/>
      <c r="B85" s="25"/>
      <c r="C85" s="26" t="s">
        <v>457</v>
      </c>
      <c r="D85" s="27" t="s">
        <v>44</v>
      </c>
      <c r="E85" s="28"/>
      <c r="F85" s="29">
        <v>1</v>
      </c>
      <c r="G85" s="28"/>
      <c r="H85" s="30">
        <v>1</v>
      </c>
      <c r="I85" s="31"/>
      <c r="J85" s="32"/>
      <c r="K85" s="31"/>
      <c r="L85" s="31"/>
      <c r="M85" s="33">
        <f t="shared" si="8"/>
        <v>0</v>
      </c>
      <c r="N85" s="19"/>
    </row>
    <row r="86" spans="1:14" ht="15.75" customHeight="1" x14ac:dyDescent="0.15">
      <c r="A86" s="24"/>
      <c r="B86" s="25"/>
      <c r="C86" s="26" t="s">
        <v>458</v>
      </c>
      <c r="D86" s="27" t="s">
        <v>44</v>
      </c>
      <c r="E86" s="28"/>
      <c r="F86" s="29">
        <v>1</v>
      </c>
      <c r="G86" s="28"/>
      <c r="H86" s="30">
        <v>1</v>
      </c>
      <c r="I86" s="31"/>
      <c r="J86" s="32"/>
      <c r="K86" s="31"/>
      <c r="L86" s="31"/>
      <c r="M86" s="33">
        <f t="shared" si="8"/>
        <v>0</v>
      </c>
      <c r="N86" s="19"/>
    </row>
    <row r="87" spans="1:14" ht="39.75" customHeight="1" x14ac:dyDescent="0.15">
      <c r="A87" s="24"/>
      <c r="B87" s="25"/>
      <c r="C87" s="26" t="s">
        <v>459</v>
      </c>
      <c r="D87" s="27" t="s">
        <v>44</v>
      </c>
      <c r="E87" s="28"/>
      <c r="F87" s="29">
        <v>1</v>
      </c>
      <c r="G87" s="28"/>
      <c r="H87" s="30">
        <v>1</v>
      </c>
      <c r="I87" s="31"/>
      <c r="J87" s="32"/>
      <c r="K87" s="31"/>
      <c r="L87" s="31"/>
      <c r="M87" s="33">
        <f t="shared" si="8"/>
        <v>0</v>
      </c>
      <c r="N87" s="19"/>
    </row>
    <row r="88" spans="1:14" ht="15.75" customHeight="1" x14ac:dyDescent="0.15">
      <c r="A88" s="24"/>
      <c r="B88" s="25"/>
      <c r="C88" s="26" t="s">
        <v>460</v>
      </c>
      <c r="D88" s="27" t="s">
        <v>68</v>
      </c>
      <c r="E88" s="28"/>
      <c r="F88" s="29">
        <v>0</v>
      </c>
      <c r="G88" s="28"/>
      <c r="H88" s="30">
        <v>1</v>
      </c>
      <c r="I88" s="31"/>
      <c r="J88" s="32"/>
      <c r="K88" s="31"/>
      <c r="L88" s="31"/>
      <c r="M88" s="33">
        <f t="shared" si="8"/>
        <v>0</v>
      </c>
      <c r="N88" s="19"/>
    </row>
    <row r="89" spans="1:14" ht="15.75" customHeight="1" x14ac:dyDescent="0.15">
      <c r="A89" s="24"/>
      <c r="B89" s="25"/>
      <c r="C89" s="26" t="s">
        <v>461</v>
      </c>
      <c r="D89" s="27" t="s">
        <v>90</v>
      </c>
      <c r="E89" s="28"/>
      <c r="F89" s="29">
        <v>1</v>
      </c>
      <c r="G89" s="28"/>
      <c r="H89" s="30">
        <v>1</v>
      </c>
      <c r="I89" s="31"/>
      <c r="J89" s="32"/>
      <c r="K89" s="31"/>
      <c r="L89" s="31"/>
      <c r="M89" s="33">
        <f t="shared" si="8"/>
        <v>0</v>
      </c>
      <c r="N89" s="19"/>
    </row>
    <row r="90" spans="1:14" ht="15.75" customHeight="1" x14ac:dyDescent="0.15">
      <c r="A90" s="24"/>
      <c r="B90" s="25"/>
      <c r="C90" s="26" t="s">
        <v>462</v>
      </c>
      <c r="D90" s="27" t="s">
        <v>44</v>
      </c>
      <c r="E90" s="28"/>
      <c r="F90" s="29">
        <v>1</v>
      </c>
      <c r="G90" s="28"/>
      <c r="H90" s="30">
        <v>1</v>
      </c>
      <c r="I90" s="31"/>
      <c r="J90" s="32"/>
      <c r="K90" s="31"/>
      <c r="L90" s="31"/>
      <c r="M90" s="33">
        <f t="shared" si="8"/>
        <v>0</v>
      </c>
      <c r="N90" s="19"/>
    </row>
    <row r="91" spans="1:14" ht="27.75" customHeight="1" x14ac:dyDescent="0.15">
      <c r="A91" s="24"/>
      <c r="B91" s="25"/>
      <c r="C91" s="26" t="s">
        <v>463</v>
      </c>
      <c r="D91" s="27" t="s">
        <v>44</v>
      </c>
      <c r="E91" s="28"/>
      <c r="F91" s="29">
        <v>1</v>
      </c>
      <c r="G91" s="28"/>
      <c r="H91" s="30">
        <v>1</v>
      </c>
      <c r="I91" s="31"/>
      <c r="J91" s="32"/>
      <c r="K91" s="31"/>
      <c r="L91" s="31"/>
      <c r="M91" s="33">
        <f t="shared" si="8"/>
        <v>0</v>
      </c>
      <c r="N91" s="19"/>
    </row>
    <row r="92" spans="1:14" ht="15" customHeight="1" x14ac:dyDescent="0.15">
      <c r="A92" s="42" t="s">
        <v>464</v>
      </c>
      <c r="B92" s="43"/>
      <c r="C92" s="43"/>
      <c r="D92" s="43"/>
      <c r="E92" s="43"/>
      <c r="F92" s="43"/>
      <c r="G92" s="43"/>
      <c r="H92" s="43"/>
      <c r="I92" s="43"/>
      <c r="M92" s="34">
        <f>SUM(M$82:M$91)</f>
        <v>0</v>
      </c>
      <c r="N92" s="35"/>
    </row>
    <row r="93" spans="1:14" ht="15" customHeight="1" x14ac:dyDescent="0.15">
      <c r="A93" s="42" t="s">
        <v>465</v>
      </c>
      <c r="B93" s="43"/>
      <c r="C93" s="43"/>
      <c r="D93" s="43"/>
      <c r="E93" s="43"/>
      <c r="F93" s="43"/>
      <c r="G93" s="43"/>
      <c r="H93" s="43"/>
      <c r="I93" s="43"/>
      <c r="M93" s="34">
        <f>M$53+M$56+SUM(M$60:M$62)+SUM(M$64:M$66)+SUM(M$68:M$73)+M$75+SUM(M$78:M$79)+SUM(M$82:M$91)</f>
        <v>0</v>
      </c>
      <c r="N93" s="35"/>
    </row>
    <row r="94" spans="1:14" ht="15" customHeight="1" x14ac:dyDescent="0.15">
      <c r="A94" s="69" t="s">
        <v>509</v>
      </c>
      <c r="B94" s="70"/>
      <c r="C94" s="70"/>
      <c r="D94" s="70"/>
      <c r="E94" s="70"/>
      <c r="F94" s="70"/>
      <c r="G94" s="70"/>
      <c r="H94" s="70"/>
      <c r="I94" s="71"/>
      <c r="M94" s="38"/>
      <c r="N94" s="39"/>
    </row>
    <row r="95" spans="1:14" ht="15" customHeight="1" x14ac:dyDescent="0.15">
      <c r="A95" s="66" t="s">
        <v>510</v>
      </c>
      <c r="B95" s="67"/>
      <c r="C95" s="67"/>
      <c r="D95" s="67"/>
      <c r="E95" s="67"/>
      <c r="F95" s="67"/>
      <c r="G95" s="67"/>
      <c r="H95" s="67"/>
      <c r="I95" s="68"/>
      <c r="M95" s="40"/>
      <c r="N95" s="39"/>
    </row>
    <row r="96" spans="1:14" ht="15" customHeight="1" x14ac:dyDescent="0.15">
      <c r="A96" s="63" t="s">
        <v>511</v>
      </c>
      <c r="B96" s="64"/>
      <c r="C96" s="64"/>
      <c r="D96" s="64"/>
      <c r="E96" s="64"/>
      <c r="F96" s="64"/>
      <c r="G96" s="64"/>
      <c r="H96" s="64"/>
      <c r="I96" s="65"/>
      <c r="M96" s="41"/>
      <c r="N96" s="39"/>
    </row>
  </sheetData>
  <mergeCells count="19">
    <mergeCell ref="A95:I95"/>
    <mergeCell ref="A96:I96"/>
    <mergeCell ref="A80:I80"/>
    <mergeCell ref="A92:I92"/>
    <mergeCell ref="A93:I93"/>
    <mergeCell ref="A94:I94"/>
    <mergeCell ref="A54:I54"/>
    <mergeCell ref="A57:I57"/>
    <mergeCell ref="A76:I76"/>
    <mergeCell ref="A36:I36"/>
    <mergeCell ref="A49:I49"/>
    <mergeCell ref="A50:I50"/>
    <mergeCell ref="D4:M4"/>
    <mergeCell ref="A1:C2"/>
    <mergeCell ref="D1:F1"/>
    <mergeCell ref="I1:M1"/>
    <mergeCell ref="D2:F2"/>
    <mergeCell ref="I2:M2"/>
    <mergeCell ref="A3:M3"/>
  </mergeCells>
  <printOptions horizontalCentered="1"/>
  <pageMargins left="0.40625" right="0.40625" top="0.40625" bottom="0.40625" header="0.2083333" footer="0.2083333"/>
  <pageSetup paperSize="9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C91CE-2F31-45D7-B356-9B0B18349314}">
  <dimension ref="A1:N52"/>
  <sheetViews>
    <sheetView showZeros="0" tabSelected="1" workbookViewId="0">
      <pane ySplit="6" topLeftCell="A16" activePane="bottomLeft" state="frozen"/>
      <selection pane="bottomLeft" activeCell="C37" sqref="C37"/>
    </sheetView>
  </sheetViews>
  <sheetFormatPr baseColWidth="10" defaultColWidth="10" defaultRowHeight="15" customHeight="1" x14ac:dyDescent="0.15"/>
  <cols>
    <col min="1" max="1" width="11.1640625" style="1" customWidth="1"/>
    <col min="2" max="2" width="0" hidden="1" customWidth="1"/>
    <col min="3" max="3" width="50" style="1" customWidth="1"/>
    <col min="4" max="4" width="8.33203125" style="1" customWidth="1"/>
    <col min="5" max="5" width="0" hidden="1" customWidth="1"/>
    <col min="6" max="6" width="9.1640625" style="1" hidden="1" customWidth="1"/>
    <col min="7" max="7" width="10.33203125" customWidth="1"/>
    <col min="8" max="8" width="10.83203125" style="1" hidden="1" customWidth="1"/>
    <col min="9" max="9" width="14.5" customWidth="1"/>
    <col min="10" max="12" width="0" hidden="1" customWidth="1"/>
    <col min="13" max="13" width="10.6640625" style="1" customWidth="1"/>
    <col min="14" max="14" width="0" hidden="1" customWidth="1"/>
  </cols>
  <sheetData>
    <row r="1" spans="1:14" ht="15" customHeight="1" x14ac:dyDescent="0.15">
      <c r="A1" s="55" t="s">
        <v>0</v>
      </c>
      <c r="B1" s="56"/>
      <c r="C1" s="57"/>
      <c r="D1" s="53" t="s">
        <v>1</v>
      </c>
      <c r="E1" s="53"/>
      <c r="F1" s="54"/>
      <c r="G1" s="2"/>
      <c r="H1" s="3"/>
      <c r="I1" s="53" t="s">
        <v>2</v>
      </c>
      <c r="J1" s="53"/>
      <c r="K1" s="53"/>
      <c r="L1" s="53"/>
      <c r="M1" s="54"/>
      <c r="N1" s="4"/>
    </row>
    <row r="2" spans="1:14" ht="15" customHeight="1" x14ac:dyDescent="0.15">
      <c r="A2" s="58" t="s">
        <v>0</v>
      </c>
      <c r="B2" s="59"/>
      <c r="C2" s="60"/>
      <c r="D2" s="61" t="s">
        <v>3</v>
      </c>
      <c r="E2" s="61"/>
      <c r="F2" s="62"/>
      <c r="G2" s="5"/>
      <c r="H2" s="6"/>
      <c r="I2" s="44" t="s">
        <v>4</v>
      </c>
      <c r="J2" s="44"/>
      <c r="K2" s="44"/>
      <c r="L2" s="44"/>
      <c r="M2" s="45"/>
      <c r="N2" s="7"/>
    </row>
    <row r="3" spans="1:14" ht="22.5" customHeight="1" x14ac:dyDescent="0.15">
      <c r="A3" s="46" t="s">
        <v>514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8"/>
      <c r="N3" s="8"/>
    </row>
    <row r="4" spans="1:14" ht="7.5" customHeight="1" x14ac:dyDescent="0.15">
      <c r="A4" s="9"/>
      <c r="B4" s="9"/>
      <c r="C4" s="9"/>
      <c r="D4" s="49"/>
      <c r="E4" s="50"/>
      <c r="F4" s="51"/>
      <c r="G4" s="52"/>
      <c r="H4" s="51"/>
      <c r="I4" s="51"/>
      <c r="J4" s="50"/>
      <c r="K4" s="50"/>
      <c r="L4" s="50"/>
      <c r="M4" s="51"/>
      <c r="N4" s="9"/>
    </row>
    <row r="5" spans="1:14" ht="15" customHeight="1" x14ac:dyDescent="0.15">
      <c r="A5" s="10" t="s">
        <v>5</v>
      </c>
      <c r="B5" s="11" t="s">
        <v>6</v>
      </c>
      <c r="C5" s="11" t="s">
        <v>7</v>
      </c>
      <c r="D5" s="11" t="s">
        <v>8</v>
      </c>
      <c r="E5" s="11" t="s">
        <v>9</v>
      </c>
      <c r="F5" s="11" t="s">
        <v>10</v>
      </c>
      <c r="G5" s="11" t="s">
        <v>11</v>
      </c>
      <c r="H5" s="11" t="s">
        <v>12</v>
      </c>
      <c r="I5" s="11" t="s">
        <v>13</v>
      </c>
      <c r="M5" s="11" t="s">
        <v>14</v>
      </c>
      <c r="N5" s="12" t="s">
        <v>15</v>
      </c>
    </row>
    <row r="6" spans="1:14" ht="23.25" customHeight="1" x14ac:dyDescent="0.15">
      <c r="A6" s="13" t="s">
        <v>16</v>
      </c>
      <c r="B6" s="14"/>
      <c r="C6" s="15" t="s">
        <v>17</v>
      </c>
      <c r="D6" s="16"/>
      <c r="E6" s="17"/>
      <c r="F6" s="18"/>
      <c r="G6" s="17"/>
      <c r="H6" s="18"/>
      <c r="I6" s="17"/>
      <c r="J6" s="17"/>
      <c r="K6" s="17"/>
      <c r="L6" s="17"/>
      <c r="M6" s="18"/>
      <c r="N6" s="19"/>
    </row>
    <row r="7" spans="1:14" ht="20.25" customHeight="1" x14ac:dyDescent="0.15">
      <c r="A7" s="20" t="s">
        <v>466</v>
      </c>
      <c r="B7" s="21"/>
      <c r="C7" s="22" t="s">
        <v>467</v>
      </c>
      <c r="D7" s="16"/>
      <c r="E7" s="17"/>
      <c r="F7" s="18"/>
      <c r="G7" s="17"/>
      <c r="H7" s="18"/>
      <c r="I7" s="17"/>
      <c r="J7" s="17"/>
      <c r="K7" s="17"/>
      <c r="L7" s="17"/>
      <c r="M7" s="18"/>
      <c r="N7" s="19"/>
    </row>
    <row r="8" spans="1:14" ht="15.75" customHeight="1" x14ac:dyDescent="0.15">
      <c r="A8" s="20" t="s">
        <v>468</v>
      </c>
      <c r="B8" s="21"/>
      <c r="C8" s="22" t="s">
        <v>61</v>
      </c>
      <c r="D8" s="16"/>
      <c r="E8" s="17"/>
      <c r="F8" s="18"/>
      <c r="G8" s="17"/>
      <c r="H8" s="18"/>
      <c r="I8" s="17"/>
      <c r="J8" s="17"/>
      <c r="K8" s="17"/>
      <c r="L8" s="17"/>
      <c r="M8" s="18"/>
      <c r="N8" s="19"/>
    </row>
    <row r="9" spans="1:14" ht="15.75" customHeight="1" x14ac:dyDescent="0.15">
      <c r="A9" s="24" t="s">
        <v>469</v>
      </c>
      <c r="B9" s="25"/>
      <c r="C9" s="26" t="s">
        <v>470</v>
      </c>
      <c r="D9" s="16"/>
      <c r="E9" s="17"/>
      <c r="F9" s="18"/>
      <c r="G9" s="17"/>
      <c r="H9" s="18"/>
      <c r="I9" s="17"/>
      <c r="J9" s="17"/>
      <c r="K9" s="17"/>
      <c r="L9" s="17"/>
      <c r="M9" s="18"/>
      <c r="N9" s="19"/>
    </row>
    <row r="10" spans="1:14" ht="15.75" customHeight="1" x14ac:dyDescent="0.15">
      <c r="A10" s="24" t="s">
        <v>471</v>
      </c>
      <c r="B10" s="25"/>
      <c r="C10" s="26" t="s">
        <v>53</v>
      </c>
      <c r="D10" s="16"/>
      <c r="E10" s="17"/>
      <c r="F10" s="18"/>
      <c r="G10" s="17"/>
      <c r="H10" s="18"/>
      <c r="I10" s="17"/>
      <c r="J10" s="17"/>
      <c r="K10" s="17"/>
      <c r="L10" s="17"/>
      <c r="M10" s="18"/>
      <c r="N10" s="19"/>
    </row>
    <row r="11" spans="1:14" ht="27.75" customHeight="1" x14ac:dyDescent="0.15">
      <c r="A11" s="24" t="s">
        <v>472</v>
      </c>
      <c r="B11" s="25"/>
      <c r="C11" s="26" t="s">
        <v>66</v>
      </c>
      <c r="D11" s="16"/>
      <c r="E11" s="17"/>
      <c r="F11" s="18"/>
      <c r="G11" s="17"/>
      <c r="H11" s="18"/>
      <c r="I11" s="17"/>
      <c r="J11" s="17"/>
      <c r="K11" s="17"/>
      <c r="L11" s="17"/>
      <c r="M11" s="18"/>
      <c r="N11" s="19"/>
    </row>
    <row r="12" spans="1:14" ht="15.75" customHeight="1" x14ac:dyDescent="0.15">
      <c r="A12" s="24" t="s">
        <v>473</v>
      </c>
      <c r="B12" s="25"/>
      <c r="C12" s="26" t="s">
        <v>69</v>
      </c>
      <c r="D12" s="27" t="s">
        <v>68</v>
      </c>
      <c r="E12" s="28"/>
      <c r="F12" s="29">
        <v>13</v>
      </c>
      <c r="G12" s="28"/>
      <c r="H12" s="30">
        <v>1</v>
      </c>
      <c r="I12" s="31"/>
      <c r="J12" s="32"/>
      <c r="K12" s="31"/>
      <c r="L12" s="31"/>
      <c r="M12" s="33">
        <f t="shared" ref="M12:M13" si="0">IF(ISNUMBER($K12),IF(ISNUMBER($G12),ROUND($K12*$G12,2),ROUND($K12*$F12,2)),IF(ISNUMBER($G12),ROUND($I12*$G12,2),ROUND($I12*$F12,2)))</f>
        <v>0</v>
      </c>
      <c r="N12" s="19"/>
    </row>
    <row r="13" spans="1:14" ht="15.75" customHeight="1" x14ac:dyDescent="0.15">
      <c r="A13" s="24" t="s">
        <v>474</v>
      </c>
      <c r="B13" s="25"/>
      <c r="C13" s="26" t="s">
        <v>70</v>
      </c>
      <c r="D13" s="27" t="s">
        <v>68</v>
      </c>
      <c r="E13" s="28"/>
      <c r="F13" s="29">
        <v>12</v>
      </c>
      <c r="G13" s="28"/>
      <c r="H13" s="30">
        <v>1</v>
      </c>
      <c r="I13" s="31"/>
      <c r="J13" s="32"/>
      <c r="K13" s="31"/>
      <c r="L13" s="31"/>
      <c r="M13" s="33">
        <f t="shared" si="0"/>
        <v>0</v>
      </c>
      <c r="N13" s="19"/>
    </row>
    <row r="14" spans="1:14" ht="27.75" customHeight="1" x14ac:dyDescent="0.15">
      <c r="A14" s="24" t="s">
        <v>475</v>
      </c>
      <c r="B14" s="25"/>
      <c r="C14" s="26" t="s">
        <v>72</v>
      </c>
      <c r="D14" s="16"/>
      <c r="E14" s="17"/>
      <c r="F14" s="18"/>
      <c r="G14" s="17"/>
      <c r="H14" s="18"/>
      <c r="I14" s="17"/>
      <c r="J14" s="17"/>
      <c r="K14" s="17"/>
      <c r="L14" s="17"/>
      <c r="M14" s="18"/>
      <c r="N14" s="19"/>
    </row>
    <row r="15" spans="1:14" ht="15.75" customHeight="1" x14ac:dyDescent="0.15">
      <c r="A15" s="24" t="s">
        <v>476</v>
      </c>
      <c r="B15" s="25"/>
      <c r="C15" s="26" t="s">
        <v>74</v>
      </c>
      <c r="D15" s="27" t="s">
        <v>68</v>
      </c>
      <c r="E15" s="28"/>
      <c r="F15" s="29">
        <v>13</v>
      </c>
      <c r="G15" s="28"/>
      <c r="H15" s="30">
        <v>1</v>
      </c>
      <c r="I15" s="31"/>
      <c r="J15" s="32"/>
      <c r="K15" s="31"/>
      <c r="L15" s="31"/>
      <c r="M15" s="33">
        <f t="shared" ref="M15:M16" si="1">IF(ISNUMBER($K15),IF(ISNUMBER($G15),ROUND($K15*$G15,2),ROUND($K15*$F15,2)),IF(ISNUMBER($G15),ROUND($I15*$G15,2),ROUND($I15*$F15,2)))</f>
        <v>0</v>
      </c>
      <c r="N15" s="19"/>
    </row>
    <row r="16" spans="1:14" ht="15.75" customHeight="1" x14ac:dyDescent="0.15">
      <c r="A16" s="24" t="s">
        <v>477</v>
      </c>
      <c r="B16" s="25"/>
      <c r="C16" s="26" t="s">
        <v>75</v>
      </c>
      <c r="D16" s="27" t="s">
        <v>68</v>
      </c>
      <c r="E16" s="28"/>
      <c r="F16" s="29">
        <v>10</v>
      </c>
      <c r="G16" s="28"/>
      <c r="H16" s="30">
        <v>1</v>
      </c>
      <c r="I16" s="31"/>
      <c r="J16" s="32"/>
      <c r="K16" s="31"/>
      <c r="L16" s="31"/>
      <c r="M16" s="33">
        <f t="shared" si="1"/>
        <v>0</v>
      </c>
      <c r="N16" s="19"/>
    </row>
    <row r="17" spans="1:14" ht="15.75" customHeight="1" x14ac:dyDescent="0.15">
      <c r="A17" s="24" t="s">
        <v>478</v>
      </c>
      <c r="B17" s="25"/>
      <c r="C17" s="26" t="s">
        <v>77</v>
      </c>
      <c r="D17" s="16"/>
      <c r="E17" s="17"/>
      <c r="F17" s="18"/>
      <c r="G17" s="17"/>
      <c r="H17" s="18"/>
      <c r="I17" s="17"/>
      <c r="J17" s="17"/>
      <c r="K17" s="17"/>
      <c r="L17" s="17"/>
      <c r="M17" s="18"/>
      <c r="N17" s="19"/>
    </row>
    <row r="18" spans="1:14" ht="15.75" customHeight="1" x14ac:dyDescent="0.15">
      <c r="A18" s="24" t="s">
        <v>479</v>
      </c>
      <c r="B18" s="25"/>
      <c r="C18" s="26" t="s">
        <v>78</v>
      </c>
      <c r="D18" s="27" t="s">
        <v>79</v>
      </c>
      <c r="E18" s="28"/>
      <c r="F18" s="29">
        <v>1</v>
      </c>
      <c r="G18" s="28"/>
      <c r="H18" s="30">
        <v>1</v>
      </c>
      <c r="I18" s="31"/>
      <c r="J18" s="32"/>
      <c r="K18" s="31"/>
      <c r="L18" s="31"/>
      <c r="M18" s="33">
        <f>IF(ISNUMBER($K18),IF(ISNUMBER($G18),ROUND($K18*$G18,2),ROUND($K18*$F18,2)),IF(ISNUMBER($G18),ROUND($I18*$G18,2),ROUND($I18*$F18,2)))</f>
        <v>0</v>
      </c>
      <c r="N18" s="19"/>
    </row>
    <row r="19" spans="1:14" ht="15.75" customHeight="1" x14ac:dyDescent="0.15">
      <c r="A19" s="24" t="s">
        <v>480</v>
      </c>
      <c r="B19" s="25"/>
      <c r="C19" s="26" t="s">
        <v>81</v>
      </c>
      <c r="D19" s="16"/>
      <c r="E19" s="17"/>
      <c r="F19" s="18"/>
      <c r="G19" s="17"/>
      <c r="H19" s="18"/>
      <c r="I19" s="17"/>
      <c r="J19" s="17"/>
      <c r="K19" s="17"/>
      <c r="L19" s="17"/>
      <c r="M19" s="18"/>
      <c r="N19" s="19"/>
    </row>
    <row r="20" spans="1:14" ht="15.75" customHeight="1" x14ac:dyDescent="0.15">
      <c r="A20" s="24" t="s">
        <v>481</v>
      </c>
      <c r="B20" s="25"/>
      <c r="C20" s="26" t="s">
        <v>82</v>
      </c>
      <c r="D20" s="27" t="s">
        <v>79</v>
      </c>
      <c r="E20" s="28"/>
      <c r="F20" s="29">
        <v>1</v>
      </c>
      <c r="G20" s="28"/>
      <c r="H20" s="30">
        <v>1</v>
      </c>
      <c r="I20" s="31"/>
      <c r="J20" s="32"/>
      <c r="K20" s="31"/>
      <c r="L20" s="31"/>
      <c r="M20" s="33">
        <f>IF(ISNUMBER($K20),IF(ISNUMBER($G20),ROUND($K20*$G20,2),ROUND($K20*$F20,2)),IF(ISNUMBER($G20),ROUND($I20*$G20,2),ROUND($I20*$F20,2)))</f>
        <v>0</v>
      </c>
      <c r="N20" s="19"/>
    </row>
    <row r="21" spans="1:14" ht="15.75" customHeight="1" x14ac:dyDescent="0.15">
      <c r="A21" s="24" t="s">
        <v>482</v>
      </c>
      <c r="B21" s="25"/>
      <c r="C21" s="26" t="s">
        <v>61</v>
      </c>
      <c r="D21" s="16"/>
      <c r="E21" s="17"/>
      <c r="F21" s="18"/>
      <c r="G21" s="17"/>
      <c r="H21" s="18"/>
      <c r="I21" s="17"/>
      <c r="J21" s="17"/>
      <c r="K21" s="17"/>
      <c r="L21" s="17"/>
      <c r="M21" s="18"/>
      <c r="N21" s="19"/>
    </row>
    <row r="22" spans="1:14" ht="15.75" customHeight="1" x14ac:dyDescent="0.15">
      <c r="A22" s="24" t="s">
        <v>483</v>
      </c>
      <c r="B22" s="25"/>
      <c r="C22" s="26" t="s">
        <v>123</v>
      </c>
      <c r="D22" s="16"/>
      <c r="E22" s="17"/>
      <c r="F22" s="18"/>
      <c r="G22" s="17"/>
      <c r="H22" s="18"/>
      <c r="I22" s="17"/>
      <c r="J22" s="17"/>
      <c r="K22" s="17"/>
      <c r="L22" s="17"/>
      <c r="M22" s="18"/>
      <c r="N22" s="19"/>
    </row>
    <row r="23" spans="1:14" ht="15.75" customHeight="1" x14ac:dyDescent="0.15">
      <c r="A23" s="24" t="s">
        <v>484</v>
      </c>
      <c r="B23" s="25"/>
      <c r="C23" s="26" t="s">
        <v>125</v>
      </c>
      <c r="D23" s="27" t="s">
        <v>44</v>
      </c>
      <c r="E23" s="28"/>
      <c r="F23" s="29">
        <v>1</v>
      </c>
      <c r="G23" s="28"/>
      <c r="H23" s="30">
        <v>1</v>
      </c>
      <c r="I23" s="31"/>
      <c r="J23" s="32"/>
      <c r="K23" s="31"/>
      <c r="L23" s="31"/>
      <c r="M23" s="33">
        <f t="shared" ref="M23:M24" si="2">IF(ISNUMBER($K23),IF(ISNUMBER($G23),ROUND($K23*$G23,2),ROUND($K23*$F23,2)),IF(ISNUMBER($G23),ROUND($I23*$G23,2),ROUND($I23*$F23,2)))</f>
        <v>0</v>
      </c>
      <c r="N23" s="19"/>
    </row>
    <row r="24" spans="1:14" ht="15.75" customHeight="1" x14ac:dyDescent="0.15">
      <c r="A24" s="24" t="s">
        <v>485</v>
      </c>
      <c r="B24" s="25"/>
      <c r="C24" s="26" t="s">
        <v>89</v>
      </c>
      <c r="D24" s="27" t="s">
        <v>90</v>
      </c>
      <c r="E24" s="28"/>
      <c r="F24" s="29">
        <v>1</v>
      </c>
      <c r="G24" s="28"/>
      <c r="H24" s="30">
        <v>1</v>
      </c>
      <c r="I24" s="31"/>
      <c r="J24" s="32"/>
      <c r="K24" s="31"/>
      <c r="L24" s="31"/>
      <c r="M24" s="33">
        <f t="shared" si="2"/>
        <v>0</v>
      </c>
      <c r="N24" s="19"/>
    </row>
    <row r="25" spans="1:14" ht="15.75" customHeight="1" x14ac:dyDescent="0.15">
      <c r="A25" s="24" t="s">
        <v>486</v>
      </c>
      <c r="B25" s="25"/>
      <c r="C25" s="26" t="s">
        <v>487</v>
      </c>
      <c r="D25" s="16"/>
      <c r="E25" s="17"/>
      <c r="F25" s="18"/>
      <c r="G25" s="17"/>
      <c r="H25" s="18"/>
      <c r="I25" s="17"/>
      <c r="J25" s="17"/>
      <c r="K25" s="17"/>
      <c r="L25" s="17"/>
      <c r="M25" s="18"/>
      <c r="N25" s="19"/>
    </row>
    <row r="26" spans="1:14" ht="15.75" customHeight="1" x14ac:dyDescent="0.15">
      <c r="A26" s="24" t="s">
        <v>488</v>
      </c>
      <c r="B26" s="25"/>
      <c r="C26" s="26" t="s">
        <v>489</v>
      </c>
      <c r="D26" s="27" t="s">
        <v>44</v>
      </c>
      <c r="E26" s="28"/>
      <c r="F26" s="29">
        <v>1</v>
      </c>
      <c r="G26" s="28"/>
      <c r="H26" s="30">
        <v>1</v>
      </c>
      <c r="I26" s="31"/>
      <c r="J26" s="32"/>
      <c r="K26" s="31"/>
      <c r="L26" s="31"/>
      <c r="M26" s="33">
        <f>IF(ISNUMBER($K26),IF(ISNUMBER($G26),ROUND($K26*$G26,2),ROUND($K26*$F26,2)),IF(ISNUMBER($G26),ROUND($I26*$G26,2),ROUND($I26*$F26,2)))</f>
        <v>0</v>
      </c>
      <c r="N26" s="19"/>
    </row>
    <row r="27" spans="1:14" ht="15.75" customHeight="1" x14ac:dyDescent="0.15">
      <c r="A27" s="24" t="s">
        <v>490</v>
      </c>
      <c r="B27" s="25"/>
      <c r="C27" s="26" t="s">
        <v>97</v>
      </c>
      <c r="D27" s="16"/>
      <c r="E27" s="17"/>
      <c r="F27" s="18"/>
      <c r="G27" s="17"/>
      <c r="H27" s="18"/>
      <c r="I27" s="17"/>
      <c r="J27" s="17"/>
      <c r="K27" s="17"/>
      <c r="L27" s="17"/>
      <c r="M27" s="18"/>
      <c r="N27" s="19"/>
    </row>
    <row r="28" spans="1:14" ht="15.75" customHeight="1" x14ac:dyDescent="0.15">
      <c r="A28" s="24" t="s">
        <v>491</v>
      </c>
      <c r="B28" s="25"/>
      <c r="C28" s="26" t="s">
        <v>98</v>
      </c>
      <c r="D28" s="27" t="s">
        <v>90</v>
      </c>
      <c r="E28" s="28"/>
      <c r="F28" s="29">
        <v>1</v>
      </c>
      <c r="G28" s="28"/>
      <c r="H28" s="30">
        <v>1</v>
      </c>
      <c r="I28" s="31"/>
      <c r="J28" s="32"/>
      <c r="K28" s="31"/>
      <c r="L28" s="31"/>
      <c r="M28" s="33">
        <f t="shared" ref="M28:M29" si="3">IF(ISNUMBER($K28),IF(ISNUMBER($G28),ROUND($K28*$G28,2),ROUND($K28*$F28,2)),IF(ISNUMBER($G28),ROUND($I28*$G28,2),ROUND($I28*$F28,2)))</f>
        <v>0</v>
      </c>
      <c r="N28" s="19"/>
    </row>
    <row r="29" spans="1:14" ht="15.75" customHeight="1" x14ac:dyDescent="0.15">
      <c r="A29" s="24" t="s">
        <v>492</v>
      </c>
      <c r="B29" s="25"/>
      <c r="C29" s="26" t="s">
        <v>99</v>
      </c>
      <c r="D29" s="27" t="s">
        <v>90</v>
      </c>
      <c r="E29" s="28"/>
      <c r="F29" s="29">
        <v>1</v>
      </c>
      <c r="G29" s="28"/>
      <c r="H29" s="30">
        <v>1</v>
      </c>
      <c r="I29" s="31"/>
      <c r="J29" s="32"/>
      <c r="K29" s="31"/>
      <c r="L29" s="31"/>
      <c r="M29" s="33">
        <f t="shared" si="3"/>
        <v>0</v>
      </c>
      <c r="N29" s="19"/>
    </row>
    <row r="30" spans="1:14" ht="15.75" customHeight="1" x14ac:dyDescent="0.15">
      <c r="A30" s="24" t="s">
        <v>493</v>
      </c>
      <c r="B30" s="25"/>
      <c r="C30" s="26" t="s">
        <v>101</v>
      </c>
      <c r="D30" s="16"/>
      <c r="E30" s="17"/>
      <c r="F30" s="18"/>
      <c r="G30" s="17"/>
      <c r="H30" s="18"/>
      <c r="I30" s="17"/>
      <c r="J30" s="17"/>
      <c r="K30" s="17"/>
      <c r="L30" s="17"/>
      <c r="M30" s="18"/>
      <c r="N30" s="19"/>
    </row>
    <row r="31" spans="1:14" ht="15.75" customHeight="1" x14ac:dyDescent="0.15">
      <c r="A31" s="24" t="s">
        <v>494</v>
      </c>
      <c r="B31" s="25"/>
      <c r="C31" s="26" t="s">
        <v>103</v>
      </c>
      <c r="D31" s="27" t="s">
        <v>90</v>
      </c>
      <c r="E31" s="28"/>
      <c r="F31" s="29">
        <v>1</v>
      </c>
      <c r="G31" s="28"/>
      <c r="H31" s="30">
        <v>1</v>
      </c>
      <c r="I31" s="31"/>
      <c r="J31" s="32"/>
      <c r="K31" s="31"/>
      <c r="L31" s="31"/>
      <c r="M31" s="33">
        <f t="shared" ref="M31:M32" si="4">IF(ISNUMBER($K31),IF(ISNUMBER($G31),ROUND($K31*$G31,2),ROUND($K31*$F31,2)),IF(ISNUMBER($G31),ROUND($I31*$G31,2),ROUND($I31*$F31,2)))</f>
        <v>0</v>
      </c>
      <c r="N31" s="19"/>
    </row>
    <row r="32" spans="1:14" ht="15.75" customHeight="1" x14ac:dyDescent="0.15">
      <c r="A32" s="24" t="s">
        <v>495</v>
      </c>
      <c r="B32" s="25"/>
      <c r="C32" s="26" t="s">
        <v>99</v>
      </c>
      <c r="D32" s="27" t="s">
        <v>90</v>
      </c>
      <c r="E32" s="28"/>
      <c r="F32" s="29">
        <v>1</v>
      </c>
      <c r="G32" s="28"/>
      <c r="H32" s="30">
        <v>1</v>
      </c>
      <c r="I32" s="31"/>
      <c r="J32" s="32"/>
      <c r="K32" s="31"/>
      <c r="L32" s="31"/>
      <c r="M32" s="33">
        <f t="shared" si="4"/>
        <v>0</v>
      </c>
      <c r="N32" s="19"/>
    </row>
    <row r="33" spans="1:14" ht="15.75" customHeight="1" x14ac:dyDescent="0.15">
      <c r="A33" s="24" t="s">
        <v>496</v>
      </c>
      <c r="B33" s="25"/>
      <c r="C33" s="26" t="s">
        <v>59</v>
      </c>
      <c r="D33" s="16"/>
      <c r="E33" s="17"/>
      <c r="F33" s="18"/>
      <c r="G33" s="17"/>
      <c r="H33" s="18"/>
      <c r="I33" s="17"/>
      <c r="J33" s="17"/>
      <c r="K33" s="17"/>
      <c r="L33" s="17"/>
      <c r="M33" s="18"/>
      <c r="N33" s="19"/>
    </row>
    <row r="34" spans="1:14" ht="15.75" customHeight="1" x14ac:dyDescent="0.15">
      <c r="A34" s="24" t="s">
        <v>497</v>
      </c>
      <c r="B34" s="25"/>
      <c r="C34" s="26" t="s">
        <v>107</v>
      </c>
      <c r="D34" s="16"/>
      <c r="E34" s="17"/>
      <c r="F34" s="18"/>
      <c r="G34" s="17"/>
      <c r="H34" s="18"/>
      <c r="I34" s="17"/>
      <c r="J34" s="17"/>
      <c r="K34" s="17"/>
      <c r="L34" s="17"/>
      <c r="M34" s="18"/>
      <c r="N34" s="19"/>
    </row>
    <row r="35" spans="1:14" ht="15.75" customHeight="1" x14ac:dyDescent="0.15">
      <c r="A35" s="24" t="s">
        <v>498</v>
      </c>
      <c r="B35" s="25"/>
      <c r="C35" s="26" t="s">
        <v>108</v>
      </c>
      <c r="D35" s="27" t="s">
        <v>68</v>
      </c>
      <c r="E35" s="28"/>
      <c r="F35" s="29">
        <v>5</v>
      </c>
      <c r="G35" s="28"/>
      <c r="H35" s="30">
        <v>1</v>
      </c>
      <c r="I35" s="31"/>
      <c r="J35" s="32"/>
      <c r="K35" s="31"/>
      <c r="L35" s="31"/>
      <c r="M35" s="33">
        <f t="shared" ref="M35:M38" si="5">IF(ISNUMBER($K35),IF(ISNUMBER($G35),ROUND($K35*$G35,2),ROUND($K35*$F35,2)),IF(ISNUMBER($G35),ROUND($I35*$G35,2),ROUND($I35*$F35,2)))</f>
        <v>0</v>
      </c>
      <c r="N35" s="19"/>
    </row>
    <row r="36" spans="1:14" ht="15.75" customHeight="1" x14ac:dyDescent="0.15">
      <c r="A36" s="24" t="s">
        <v>499</v>
      </c>
      <c r="B36" s="25"/>
      <c r="C36" s="26" t="s">
        <v>109</v>
      </c>
      <c r="D36" s="27" t="s">
        <v>68</v>
      </c>
      <c r="E36" s="28"/>
      <c r="F36" s="29">
        <v>12</v>
      </c>
      <c r="G36" s="28"/>
      <c r="H36" s="30">
        <v>1</v>
      </c>
      <c r="I36" s="31"/>
      <c r="J36" s="32"/>
      <c r="K36" s="31"/>
      <c r="L36" s="31"/>
      <c r="M36" s="33">
        <f t="shared" si="5"/>
        <v>0</v>
      </c>
      <c r="N36" s="19"/>
    </row>
    <row r="37" spans="1:14" ht="15.75" customHeight="1" x14ac:dyDescent="0.15">
      <c r="A37" s="24" t="s">
        <v>500</v>
      </c>
      <c r="B37" s="25"/>
      <c r="C37" s="26" t="s">
        <v>110</v>
      </c>
      <c r="D37" s="27" t="s">
        <v>68</v>
      </c>
      <c r="E37" s="28"/>
      <c r="F37" s="29">
        <v>0</v>
      </c>
      <c r="G37" s="28"/>
      <c r="H37" s="30">
        <v>1</v>
      </c>
      <c r="I37" s="31"/>
      <c r="J37" s="32"/>
      <c r="K37" s="31"/>
      <c r="L37" s="31"/>
      <c r="M37" s="33">
        <f t="shared" si="5"/>
        <v>0</v>
      </c>
      <c r="N37" s="19"/>
    </row>
    <row r="38" spans="1:14" ht="15.75" customHeight="1" x14ac:dyDescent="0.15">
      <c r="A38" s="24" t="s">
        <v>501</v>
      </c>
      <c r="B38" s="25"/>
      <c r="C38" s="26" t="s">
        <v>113</v>
      </c>
      <c r="D38" s="27" t="s">
        <v>44</v>
      </c>
      <c r="E38" s="28"/>
      <c r="F38" s="29">
        <v>2</v>
      </c>
      <c r="G38" s="28"/>
      <c r="H38" s="30">
        <v>1</v>
      </c>
      <c r="I38" s="31"/>
      <c r="J38" s="32"/>
      <c r="K38" s="31"/>
      <c r="L38" s="31"/>
      <c r="M38" s="33">
        <f t="shared" si="5"/>
        <v>0</v>
      </c>
      <c r="N38" s="19"/>
    </row>
    <row r="39" spans="1:14" ht="15.75" customHeight="1" x14ac:dyDescent="0.15">
      <c r="A39" s="24" t="s">
        <v>502</v>
      </c>
      <c r="B39" s="25"/>
      <c r="C39" s="26" t="s">
        <v>503</v>
      </c>
      <c r="D39" s="16"/>
      <c r="E39" s="17"/>
      <c r="F39" s="18"/>
      <c r="G39" s="17"/>
      <c r="H39" s="18"/>
      <c r="I39" s="17"/>
      <c r="J39" s="17"/>
      <c r="K39" s="17"/>
      <c r="L39" s="17"/>
      <c r="M39" s="18"/>
      <c r="N39" s="19"/>
    </row>
    <row r="40" spans="1:14" ht="15.75" customHeight="1" x14ac:dyDescent="0.15">
      <c r="A40" s="24" t="s">
        <v>504</v>
      </c>
      <c r="B40" s="25"/>
      <c r="C40" s="26" t="s">
        <v>263</v>
      </c>
      <c r="D40" s="16"/>
      <c r="E40" s="17"/>
      <c r="F40" s="18"/>
      <c r="G40" s="17"/>
      <c r="H40" s="18"/>
      <c r="I40" s="17"/>
      <c r="J40" s="17"/>
      <c r="K40" s="17"/>
      <c r="L40" s="17"/>
      <c r="M40" s="18"/>
      <c r="N40" s="19"/>
    </row>
    <row r="41" spans="1:14" ht="15.75" customHeight="1" x14ac:dyDescent="0.15">
      <c r="A41" s="24"/>
      <c r="B41" s="25"/>
      <c r="C41" s="26" t="s">
        <v>292</v>
      </c>
      <c r="D41" s="27" t="s">
        <v>90</v>
      </c>
      <c r="E41" s="28"/>
      <c r="F41" s="29">
        <v>6</v>
      </c>
      <c r="G41" s="28"/>
      <c r="H41" s="30">
        <v>1</v>
      </c>
      <c r="I41" s="31"/>
      <c r="J41" s="32"/>
      <c r="K41" s="31"/>
      <c r="L41" s="31"/>
      <c r="M41" s="33">
        <f>IF(ISNUMBER($K41),IF(ISNUMBER($G41),ROUND($K41*$G41,2),ROUND($K41*$F41,2)),IF(ISNUMBER($G41),ROUND($I41*$G41,2),ROUND($I41*$F41,2)))</f>
        <v>0</v>
      </c>
      <c r="N41" s="19"/>
    </row>
    <row r="42" spans="1:14" ht="15.75" customHeight="1" x14ac:dyDescent="0.15">
      <c r="A42" s="24" t="s">
        <v>505</v>
      </c>
      <c r="B42" s="25"/>
      <c r="C42" s="26" t="s">
        <v>265</v>
      </c>
      <c r="D42" s="16"/>
      <c r="E42" s="17"/>
      <c r="F42" s="18"/>
      <c r="G42" s="17"/>
      <c r="H42" s="18"/>
      <c r="I42" s="17"/>
      <c r="J42" s="17"/>
      <c r="K42" s="17"/>
      <c r="L42" s="17"/>
      <c r="M42" s="18"/>
      <c r="N42" s="19"/>
    </row>
    <row r="43" spans="1:14" ht="15.75" customHeight="1" x14ac:dyDescent="0.15">
      <c r="A43" s="24"/>
      <c r="B43" s="25"/>
      <c r="C43" s="26" t="s">
        <v>295</v>
      </c>
      <c r="D43" s="27" t="s">
        <v>68</v>
      </c>
      <c r="E43" s="28"/>
      <c r="F43" s="29">
        <v>12</v>
      </c>
      <c r="G43" s="28"/>
      <c r="H43" s="30">
        <v>1</v>
      </c>
      <c r="I43" s="31"/>
      <c r="J43" s="32"/>
      <c r="K43" s="31"/>
      <c r="L43" s="31"/>
      <c r="M43" s="33">
        <f>IF(ISNUMBER($K43),IF(ISNUMBER($G43),ROUND($K43*$G43,2),ROUND($K43*$F43,2)),IF(ISNUMBER($G43),ROUND($I43*$G43,2),ROUND($I43*$F43,2)))</f>
        <v>0</v>
      </c>
      <c r="N43" s="19"/>
    </row>
    <row r="44" spans="1:14" ht="15.75" customHeight="1" x14ac:dyDescent="0.15">
      <c r="A44" s="24" t="s">
        <v>506</v>
      </c>
      <c r="B44" s="25"/>
      <c r="C44" s="26" t="s">
        <v>267</v>
      </c>
      <c r="D44" s="16"/>
      <c r="E44" s="17"/>
      <c r="F44" s="18"/>
      <c r="G44" s="17"/>
      <c r="H44" s="18"/>
      <c r="I44" s="17"/>
      <c r="J44" s="17"/>
      <c r="K44" s="17"/>
      <c r="L44" s="17"/>
      <c r="M44" s="18"/>
      <c r="N44" s="19"/>
    </row>
    <row r="45" spans="1:14" ht="15.75" customHeight="1" x14ac:dyDescent="0.15">
      <c r="A45" s="24"/>
      <c r="B45" s="25"/>
      <c r="C45" s="26" t="s">
        <v>295</v>
      </c>
      <c r="D45" s="27" t="s">
        <v>68</v>
      </c>
      <c r="E45" s="28"/>
      <c r="F45" s="29">
        <v>6</v>
      </c>
      <c r="G45" s="28"/>
      <c r="H45" s="30">
        <v>1</v>
      </c>
      <c r="I45" s="31"/>
      <c r="J45" s="32"/>
      <c r="K45" s="31"/>
      <c r="L45" s="31"/>
      <c r="M45" s="33">
        <f>IF(ISNUMBER($K45),IF(ISNUMBER($G45),ROUND($K45*$G45,2),ROUND($K45*$F45,2)),IF(ISNUMBER($G45),ROUND($I45*$G45,2),ROUND($I45*$F45,2)))</f>
        <v>0</v>
      </c>
      <c r="N45" s="19"/>
    </row>
    <row r="46" spans="1:14" ht="15.75" customHeight="1" x14ac:dyDescent="0.15">
      <c r="A46" s="24" t="s">
        <v>507</v>
      </c>
      <c r="B46" s="25"/>
      <c r="C46" s="26" t="s">
        <v>269</v>
      </c>
      <c r="D46" s="16"/>
      <c r="E46" s="17"/>
      <c r="F46" s="18"/>
      <c r="G46" s="17"/>
      <c r="H46" s="18"/>
      <c r="I46" s="17"/>
      <c r="J46" s="17"/>
      <c r="K46" s="17"/>
      <c r="L46" s="17"/>
      <c r="M46" s="18"/>
      <c r="N46" s="19"/>
    </row>
    <row r="47" spans="1:14" ht="15.75" customHeight="1" x14ac:dyDescent="0.15">
      <c r="A47" s="24"/>
      <c r="B47" s="25"/>
      <c r="C47" s="26" t="s">
        <v>301</v>
      </c>
      <c r="D47" s="27" t="s">
        <v>90</v>
      </c>
      <c r="E47" s="28"/>
      <c r="F47" s="29">
        <v>2</v>
      </c>
      <c r="G47" s="28"/>
      <c r="H47" s="30">
        <v>1</v>
      </c>
      <c r="I47" s="31"/>
      <c r="J47" s="32"/>
      <c r="K47" s="31"/>
      <c r="L47" s="31"/>
      <c r="M47" s="33">
        <f>IF(ISNUMBER($K47),IF(ISNUMBER($G47),ROUND($K47*$G47,2),ROUND($K47*$F47,2)),IF(ISNUMBER($G47),ROUND($I47*$G47,2),ROUND($I47*$F47,2)))</f>
        <v>0</v>
      </c>
      <c r="N47" s="19"/>
    </row>
    <row r="48" spans="1:14" ht="15" customHeight="1" x14ac:dyDescent="0.15">
      <c r="A48" s="42" t="s">
        <v>236</v>
      </c>
      <c r="B48" s="43"/>
      <c r="C48" s="43"/>
      <c r="D48" s="43"/>
      <c r="E48" s="43"/>
      <c r="F48" s="43"/>
      <c r="G48" s="43"/>
      <c r="H48" s="43"/>
      <c r="I48" s="43"/>
      <c r="M48" s="34">
        <f t="shared" ref="M48:M49" si="6">SUM(M$12:M$13)+SUM(M$15:M$16)+M$18+M$20+SUM(M$23:M$24)+M$26+SUM(M$28:M$29)+SUM(M$31:M$32)+SUM(M$35:M$38)+M$41+M$43+M$45+M$47</f>
        <v>0</v>
      </c>
      <c r="N48" s="35"/>
    </row>
    <row r="49" spans="1:14" ht="15" customHeight="1" x14ac:dyDescent="0.15">
      <c r="A49" s="42" t="s">
        <v>508</v>
      </c>
      <c r="B49" s="43"/>
      <c r="C49" s="43"/>
      <c r="D49" s="43"/>
      <c r="E49" s="43"/>
      <c r="F49" s="43"/>
      <c r="G49" s="43"/>
      <c r="H49" s="43"/>
      <c r="I49" s="43"/>
      <c r="M49" s="34">
        <f t="shared" si="6"/>
        <v>0</v>
      </c>
      <c r="N49" s="35"/>
    </row>
    <row r="50" spans="1:14" ht="15" customHeight="1" x14ac:dyDescent="0.15">
      <c r="A50" s="69" t="s">
        <v>509</v>
      </c>
      <c r="B50" s="70"/>
      <c r="C50" s="70"/>
      <c r="D50" s="70"/>
      <c r="E50" s="70"/>
      <c r="F50" s="70"/>
      <c r="G50" s="70"/>
      <c r="H50" s="70"/>
      <c r="I50" s="71"/>
      <c r="M50" s="38"/>
      <c r="N50" s="39"/>
    </row>
    <row r="51" spans="1:14" ht="15" customHeight="1" x14ac:dyDescent="0.15">
      <c r="A51" s="66" t="s">
        <v>510</v>
      </c>
      <c r="B51" s="67"/>
      <c r="C51" s="67"/>
      <c r="D51" s="67"/>
      <c r="E51" s="67"/>
      <c r="F51" s="67"/>
      <c r="G51" s="67"/>
      <c r="H51" s="67"/>
      <c r="I51" s="68"/>
      <c r="M51" s="40"/>
      <c r="N51" s="39"/>
    </row>
    <row r="52" spans="1:14" ht="15" customHeight="1" x14ac:dyDescent="0.15">
      <c r="A52" s="63" t="s">
        <v>511</v>
      </c>
      <c r="B52" s="64"/>
      <c r="C52" s="64"/>
      <c r="D52" s="64"/>
      <c r="E52" s="64"/>
      <c r="F52" s="64"/>
      <c r="G52" s="64"/>
      <c r="H52" s="64"/>
      <c r="I52" s="65"/>
      <c r="M52" s="41"/>
      <c r="N52" s="39"/>
    </row>
  </sheetData>
  <mergeCells count="12">
    <mergeCell ref="A51:I51"/>
    <mergeCell ref="A52:I52"/>
    <mergeCell ref="A48:I48"/>
    <mergeCell ref="A49:I49"/>
    <mergeCell ref="A50:I50"/>
    <mergeCell ref="D4:M4"/>
    <mergeCell ref="A1:C2"/>
    <mergeCell ref="D1:F1"/>
    <mergeCell ref="I1:M1"/>
    <mergeCell ref="D2:F2"/>
    <mergeCell ref="I2:M2"/>
    <mergeCell ref="A3:M3"/>
  </mergeCells>
  <printOptions horizontalCentered="1"/>
  <pageMargins left="0.40625" right="0.40625" top="0.40625" bottom="0.40625" header="0.2083333" footer="0.2083333"/>
  <pageSetup paperSize="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LOT N°10 TF </vt:lpstr>
      <vt:lpstr>LOT N°10 TC1</vt:lpstr>
      <vt:lpstr>LOT N°10 PSE</vt:lpstr>
      <vt:lpstr>'LOT N°10 PSE'!Impression_des_titres</vt:lpstr>
      <vt:lpstr>'LOT N°10 TC1'!Impression_des_titres</vt:lpstr>
      <vt:lpstr>'LOT N°10 TF 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Edouard</dc:creator>
  <cp:lastModifiedBy>Edouard ANGEL</cp:lastModifiedBy>
  <cp:lastPrinted>2025-04-10T08:57:16Z</cp:lastPrinted>
  <dcterms:created xsi:type="dcterms:W3CDTF">2025-04-10T08:56:05Z</dcterms:created>
  <dcterms:modified xsi:type="dcterms:W3CDTF">2025-04-10T08:58:49Z</dcterms:modified>
</cp:coreProperties>
</file>