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JURIDIQUE\MARCHES PUBLICS\MARCHES\MARCHES PASSES EN 2025\AOO\2025-2502067001 AMOA restitutions\1. PROCEDURE\1. DCE\1. DOCUMENTS DE TRAVAIL\DCE à publier\"/>
    </mc:Choice>
  </mc:AlternateContent>
  <xr:revisionPtr revIDLastSave="0" documentId="13_ncr:1_{2E5A6CE3-C3ED-495E-A15C-5179C07D2817}" xr6:coauthVersionLast="47" xr6:coauthVersionMax="47" xr10:uidLastSave="{00000000-0000-0000-0000-000000000000}"/>
  <bookViews>
    <workbookView xWindow="-108" yWindow="-108" windowWidth="23256" windowHeight="12576" xr2:uid="{C60CCECC-43F7-4F86-9B94-2CBED8B0194C}"/>
  </bookViews>
  <sheets>
    <sheet name=" BPU Bons de commande" sheetId="2" r:id="rId1"/>
    <sheet name="Répartion des efforts" sheetId="4" r:id="rId2"/>
    <sheet name="Simulation de command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3" i="2" l="1"/>
  <c r="K57" i="3" l="1"/>
  <c r="M57" i="3"/>
  <c r="O57" i="3"/>
  <c r="O17" i="3"/>
  <c r="M17" i="3"/>
  <c r="K17" i="3"/>
  <c r="I17" i="3"/>
  <c r="G17" i="3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16" i="4"/>
  <c r="G17" i="2"/>
  <c r="E64" i="3" s="1"/>
  <c r="G18" i="2"/>
  <c r="E65" i="3" s="1"/>
  <c r="M65" i="3" s="1"/>
  <c r="G19" i="2"/>
  <c r="G20" i="2"/>
  <c r="G21" i="2"/>
  <c r="E68" i="3" s="1"/>
  <c r="I68" i="3" s="1"/>
  <c r="G22" i="2"/>
  <c r="G23" i="2"/>
  <c r="G24" i="2"/>
  <c r="G25" i="2"/>
  <c r="G26" i="2"/>
  <c r="G27" i="2"/>
  <c r="G28" i="2"/>
  <c r="G29" i="2"/>
  <c r="G30" i="2"/>
  <c r="E77" i="3" s="1"/>
  <c r="G31" i="2"/>
  <c r="G32" i="2"/>
  <c r="E79" i="3" s="1"/>
  <c r="G33" i="2"/>
  <c r="E80" i="3" s="1"/>
  <c r="I80" i="3" s="1"/>
  <c r="G34" i="2"/>
  <c r="E81" i="3" s="1"/>
  <c r="M81" i="3" s="1"/>
  <c r="G35" i="2"/>
  <c r="G36" i="2"/>
  <c r="G37" i="2"/>
  <c r="E84" i="3" s="1"/>
  <c r="G38" i="2"/>
  <c r="E85" i="3" s="1"/>
  <c r="G39" i="2"/>
  <c r="G40" i="2"/>
  <c r="E87" i="3" s="1"/>
  <c r="M87" i="3" s="1"/>
  <c r="G41" i="2"/>
  <c r="E88" i="3" s="1"/>
  <c r="G42" i="2"/>
  <c r="E89" i="3" s="1"/>
  <c r="K89" i="3" s="1"/>
  <c r="G43" i="2"/>
  <c r="G44" i="2"/>
  <c r="E91" i="3" s="1"/>
  <c r="G45" i="2"/>
  <c r="E92" i="3" s="1"/>
  <c r="G46" i="2"/>
  <c r="E93" i="3" s="1"/>
  <c r="G47" i="2"/>
  <c r="G48" i="2"/>
  <c r="G49" i="2"/>
  <c r="G50" i="2"/>
  <c r="E97" i="3" s="1"/>
  <c r="I97" i="3" s="1"/>
  <c r="G51" i="2"/>
  <c r="G52" i="2"/>
  <c r="E99" i="3" s="1"/>
  <c r="E100" i="3"/>
  <c r="G54" i="2"/>
  <c r="E101" i="3" s="1"/>
  <c r="G55" i="2"/>
  <c r="G16" i="2"/>
  <c r="C47" i="4"/>
  <c r="C50" i="4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J64" i="3"/>
  <c r="J65" i="3"/>
  <c r="J66" i="3"/>
  <c r="J67" i="3"/>
  <c r="J103" i="3" s="1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H65" i="3"/>
  <c r="H66" i="3"/>
  <c r="H67" i="3"/>
  <c r="H68" i="3"/>
  <c r="H103" i="3" s="1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F103" i="3"/>
  <c r="H64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E71" i="3"/>
  <c r="K71" i="3" s="1"/>
  <c r="E72" i="3"/>
  <c r="I72" i="3" s="1"/>
  <c r="E73" i="3"/>
  <c r="M73" i="3" s="1"/>
  <c r="E95" i="3"/>
  <c r="M95" i="3" s="1"/>
  <c r="E96" i="3"/>
  <c r="M96" i="3" s="1"/>
  <c r="N47" i="3"/>
  <c r="N48" i="3"/>
  <c r="N49" i="3"/>
  <c r="N50" i="3"/>
  <c r="N51" i="3"/>
  <c r="N52" i="3"/>
  <c r="N53" i="3"/>
  <c r="N54" i="3"/>
  <c r="N55" i="3"/>
  <c r="N56" i="3"/>
  <c r="L57" i="3"/>
  <c r="J57" i="3"/>
  <c r="H57" i="3"/>
  <c r="F57" i="3"/>
  <c r="E67" i="3"/>
  <c r="E66" i="3"/>
  <c r="K66" i="3" s="1"/>
  <c r="E69" i="3"/>
  <c r="M69" i="3" s="1"/>
  <c r="E70" i="3"/>
  <c r="K70" i="3" s="1"/>
  <c r="E74" i="3"/>
  <c r="E75" i="3"/>
  <c r="E76" i="3"/>
  <c r="I76" i="3" s="1"/>
  <c r="E78" i="3"/>
  <c r="E82" i="3"/>
  <c r="E83" i="3"/>
  <c r="E86" i="3"/>
  <c r="E90" i="3"/>
  <c r="E94" i="3"/>
  <c r="E98" i="3"/>
  <c r="E102" i="3"/>
  <c r="I88" i="3" l="1"/>
  <c r="K88" i="3"/>
  <c r="G79" i="3"/>
  <c r="M79" i="3"/>
  <c r="K79" i="3"/>
  <c r="K96" i="3"/>
  <c r="G71" i="3"/>
  <c r="K80" i="3"/>
  <c r="I87" i="3"/>
  <c r="M80" i="3"/>
  <c r="M64" i="3"/>
  <c r="I102" i="3"/>
  <c r="K102" i="3"/>
  <c r="I86" i="3"/>
  <c r="K86" i="3"/>
  <c r="K93" i="3"/>
  <c r="I93" i="3"/>
  <c r="M93" i="3"/>
  <c r="K77" i="3"/>
  <c r="M77" i="3"/>
  <c r="I77" i="3"/>
  <c r="K92" i="3"/>
  <c r="M92" i="3"/>
  <c r="I92" i="3"/>
  <c r="I84" i="3"/>
  <c r="K84" i="3"/>
  <c r="I78" i="3"/>
  <c r="K78" i="3"/>
  <c r="I101" i="3"/>
  <c r="K101" i="3"/>
  <c r="M101" i="3"/>
  <c r="I100" i="3"/>
  <c r="M100" i="3"/>
  <c r="K100" i="3"/>
  <c r="M99" i="3"/>
  <c r="G99" i="3"/>
  <c r="K99" i="3"/>
  <c r="I99" i="3"/>
  <c r="G91" i="3"/>
  <c r="M91" i="3"/>
  <c r="K91" i="3"/>
  <c r="G83" i="3"/>
  <c r="M83" i="3"/>
  <c r="K83" i="3"/>
  <c r="M75" i="3"/>
  <c r="K75" i="3"/>
  <c r="G75" i="3"/>
  <c r="I98" i="3"/>
  <c r="K98" i="3"/>
  <c r="I82" i="3"/>
  <c r="K82" i="3"/>
  <c r="I74" i="3"/>
  <c r="K74" i="3"/>
  <c r="G67" i="3"/>
  <c r="K67" i="3"/>
  <c r="M67" i="3"/>
  <c r="K94" i="3"/>
  <c r="I94" i="3"/>
  <c r="K85" i="3"/>
  <c r="M85" i="3"/>
  <c r="I85" i="3"/>
  <c r="K90" i="3"/>
  <c r="I90" i="3"/>
  <c r="I83" i="3"/>
  <c r="G64" i="3"/>
  <c r="G101" i="3"/>
  <c r="G88" i="3"/>
  <c r="G82" i="3"/>
  <c r="G69" i="3"/>
  <c r="I95" i="3"/>
  <c r="I81" i="3"/>
  <c r="I65" i="3"/>
  <c r="K68" i="3"/>
  <c r="M102" i="3"/>
  <c r="M97" i="3"/>
  <c r="M88" i="3"/>
  <c r="M78" i="3"/>
  <c r="G84" i="3"/>
  <c r="K65" i="3"/>
  <c r="G90" i="3"/>
  <c r="I73" i="3"/>
  <c r="M89" i="3"/>
  <c r="M74" i="3"/>
  <c r="G95" i="3"/>
  <c r="I91" i="3"/>
  <c r="K87" i="3"/>
  <c r="M84" i="3"/>
  <c r="G100" i="3"/>
  <c r="G94" i="3"/>
  <c r="G87" i="3"/>
  <c r="G81" i="3"/>
  <c r="G68" i="3"/>
  <c r="I71" i="3"/>
  <c r="K73" i="3"/>
  <c r="M72" i="3"/>
  <c r="M90" i="3"/>
  <c r="G77" i="3"/>
  <c r="O77" i="3" s="1"/>
  <c r="I96" i="3"/>
  <c r="I67" i="3"/>
  <c r="G76" i="3"/>
  <c r="I66" i="3"/>
  <c r="K69" i="3"/>
  <c r="M68" i="3"/>
  <c r="G93" i="3"/>
  <c r="G80" i="3"/>
  <c r="O80" i="3" s="1"/>
  <c r="G74" i="3"/>
  <c r="I89" i="3"/>
  <c r="I70" i="3"/>
  <c r="K72" i="3"/>
  <c r="M82" i="3"/>
  <c r="M71" i="3"/>
  <c r="M94" i="3"/>
  <c r="G102" i="3"/>
  <c r="G70" i="3"/>
  <c r="G92" i="3"/>
  <c r="G86" i="3"/>
  <c r="G73" i="3"/>
  <c r="I75" i="3"/>
  <c r="I69" i="3"/>
  <c r="K97" i="3"/>
  <c r="K81" i="3"/>
  <c r="M76" i="3"/>
  <c r="G97" i="3"/>
  <c r="G78" i="3"/>
  <c r="G65" i="3"/>
  <c r="G96" i="3"/>
  <c r="O96" i="3" s="1"/>
  <c r="K64" i="3"/>
  <c r="G89" i="3"/>
  <c r="I64" i="3"/>
  <c r="K95" i="3"/>
  <c r="G98" i="3"/>
  <c r="G85" i="3"/>
  <c r="G72" i="3"/>
  <c r="G66" i="3"/>
  <c r="O66" i="3" s="1"/>
  <c r="I79" i="3"/>
  <c r="O79" i="3" s="1"/>
  <c r="K76" i="3"/>
  <c r="M70" i="3"/>
  <c r="M98" i="3"/>
  <c r="M86" i="3"/>
  <c r="M66" i="3"/>
  <c r="C20" i="3"/>
  <c r="C66" i="3" s="1"/>
  <c r="C23" i="3"/>
  <c r="C69" i="3" s="1"/>
  <c r="C26" i="3"/>
  <c r="C72" i="3" s="1"/>
  <c r="C29" i="3"/>
  <c r="C75" i="3" s="1"/>
  <c r="C32" i="3"/>
  <c r="C78" i="3" s="1"/>
  <c r="C35" i="3"/>
  <c r="C81" i="3" s="1"/>
  <c r="C38" i="3"/>
  <c r="C84" i="3" s="1"/>
  <c r="C41" i="3"/>
  <c r="C87" i="3" s="1"/>
  <c r="C44" i="3"/>
  <c r="C90" i="3" s="1"/>
  <c r="C47" i="3"/>
  <c r="C93" i="3" s="1"/>
  <c r="C48" i="3"/>
  <c r="C94" i="3" s="1"/>
  <c r="C51" i="3"/>
  <c r="C97" i="3" s="1"/>
  <c r="C54" i="3"/>
  <c r="C100" i="3" s="1"/>
  <c r="C19" i="4"/>
  <c r="C22" i="4"/>
  <c r="C25" i="4"/>
  <c r="C28" i="4"/>
  <c r="C31" i="4"/>
  <c r="C34" i="4"/>
  <c r="C37" i="4"/>
  <c r="C40" i="4"/>
  <c r="C43" i="4"/>
  <c r="C46" i="4"/>
  <c r="C53" i="4"/>
  <c r="E47" i="3"/>
  <c r="E48" i="3"/>
  <c r="G48" i="3" s="1"/>
  <c r="E49" i="3"/>
  <c r="E50" i="3"/>
  <c r="E51" i="3"/>
  <c r="E52" i="3"/>
  <c r="G52" i="3" s="1"/>
  <c r="E53" i="3"/>
  <c r="E54" i="3"/>
  <c r="E55" i="3"/>
  <c r="E56" i="3"/>
  <c r="G56" i="3" s="1"/>
  <c r="E18" i="3"/>
  <c r="G18" i="3" s="1"/>
  <c r="E19" i="3"/>
  <c r="E20" i="3"/>
  <c r="E21" i="3"/>
  <c r="E22" i="3"/>
  <c r="E23" i="3"/>
  <c r="E24" i="3"/>
  <c r="E25" i="3"/>
  <c r="G25" i="3" s="1"/>
  <c r="E26" i="3"/>
  <c r="G26" i="3" s="1"/>
  <c r="E27" i="3"/>
  <c r="E28" i="3"/>
  <c r="E29" i="3"/>
  <c r="G29" i="3" s="1"/>
  <c r="E30" i="3"/>
  <c r="E31" i="3"/>
  <c r="E32" i="3"/>
  <c r="E33" i="3"/>
  <c r="E34" i="3"/>
  <c r="E35" i="3"/>
  <c r="E36" i="3"/>
  <c r="E37" i="3"/>
  <c r="G37" i="3" s="1"/>
  <c r="E38" i="3"/>
  <c r="E39" i="3"/>
  <c r="E40" i="3"/>
  <c r="E41" i="3"/>
  <c r="E42" i="3"/>
  <c r="E43" i="3"/>
  <c r="E44" i="3"/>
  <c r="E45" i="3"/>
  <c r="G45" i="3" s="1"/>
  <c r="E46" i="3"/>
  <c r="G46" i="3" s="1"/>
  <c r="B54" i="3"/>
  <c r="B100" i="3" s="1"/>
  <c r="B55" i="3"/>
  <c r="B101" i="3" s="1"/>
  <c r="B56" i="3"/>
  <c r="B102" i="3" s="1"/>
  <c r="B53" i="3"/>
  <c r="B99" i="3" s="1"/>
  <c r="B18" i="3"/>
  <c r="B64" i="3" s="1"/>
  <c r="B19" i="3"/>
  <c r="B65" i="3" s="1"/>
  <c r="B20" i="3"/>
  <c r="B66" i="3" s="1"/>
  <c r="B21" i="3"/>
  <c r="B67" i="3" s="1"/>
  <c r="B22" i="3"/>
  <c r="B68" i="3" s="1"/>
  <c r="B23" i="3"/>
  <c r="B69" i="3" s="1"/>
  <c r="B24" i="3"/>
  <c r="B70" i="3" s="1"/>
  <c r="B25" i="3"/>
  <c r="B71" i="3" s="1"/>
  <c r="B26" i="3"/>
  <c r="B72" i="3" s="1"/>
  <c r="B27" i="3"/>
  <c r="B73" i="3" s="1"/>
  <c r="B28" i="3"/>
  <c r="B74" i="3" s="1"/>
  <c r="B29" i="3"/>
  <c r="B75" i="3" s="1"/>
  <c r="B30" i="3"/>
  <c r="B76" i="3" s="1"/>
  <c r="B31" i="3"/>
  <c r="B77" i="3" s="1"/>
  <c r="B32" i="3"/>
  <c r="B78" i="3" s="1"/>
  <c r="B33" i="3"/>
  <c r="B79" i="3" s="1"/>
  <c r="B34" i="3"/>
  <c r="B80" i="3" s="1"/>
  <c r="B35" i="3"/>
  <c r="B81" i="3" s="1"/>
  <c r="B36" i="3"/>
  <c r="B82" i="3" s="1"/>
  <c r="B37" i="3"/>
  <c r="B83" i="3" s="1"/>
  <c r="B38" i="3"/>
  <c r="B84" i="3" s="1"/>
  <c r="B39" i="3"/>
  <c r="B85" i="3" s="1"/>
  <c r="B40" i="3"/>
  <c r="B86" i="3" s="1"/>
  <c r="B41" i="3"/>
  <c r="B87" i="3" s="1"/>
  <c r="B42" i="3"/>
  <c r="B88" i="3" s="1"/>
  <c r="B43" i="3"/>
  <c r="B89" i="3" s="1"/>
  <c r="B44" i="3"/>
  <c r="B90" i="3" s="1"/>
  <c r="B45" i="3"/>
  <c r="B91" i="3" s="1"/>
  <c r="B46" i="3"/>
  <c r="B92" i="3" s="1"/>
  <c r="B47" i="3"/>
  <c r="B93" i="3" s="1"/>
  <c r="B48" i="3"/>
  <c r="B94" i="3" s="1"/>
  <c r="B49" i="3"/>
  <c r="B95" i="3" s="1"/>
  <c r="B50" i="3"/>
  <c r="B96" i="3" s="1"/>
  <c r="B51" i="3"/>
  <c r="B97" i="3" s="1"/>
  <c r="B52" i="3"/>
  <c r="B98" i="3" s="1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O71" i="3" l="1"/>
  <c r="O89" i="3"/>
  <c r="O93" i="3"/>
  <c r="O102" i="3"/>
  <c r="O85" i="3"/>
  <c r="O88" i="3"/>
  <c r="O74" i="3"/>
  <c r="O83" i="3"/>
  <c r="O94" i="3"/>
  <c r="O64" i="3"/>
  <c r="O90" i="3"/>
  <c r="O75" i="3"/>
  <c r="O72" i="3"/>
  <c r="O65" i="3"/>
  <c r="O73" i="3"/>
  <c r="O69" i="3"/>
  <c r="O67" i="3"/>
  <c r="O84" i="3"/>
  <c r="O91" i="3"/>
  <c r="O78" i="3"/>
  <c r="O86" i="3"/>
  <c r="O76" i="3"/>
  <c r="O68" i="3"/>
  <c r="O95" i="3"/>
  <c r="O82" i="3"/>
  <c r="O100" i="3"/>
  <c r="O98" i="3"/>
  <c r="O97" i="3"/>
  <c r="O92" i="3"/>
  <c r="O81" i="3"/>
  <c r="O99" i="3"/>
  <c r="O70" i="3"/>
  <c r="O87" i="3"/>
  <c r="O101" i="3"/>
  <c r="N103" i="3"/>
  <c r="K43" i="3"/>
  <c r="G43" i="3"/>
  <c r="K35" i="3"/>
  <c r="G35" i="3"/>
  <c r="M27" i="3"/>
  <c r="G27" i="3"/>
  <c r="M19" i="3"/>
  <c r="G19" i="3"/>
  <c r="K50" i="3"/>
  <c r="G50" i="3"/>
  <c r="K42" i="3"/>
  <c r="G42" i="3"/>
  <c r="K34" i="3"/>
  <c r="G34" i="3"/>
  <c r="I49" i="3"/>
  <c r="G49" i="3"/>
  <c r="M32" i="3"/>
  <c r="G32" i="3"/>
  <c r="K47" i="3"/>
  <c r="G47" i="3"/>
  <c r="K39" i="3"/>
  <c r="G39" i="3"/>
  <c r="K31" i="3"/>
  <c r="G31" i="3"/>
  <c r="I23" i="3"/>
  <c r="G23" i="3"/>
  <c r="K54" i="3"/>
  <c r="G54" i="3"/>
  <c r="K33" i="3"/>
  <c r="G33" i="3"/>
  <c r="M40" i="3"/>
  <c r="G40" i="3"/>
  <c r="M24" i="3"/>
  <c r="G24" i="3"/>
  <c r="M55" i="3"/>
  <c r="G55" i="3"/>
  <c r="O55" i="3" s="1"/>
  <c r="K38" i="3"/>
  <c r="G38" i="3"/>
  <c r="K30" i="3"/>
  <c r="G30" i="3"/>
  <c r="M22" i="3"/>
  <c r="G22" i="3"/>
  <c r="I53" i="3"/>
  <c r="G53" i="3"/>
  <c r="K41" i="3"/>
  <c r="G41" i="3"/>
  <c r="I21" i="3"/>
  <c r="G21" i="3"/>
  <c r="I44" i="3"/>
  <c r="G44" i="3"/>
  <c r="K36" i="3"/>
  <c r="G36" i="3"/>
  <c r="M28" i="3"/>
  <c r="G28" i="3"/>
  <c r="M20" i="3"/>
  <c r="G20" i="3"/>
  <c r="I51" i="3"/>
  <c r="G51" i="3"/>
  <c r="M47" i="3"/>
  <c r="M56" i="3"/>
  <c r="M21" i="3"/>
  <c r="K25" i="3"/>
  <c r="K44" i="3"/>
  <c r="I22" i="3"/>
  <c r="I45" i="3"/>
  <c r="K48" i="3"/>
  <c r="I50" i="3"/>
  <c r="M23" i="3"/>
  <c r="K21" i="3"/>
  <c r="M25" i="3"/>
  <c r="K23" i="3"/>
  <c r="M41" i="3"/>
  <c r="I47" i="3"/>
  <c r="K22" i="3"/>
  <c r="M44" i="3"/>
  <c r="I24" i="3"/>
  <c r="I25" i="3"/>
  <c r="K24" i="3"/>
  <c r="I26" i="3"/>
  <c r="I27" i="3"/>
  <c r="I52" i="3"/>
  <c r="K26" i="3"/>
  <c r="K52" i="3"/>
  <c r="M26" i="3"/>
  <c r="M48" i="3"/>
  <c r="I18" i="3"/>
  <c r="I28" i="3"/>
  <c r="I54" i="3"/>
  <c r="K27" i="3"/>
  <c r="K53" i="3"/>
  <c r="M52" i="3"/>
  <c r="I19" i="3"/>
  <c r="K19" i="3"/>
  <c r="K28" i="3"/>
  <c r="K56" i="3"/>
  <c r="M53" i="3"/>
  <c r="I20" i="3"/>
  <c r="K20" i="3"/>
  <c r="I48" i="3"/>
  <c r="I56" i="3"/>
  <c r="O56" i="3" s="1"/>
  <c r="K49" i="3"/>
  <c r="M50" i="3"/>
  <c r="K51" i="3"/>
  <c r="K55" i="3"/>
  <c r="I55" i="3"/>
  <c r="M49" i="3"/>
  <c r="M51" i="3"/>
  <c r="M54" i="3"/>
  <c r="K46" i="3"/>
  <c r="M46" i="3"/>
  <c r="I46" i="3"/>
  <c r="K45" i="3"/>
  <c r="M45" i="3"/>
  <c r="I30" i="3"/>
  <c r="I32" i="3"/>
  <c r="M42" i="3"/>
  <c r="I40" i="3"/>
  <c r="K32" i="3"/>
  <c r="K40" i="3"/>
  <c r="M33" i="3"/>
  <c r="M34" i="3"/>
  <c r="I34" i="3"/>
  <c r="I42" i="3"/>
  <c r="M35" i="3"/>
  <c r="M43" i="3"/>
  <c r="I35" i="3"/>
  <c r="I43" i="3"/>
  <c r="M36" i="3"/>
  <c r="I33" i="3"/>
  <c r="I36" i="3"/>
  <c r="M29" i="3"/>
  <c r="M37" i="3"/>
  <c r="I41" i="3"/>
  <c r="I29" i="3"/>
  <c r="I37" i="3"/>
  <c r="K29" i="3"/>
  <c r="K37" i="3"/>
  <c r="M30" i="3"/>
  <c r="M38" i="3"/>
  <c r="I38" i="3"/>
  <c r="M31" i="3"/>
  <c r="M39" i="3"/>
  <c r="I31" i="3"/>
  <c r="I39" i="3"/>
  <c r="K18" i="3"/>
  <c r="M18" i="3"/>
  <c r="O52" i="3" l="1"/>
  <c r="O48" i="3"/>
  <c r="O49" i="3"/>
  <c r="O51" i="3"/>
  <c r="O54" i="3"/>
  <c r="O47" i="3"/>
  <c r="O53" i="3"/>
  <c r="O50" i="3"/>
  <c r="N20" i="3"/>
  <c r="L63" i="3"/>
  <c r="N18" i="3"/>
  <c r="N19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17" i="3"/>
  <c r="F63" i="3"/>
  <c r="N57" i="3" l="1"/>
  <c r="O21" i="3" l="1"/>
  <c r="O20" i="3"/>
  <c r="O22" i="3"/>
  <c r="C17" i="3"/>
  <c r="C63" i="3" s="1"/>
  <c r="B17" i="3"/>
  <c r="B63" i="3" s="1"/>
  <c r="C16" i="4"/>
  <c r="B16" i="4"/>
  <c r="E17" i="3"/>
  <c r="J63" i="3"/>
  <c r="E63" i="3"/>
  <c r="A8" i="3"/>
  <c r="A8" i="4"/>
  <c r="M63" i="3" l="1"/>
  <c r="M103" i="3" s="1"/>
  <c r="K63" i="3"/>
  <c r="K103" i="3" s="1"/>
  <c r="I57" i="3"/>
  <c r="H63" i="3"/>
  <c r="C8" i="4"/>
  <c r="C9" i="4"/>
  <c r="C9" i="3"/>
  <c r="C8" i="3"/>
  <c r="G57" i="3"/>
  <c r="O33" i="3" l="1"/>
  <c r="O32" i="3"/>
  <c r="O26" i="3"/>
  <c r="O43" i="3"/>
  <c r="O45" i="3"/>
  <c r="O44" i="3"/>
  <c r="O27" i="3"/>
  <c r="O35" i="3"/>
  <c r="O23" i="3"/>
  <c r="O34" i="3"/>
  <c r="O39" i="3"/>
  <c r="O37" i="3"/>
  <c r="O46" i="3"/>
  <c r="O38" i="3"/>
  <c r="O24" i="3"/>
  <c r="O25" i="3"/>
  <c r="O40" i="3"/>
  <c r="O28" i="3"/>
  <c r="O41" i="3"/>
  <c r="O42" i="3"/>
  <c r="O36" i="3"/>
  <c r="I63" i="3"/>
  <c r="I103" i="3" s="1"/>
  <c r="N63" i="3"/>
  <c r="G63" i="3"/>
  <c r="O19" i="3"/>
  <c r="O18" i="3"/>
  <c r="O29" i="3"/>
  <c r="G103" i="3" l="1"/>
  <c r="O63" i="3"/>
  <c r="O103" i="3" s="1"/>
  <c r="O31" i="3"/>
  <c r="O30" i="3"/>
</calcChain>
</file>

<file path=xl/sharedStrings.xml><?xml version="1.0" encoding="utf-8"?>
<sst xmlns="http://schemas.openxmlformats.org/spreadsheetml/2006/main" count="291" uniqueCount="95">
  <si>
    <t>Unité d'œuvre</t>
  </si>
  <si>
    <t>Référence</t>
  </si>
  <si>
    <t>Intitulé</t>
  </si>
  <si>
    <t>H.T.</t>
  </si>
  <si>
    <t>T.T.C.</t>
  </si>
  <si>
    <t>Chef de projet</t>
  </si>
  <si>
    <t>TOTAL</t>
  </si>
  <si>
    <t>A compléter si  nécessaire</t>
  </si>
  <si>
    <t>P.U. H.T. (en €)</t>
  </si>
  <si>
    <t>Prix Unitaire (en €) - P.U.</t>
  </si>
  <si>
    <t>Montant H.T. (en €)</t>
  </si>
  <si>
    <t>Année 1</t>
  </si>
  <si>
    <t>Année 2</t>
  </si>
  <si>
    <t>Année 3</t>
  </si>
  <si>
    <t>CUMUL SUR LA DUREE DU MARCHE</t>
  </si>
  <si>
    <t>Quantité estimative</t>
  </si>
  <si>
    <t>Date :</t>
  </si>
  <si>
    <t>Montant H.T. 
(en €)</t>
  </si>
  <si>
    <t>POIDS DE CHAQUE PROFIL DANS LA REALISATION DE L'UNITE D'ŒUVRE (EN %)</t>
  </si>
  <si>
    <t>P.U. T.T.C. (en €)</t>
  </si>
  <si>
    <t>T.V.A. (%)</t>
  </si>
  <si>
    <t>Société :</t>
  </si>
  <si>
    <t>UE_REUN-S</t>
  </si>
  <si>
    <t>UE_REUN-M</t>
  </si>
  <si>
    <t>UE_REUN-C</t>
  </si>
  <si>
    <t>Complexité</t>
  </si>
  <si>
    <t>Simple</t>
  </si>
  <si>
    <t>Complexe</t>
  </si>
  <si>
    <t>Moyenne</t>
  </si>
  <si>
    <t>Responsable de marché</t>
  </si>
  <si>
    <t>Ergonome-UX sénior</t>
  </si>
  <si>
    <t>Graphiste</t>
  </si>
  <si>
    <t>Ergonome-UX junior</t>
  </si>
  <si>
    <t>UE_PRUT-S</t>
  </si>
  <si>
    <t>UE_PRUT-M</t>
  </si>
  <si>
    <t>UE_ANUT-S</t>
  </si>
  <si>
    <t>UE_ANUT-M</t>
  </si>
  <si>
    <t>Préparation d'un échange utilisateur</t>
  </si>
  <si>
    <t>Animation et analyse d'un échange utilisateur</t>
  </si>
  <si>
    <t>UE_PRUT-C</t>
  </si>
  <si>
    <t>UE_ANUT-C</t>
  </si>
  <si>
    <t>UE_REUCESIP-S</t>
  </si>
  <si>
    <t>UE_REUCESIP-M</t>
  </si>
  <si>
    <t>UE_REUCESIP-C</t>
  </si>
  <si>
    <t>Réunion avec l’ATIH</t>
  </si>
  <si>
    <t>Prestations donnant lieu à l'émission de bons de commande
(frais de déplacement inclus)</t>
  </si>
  <si>
    <t>Année 4</t>
  </si>
  <si>
    <t>Réunion de coordination, conseil, expertise et suivi inter-prestataire</t>
  </si>
  <si>
    <r>
      <rPr>
        <u/>
        <sz val="10"/>
        <rFont val="Calibri"/>
        <family val="2"/>
        <scheme val="minor"/>
      </rPr>
      <t xml:space="preserve">Informations importantes : </t>
    </r>
    <r>
      <rPr>
        <sz val="10"/>
        <rFont val="Calibri"/>
        <family val="2"/>
        <scheme val="minor"/>
      </rPr>
      <t xml:space="preserve"> 
  1. Le soumissionnaire doit compléter </t>
    </r>
    <r>
      <rPr>
        <b/>
        <sz val="10"/>
        <rFont val="Calibri"/>
        <family val="2"/>
        <scheme val="minor"/>
      </rPr>
      <t>uniquement</t>
    </r>
    <r>
      <rPr>
        <sz val="10"/>
        <rFont val="Calibri"/>
        <family val="2"/>
        <scheme val="minor"/>
      </rPr>
      <t xml:space="preserve"> les cellules surlignées en jaune
  2. Le soumissionnaire ne peut pas modifier la structure de cet onglet sous peine </t>
    </r>
    <r>
      <rPr>
        <b/>
        <sz val="10"/>
        <rFont val="Calibri"/>
        <family val="2"/>
        <scheme val="minor"/>
      </rPr>
      <t>d'irrecevabilité de son offre</t>
    </r>
    <r>
      <rPr>
        <sz val="10"/>
        <rFont val="Calibri"/>
        <family val="2"/>
        <scheme val="minor"/>
      </rPr>
      <t xml:space="preserve">
</t>
    </r>
  </si>
  <si>
    <r>
      <rPr>
        <b/>
        <u/>
        <sz val="10"/>
        <rFont val="Arial"/>
        <family val="2"/>
      </rPr>
      <t>Informations importantes :</t>
    </r>
    <r>
      <rPr>
        <u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
  1. Le soumissionnaire doit compléter </t>
    </r>
    <r>
      <rPr>
        <b/>
        <sz val="10"/>
        <rFont val="Calibri"/>
        <family val="2"/>
        <scheme val="minor"/>
      </rPr>
      <t>uniquement</t>
    </r>
    <r>
      <rPr>
        <sz val="10"/>
        <rFont val="Calibri"/>
        <family val="2"/>
        <scheme val="minor"/>
      </rPr>
      <t xml:space="preserve"> les cellules surlignées en jaune
  2. Le soumissionnaire ne peut pas modifier la structure de cet onglet sous peine </t>
    </r>
    <r>
      <rPr>
        <b/>
        <sz val="10"/>
        <rFont val="Calibri"/>
        <family val="2"/>
        <scheme val="minor"/>
      </rPr>
      <t>d'irrecevabilité de son offre</t>
    </r>
    <r>
      <rPr>
        <sz val="10"/>
        <rFont val="Calibri"/>
        <family val="2"/>
        <scheme val="minor"/>
      </rPr>
      <t xml:space="preserve">
</t>
    </r>
  </si>
  <si>
    <r>
      <rPr>
        <b/>
        <u/>
        <sz val="9"/>
        <rFont val="Calibri"/>
        <family val="2"/>
        <scheme val="minor"/>
      </rPr>
      <t>Informations importantes :</t>
    </r>
    <r>
      <rPr>
        <u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 xml:space="preserve"> 
  1. Cette simulation de commande est une</t>
    </r>
    <r>
      <rPr>
        <b/>
        <sz val="9"/>
        <rFont val="Calibri"/>
        <family val="2"/>
        <scheme val="minor"/>
      </rPr>
      <t xml:space="preserve"> projection non contractuelle</t>
    </r>
    <r>
      <rPr>
        <sz val="9"/>
        <rFont val="Calibri"/>
        <family val="2"/>
        <scheme val="minor"/>
      </rPr>
      <t xml:space="preserve"> des travaux à réaliser
  2. Ces quantités sont estimatives et n'engagent pas l'ATIH
  3. Le soumissionnaire </t>
    </r>
    <r>
      <rPr>
        <b/>
        <sz val="9"/>
        <rFont val="Calibri"/>
        <family val="2"/>
        <scheme val="minor"/>
      </rPr>
      <t>ne doit rien</t>
    </r>
    <r>
      <rPr>
        <sz val="9"/>
        <rFont val="Calibri"/>
        <family val="2"/>
        <scheme val="minor"/>
      </rPr>
      <t xml:space="preserve"> renseigner au niveau du présent onglet
  4. Le soumissionnaire doit vérifier la cohérence des informations affichées
  5. Le soumissionnaire ne peut pas modifier la structure de cet onglet sous peine </t>
    </r>
    <r>
      <rPr>
        <b/>
        <sz val="9"/>
        <rFont val="Calibri"/>
        <family val="2"/>
        <scheme val="minor"/>
      </rPr>
      <t>d'irrecevabilité de son offre</t>
    </r>
  </si>
  <si>
    <t>Montant T.T.C (en €)</t>
  </si>
  <si>
    <t>UE_DOCU-S</t>
  </si>
  <si>
    <t>Rédaction d’un document de conception</t>
  </si>
  <si>
    <t>UE_DOCU-M</t>
  </si>
  <si>
    <t>UE_DOCU-C</t>
  </si>
  <si>
    <t>UE_IMPA-S</t>
  </si>
  <si>
    <t>Etude d’impact</t>
  </si>
  <si>
    <t>UE_IMPA-M</t>
  </si>
  <si>
    <t>UE_IMPA-C</t>
  </si>
  <si>
    <t>UR_RECE-S</t>
  </si>
  <si>
    <t>Recette</t>
  </si>
  <si>
    <t>UR_RECE-M</t>
  </si>
  <si>
    <t>UR_RECE-C</t>
  </si>
  <si>
    <t>UC_PRFO-S</t>
  </si>
  <si>
    <t>Préparation d’un transfert de compétences</t>
  </si>
  <si>
    <t>UC_PRFO-M</t>
  </si>
  <si>
    <t>UC_PRFO-C</t>
  </si>
  <si>
    <t>UC_ANFO-S</t>
  </si>
  <si>
    <t>Animation d’un transfert de compétences</t>
  </si>
  <si>
    <t>UC_ANFO-M</t>
  </si>
  <si>
    <t>UC_ANFO-C</t>
  </si>
  <si>
    <t>UC_GUID-S</t>
  </si>
  <si>
    <t>UC_GUID-M</t>
  </si>
  <si>
    <t>UC_GUID-C</t>
  </si>
  <si>
    <t>UT_SUIVI-S</t>
  </si>
  <si>
    <t>UT_SUIVI-M</t>
  </si>
  <si>
    <t>UT_SUIVI-C</t>
  </si>
  <si>
    <t>UT_ETUDE-S</t>
  </si>
  <si>
    <t>UT_ETUDE-M</t>
  </si>
  <si>
    <t>UT_ETUDE-C</t>
  </si>
  <si>
    <t>UT_OUTIL-S</t>
  </si>
  <si>
    <t>Approfondissement de solution technique</t>
  </si>
  <si>
    <t>UT_OUTIL-M</t>
  </si>
  <si>
    <t>UT_OUTIL-C</t>
  </si>
  <si>
    <t>Assistance opérationnelle</t>
  </si>
  <si>
    <t>sans complexité</t>
  </si>
  <si>
    <t>UC_ASSIST</t>
  </si>
  <si>
    <t>BORDEREAU DES PRIX UNITAIRES
Procédure n°2025-2502067001
PRESTATIONS DE SOUTIEN AUX TRAVAUX DE MAITRISE D’OUVRAGE DANS LE CADRE DE RESTITUTIONS DE DONNEES POUR L’ATIH</t>
  </si>
  <si>
    <t>REPARTITION DES EFFORTS
Procédure n°2025-2502067001
PRESTATIONS DE SOUTIEN AUX TRAVAUX DE MAITRISE D’OUVRAGE DANS LE CADRE DE RESTITUTIONS DE DONNEES POUR L’ATIH</t>
  </si>
  <si>
    <t>SIMULATION DE COMMANDES
Procédure n°2025-2502067001
PRESTATIONS DE SOUTIEN AUX TRAVAUX DE MAITRISE D’OUVRAGE DANS LE CADRE DE RESTITUTIONS DE DONNEES POUR L’ATIH</t>
  </si>
  <si>
    <t>Conseil et étude technique</t>
  </si>
  <si>
    <t>Sans complexité</t>
  </si>
  <si>
    <t xml:space="preserve">Suivi des activités de maîtrise d'œuvre </t>
  </si>
  <si>
    <t>Rédaction de supports utilisateur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</si>
</sst>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000000"/>
      <name val="Calibri"/>
      <scheme val="minor"/>
    </font>
    <font>
      <b/>
      <sz val="11"/>
      <color rgb="FFFFFFFF"/>
      <name val="Calibri"/>
      <family val="2"/>
      <scheme val="minor"/>
    </font>
    <font>
      <b/>
      <sz val="11"/>
      <color rgb="FF2B3BB2"/>
      <name val="Calibri"/>
      <family val="2"/>
      <scheme val="minor"/>
    </font>
    <font>
      <sz val="11"/>
      <color rgb="FF2B3BB2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Arial"/>
      <family val="2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5A6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123">
    <xf numFmtId="0" fontId="0" fillId="0" borderId="0" xfId="0"/>
    <xf numFmtId="9" fontId="0" fillId="0" borderId="1" xfId="2" applyFont="1" applyBorder="1" applyAlignment="1">
      <alignment horizontal="center"/>
    </xf>
    <xf numFmtId="9" fontId="0" fillId="2" borderId="1" xfId="2" applyFont="1" applyFill="1" applyBorder="1"/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3" fontId="0" fillId="3" borderId="1" xfId="0" applyNumberFormat="1" applyFill="1" applyBorder="1"/>
    <xf numFmtId="164" fontId="0" fillId="3" borderId="1" xfId="0" applyNumberFormat="1" applyFill="1" applyBorder="1"/>
    <xf numFmtId="43" fontId="0" fillId="3" borderId="1" xfId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4" fillId="0" borderId="0" xfId="0" applyFont="1"/>
    <xf numFmtId="9" fontId="0" fillId="2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65" fontId="0" fillId="3" borderId="1" xfId="1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14" fontId="0" fillId="0" borderId="0" xfId="0" applyNumberFormat="1" applyAlignment="1">
      <alignment horizontal="left" wrapText="1"/>
    </xf>
    <xf numFmtId="0" fontId="0" fillId="0" borderId="0" xfId="0" applyAlignment="1">
      <alignment wrapText="1"/>
    </xf>
    <xf numFmtId="165" fontId="6" fillId="3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" fontId="0" fillId="0" borderId="0" xfId="0" applyNumberFormat="1"/>
    <xf numFmtId="1" fontId="0" fillId="3" borderId="1" xfId="0" applyNumberFormat="1" applyFill="1" applyBorder="1"/>
    <xf numFmtId="1" fontId="6" fillId="3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10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165" fontId="5" fillId="3" borderId="1" xfId="1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4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left" vertical="center"/>
    </xf>
    <xf numFmtId="0" fontId="9" fillId="5" borderId="10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2" fillId="3" borderId="10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12" fillId="3" borderId="12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left" vertical="top" wrapText="1"/>
    </xf>
    <xf numFmtId="0" fontId="12" fillId="3" borderId="13" xfId="0" applyFont="1" applyFill="1" applyBorder="1" applyAlignment="1">
      <alignment horizontal="left" vertical="top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7" fillId="2" borderId="7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14" fontId="0" fillId="2" borderId="7" xfId="0" applyNumberFormat="1" applyFill="1" applyBorder="1" applyAlignment="1">
      <alignment horizontal="left"/>
    </xf>
    <xf numFmtId="14" fontId="0" fillId="2" borderId="8" xfId="0" applyNumberFormat="1" applyFill="1" applyBorder="1" applyAlignment="1">
      <alignment horizontal="left"/>
    </xf>
    <xf numFmtId="14" fontId="0" fillId="2" borderId="9" xfId="0" applyNumberFormat="1" applyFill="1" applyBorder="1" applyAlignment="1">
      <alignment horizontal="left"/>
    </xf>
    <xf numFmtId="0" fontId="12" fillId="7" borderId="10" xfId="0" applyFont="1" applyFill="1" applyBorder="1" applyAlignment="1">
      <alignment horizontal="left" vertical="top" wrapText="1"/>
    </xf>
    <xf numFmtId="0" fontId="12" fillId="7" borderId="6" xfId="0" applyFont="1" applyFill="1" applyBorder="1" applyAlignment="1">
      <alignment horizontal="left" vertical="top" wrapText="1"/>
    </xf>
    <xf numFmtId="0" fontId="12" fillId="7" borderId="11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left" vertical="top" wrapText="1"/>
    </xf>
    <xf numFmtId="0" fontId="12" fillId="7" borderId="0" xfId="0" applyFont="1" applyFill="1" applyAlignment="1">
      <alignment horizontal="left" vertical="top" wrapText="1"/>
    </xf>
    <xf numFmtId="0" fontId="12" fillId="7" borderId="3" xfId="0" applyFont="1" applyFill="1" applyBorder="1" applyAlignment="1">
      <alignment horizontal="left" vertical="top" wrapText="1"/>
    </xf>
    <xf numFmtId="0" fontId="12" fillId="7" borderId="12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 wrapText="1"/>
    </xf>
    <xf numFmtId="0" fontId="12" fillId="7" borderId="13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11" fillId="4" borderId="1" xfId="0" applyFont="1" applyFill="1" applyBorder="1" applyAlignment="1">
      <alignment horizontal="center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4" fontId="0" fillId="3" borderId="7" xfId="0" applyNumberFormat="1" applyFill="1" applyBorder="1" applyAlignment="1">
      <alignment horizontal="left"/>
    </xf>
    <xf numFmtId="14" fontId="0" fillId="3" borderId="8" xfId="0" applyNumberFormat="1" applyFill="1" applyBorder="1" applyAlignment="1">
      <alignment horizontal="left"/>
    </xf>
    <xf numFmtId="14" fontId="0" fillId="3" borderId="9" xfId="0" applyNumberFormat="1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16" fillId="7" borderId="10" xfId="0" applyFont="1" applyFill="1" applyBorder="1" applyAlignment="1">
      <alignment horizontal="left" vertical="top" wrapText="1"/>
    </xf>
    <xf numFmtId="0" fontId="16" fillId="7" borderId="6" xfId="0" applyFont="1" applyFill="1" applyBorder="1" applyAlignment="1">
      <alignment horizontal="left" vertical="top" wrapText="1"/>
    </xf>
    <xf numFmtId="0" fontId="16" fillId="7" borderId="11" xfId="0" applyFont="1" applyFill="1" applyBorder="1" applyAlignment="1">
      <alignment horizontal="left" vertical="top" wrapText="1"/>
    </xf>
    <xf numFmtId="0" fontId="16" fillId="7" borderId="2" xfId="0" applyFont="1" applyFill="1" applyBorder="1" applyAlignment="1">
      <alignment horizontal="left" vertical="top" wrapText="1"/>
    </xf>
    <xf numFmtId="0" fontId="16" fillId="7" borderId="0" xfId="0" applyFont="1" applyFill="1" applyAlignment="1">
      <alignment horizontal="left" vertical="top" wrapText="1"/>
    </xf>
    <xf numFmtId="0" fontId="16" fillId="7" borderId="3" xfId="0" applyFont="1" applyFill="1" applyBorder="1" applyAlignment="1">
      <alignment horizontal="left" vertical="top" wrapText="1"/>
    </xf>
    <xf numFmtId="0" fontId="16" fillId="7" borderId="12" xfId="0" applyFont="1" applyFill="1" applyBorder="1" applyAlignment="1">
      <alignment horizontal="left" vertical="top" wrapText="1"/>
    </xf>
    <xf numFmtId="0" fontId="16" fillId="7" borderId="4" xfId="0" applyFont="1" applyFill="1" applyBorder="1" applyAlignment="1">
      <alignment horizontal="left" vertical="top" wrapText="1"/>
    </xf>
    <xf numFmtId="0" fontId="16" fillId="7" borderId="13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3" fontId="0" fillId="2" borderId="1" xfId="1" applyFont="1" applyFill="1" applyBorder="1" applyAlignment="1">
      <alignment horizontal="center"/>
    </xf>
    <xf numFmtId="9" fontId="0" fillId="2" borderId="1" xfId="2" applyFont="1" applyFill="1" applyBorder="1" applyAlignment="1">
      <alignment horizontal="center"/>
    </xf>
  </cellXfs>
  <cellStyles count="4">
    <cellStyle name="Milliers" xfId="1" builtinId="3"/>
    <cellStyle name="Normal" xfId="0" builtinId="0"/>
    <cellStyle name="Normal 2" xfId="3" xr:uid="{01A79B65-1AC7-4EDF-A318-4A145D294305}"/>
    <cellStyle name="Pourcentage" xfId="2" builtinId="5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FFFF"/>
      <color rgb="FF2B3BB2"/>
      <color rgb="FFFF5A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</xdr:colOff>
      <xdr:row>1</xdr:row>
      <xdr:rowOff>60960</xdr:rowOff>
    </xdr:from>
    <xdr:ext cx="1724025" cy="676275"/>
    <xdr:pic>
      <xdr:nvPicPr>
        <xdr:cNvPr id="3" name="image1.png">
          <a:extLst>
            <a:ext uri="{FF2B5EF4-FFF2-40B4-BE49-F238E27FC236}">
              <a16:creationId xmlns:a16="http://schemas.microsoft.com/office/drawing/2014/main" id="{AD9383CC-8CCC-41F2-9EE6-B0E28BB45C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4384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161925</xdr:rowOff>
    </xdr:from>
    <xdr:ext cx="1724025" cy="676275"/>
    <xdr:pic>
      <xdr:nvPicPr>
        <xdr:cNvPr id="2" name="image1.png">
          <a:extLst>
            <a:ext uri="{FF2B5EF4-FFF2-40B4-BE49-F238E27FC236}">
              <a16:creationId xmlns:a16="http://schemas.microsoft.com/office/drawing/2014/main" id="{98727C5A-9C32-44DA-84EB-DDF0637B0C2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4290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96595</xdr:rowOff>
    </xdr:from>
    <xdr:ext cx="2039471" cy="911934"/>
    <xdr:pic>
      <xdr:nvPicPr>
        <xdr:cNvPr id="2" name="image1.png">
          <a:extLst>
            <a:ext uri="{FF2B5EF4-FFF2-40B4-BE49-F238E27FC236}">
              <a16:creationId xmlns:a16="http://schemas.microsoft.com/office/drawing/2014/main" id="{E2C56756-80D0-4F70-B347-F20FABA670D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6595"/>
          <a:ext cx="2039471" cy="911934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BFE01-F471-46FA-B1C4-35C86ACD841A}">
  <sheetPr>
    <pageSetUpPr fitToPage="1"/>
  </sheetPr>
  <dimension ref="A1:O55"/>
  <sheetViews>
    <sheetView tabSelected="1" topLeftCell="A25" workbookViewId="0">
      <selection activeCell="F55" sqref="F16:F55"/>
    </sheetView>
  </sheetViews>
  <sheetFormatPr baseColWidth="10" defaultRowHeight="14.4" x14ac:dyDescent="0.3"/>
  <cols>
    <col min="1" max="1" width="0.44140625" customWidth="1"/>
    <col min="2" max="2" width="25.6640625" customWidth="1"/>
    <col min="3" max="3" width="37" style="16" bestFit="1" customWidth="1"/>
    <col min="4" max="4" width="14.6640625" customWidth="1"/>
    <col min="8" max="10" width="12.6640625" customWidth="1"/>
    <col min="11" max="11" width="15.33203125" customWidth="1"/>
  </cols>
  <sheetData>
    <row r="1" spans="1:15" ht="14.4" customHeight="1" x14ac:dyDescent="0.3">
      <c r="A1" s="65"/>
      <c r="B1" s="65"/>
      <c r="C1" s="39" t="s">
        <v>88</v>
      </c>
      <c r="D1" s="40"/>
      <c r="E1" s="40"/>
      <c r="F1" s="40"/>
      <c r="G1" s="41"/>
    </row>
    <row r="2" spans="1:15" ht="14.4" customHeight="1" x14ac:dyDescent="0.3">
      <c r="A2" s="65"/>
      <c r="B2" s="65"/>
      <c r="C2" s="42"/>
      <c r="D2" s="43"/>
      <c r="E2" s="43"/>
      <c r="F2" s="43"/>
      <c r="G2" s="44"/>
      <c r="I2" s="51" t="s">
        <v>48</v>
      </c>
      <c r="J2" s="52"/>
      <c r="K2" s="52"/>
      <c r="L2" s="52"/>
      <c r="M2" s="53"/>
    </row>
    <row r="3" spans="1:15" x14ac:dyDescent="0.3">
      <c r="A3" s="65"/>
      <c r="B3" s="65"/>
      <c r="C3" s="42"/>
      <c r="D3" s="43"/>
      <c r="E3" s="43"/>
      <c r="F3" s="43"/>
      <c r="G3" s="44"/>
      <c r="I3" s="54"/>
      <c r="J3" s="55"/>
      <c r="K3" s="55"/>
      <c r="L3" s="55"/>
      <c r="M3" s="56"/>
    </row>
    <row r="4" spans="1:15" x14ac:dyDescent="0.3">
      <c r="A4" s="65"/>
      <c r="B4" s="65"/>
      <c r="C4" s="42"/>
      <c r="D4" s="43"/>
      <c r="E4" s="43"/>
      <c r="F4" s="43"/>
      <c r="G4" s="44"/>
      <c r="I4" s="54"/>
      <c r="J4" s="55"/>
      <c r="K4" s="55"/>
      <c r="L4" s="55"/>
      <c r="M4" s="56"/>
    </row>
    <row r="5" spans="1:15" x14ac:dyDescent="0.3">
      <c r="A5" s="65"/>
      <c r="B5" s="65"/>
      <c r="C5" s="42"/>
      <c r="D5" s="43"/>
      <c r="E5" s="43"/>
      <c r="F5" s="43"/>
      <c r="G5" s="44"/>
      <c r="I5" s="54"/>
      <c r="J5" s="55"/>
      <c r="K5" s="55"/>
      <c r="L5" s="55"/>
      <c r="M5" s="56"/>
    </row>
    <row r="6" spans="1:15" x14ac:dyDescent="0.3">
      <c r="A6" s="65"/>
      <c r="B6" s="65"/>
      <c r="C6" s="42"/>
      <c r="D6" s="43"/>
      <c r="E6" s="43"/>
      <c r="F6" s="43"/>
      <c r="G6" s="44"/>
      <c r="I6" s="54"/>
      <c r="J6" s="55"/>
      <c r="K6" s="55"/>
      <c r="L6" s="55"/>
      <c r="M6" s="56"/>
    </row>
    <row r="7" spans="1:15" x14ac:dyDescent="0.3">
      <c r="A7" s="65"/>
      <c r="B7" s="65"/>
      <c r="C7" s="45"/>
      <c r="D7" s="46"/>
      <c r="E7" s="46"/>
      <c r="F7" s="46"/>
      <c r="G7" s="47"/>
      <c r="I7" s="57"/>
      <c r="J7" s="58"/>
      <c r="K7" s="58"/>
      <c r="L7" s="58"/>
      <c r="M7" s="59"/>
    </row>
    <row r="8" spans="1:15" x14ac:dyDescent="0.3">
      <c r="A8" s="66" t="s">
        <v>21</v>
      </c>
      <c r="B8" s="67"/>
      <c r="C8" s="74"/>
      <c r="D8" s="75"/>
      <c r="E8" s="75"/>
      <c r="F8" s="75"/>
      <c r="G8" s="76"/>
    </row>
    <row r="9" spans="1:15" x14ac:dyDescent="0.3">
      <c r="A9" s="66" t="s">
        <v>16</v>
      </c>
      <c r="B9" s="67"/>
      <c r="C9" s="77"/>
      <c r="D9" s="78"/>
      <c r="E9" s="78"/>
      <c r="F9" s="78"/>
      <c r="G9" s="79"/>
    </row>
    <row r="10" spans="1:15" x14ac:dyDescent="0.3">
      <c r="A10" s="11"/>
      <c r="B10" s="11"/>
      <c r="C10" s="15"/>
      <c r="D10" s="12"/>
      <c r="E10" s="12"/>
      <c r="F10" s="12"/>
      <c r="G10" s="12"/>
    </row>
    <row r="11" spans="1:15" ht="36.6" customHeight="1" x14ac:dyDescent="0.3">
      <c r="B11" s="50" t="s">
        <v>45</v>
      </c>
      <c r="C11" s="50"/>
      <c r="D11" s="50"/>
      <c r="E11" s="50"/>
      <c r="F11" s="50"/>
      <c r="G11" s="50"/>
      <c r="H11" s="26"/>
      <c r="I11" s="26"/>
      <c r="J11" s="26"/>
      <c r="K11" s="26"/>
      <c r="L11" s="26"/>
      <c r="M11" s="26"/>
      <c r="N11" s="26"/>
      <c r="O11" s="26"/>
    </row>
    <row r="12" spans="1:15" ht="18" customHeight="1" x14ac:dyDescent="0.3"/>
    <row r="13" spans="1:15" x14ac:dyDescent="0.3">
      <c r="B13" s="63" t="s">
        <v>0</v>
      </c>
      <c r="C13" s="63"/>
      <c r="D13" s="48" t="s">
        <v>25</v>
      </c>
      <c r="E13" s="64" t="s">
        <v>9</v>
      </c>
      <c r="F13" s="64"/>
      <c r="G13" s="64"/>
    </row>
    <row r="14" spans="1:15" x14ac:dyDescent="0.3">
      <c r="B14" s="63"/>
      <c r="C14" s="63"/>
      <c r="D14" s="49"/>
      <c r="E14" s="64"/>
      <c r="F14" s="64"/>
      <c r="G14" s="64"/>
    </row>
    <row r="15" spans="1:15" x14ac:dyDescent="0.3">
      <c r="B15" s="23" t="s">
        <v>1</v>
      </c>
      <c r="C15" s="24" t="s">
        <v>2</v>
      </c>
      <c r="D15" s="23"/>
      <c r="E15" s="3" t="s">
        <v>3</v>
      </c>
      <c r="F15" s="3" t="s">
        <v>20</v>
      </c>
      <c r="G15" s="3" t="s">
        <v>4</v>
      </c>
    </row>
    <row r="16" spans="1:15" x14ac:dyDescent="0.3">
      <c r="B16" s="25" t="s">
        <v>22</v>
      </c>
      <c r="C16" s="60" t="s">
        <v>44</v>
      </c>
      <c r="D16" s="25" t="s">
        <v>26</v>
      </c>
      <c r="E16" s="121"/>
      <c r="F16" s="122"/>
      <c r="G16" s="7">
        <f>E16+(E16*F16)</f>
        <v>0</v>
      </c>
    </row>
    <row r="17" spans="2:7" x14ac:dyDescent="0.3">
      <c r="B17" s="25" t="s">
        <v>23</v>
      </c>
      <c r="C17" s="61"/>
      <c r="D17" s="25" t="s">
        <v>28</v>
      </c>
      <c r="E17" s="121"/>
      <c r="F17" s="122"/>
      <c r="G17" s="7">
        <f t="shared" ref="G17:G55" si="0">E17+(E17*F17)</f>
        <v>0</v>
      </c>
    </row>
    <row r="18" spans="2:7" x14ac:dyDescent="0.3">
      <c r="B18" s="25" t="s">
        <v>24</v>
      </c>
      <c r="C18" s="62"/>
      <c r="D18" s="25" t="s">
        <v>27</v>
      </c>
      <c r="E18" s="121"/>
      <c r="F18" s="122"/>
      <c r="G18" s="7">
        <f t="shared" si="0"/>
        <v>0</v>
      </c>
    </row>
    <row r="19" spans="2:7" x14ac:dyDescent="0.3">
      <c r="B19" s="25" t="s">
        <v>41</v>
      </c>
      <c r="C19" s="60" t="s">
        <v>47</v>
      </c>
      <c r="D19" s="25" t="s">
        <v>26</v>
      </c>
      <c r="E19" s="121"/>
      <c r="F19" s="122"/>
      <c r="G19" s="7">
        <f t="shared" si="0"/>
        <v>0</v>
      </c>
    </row>
    <row r="20" spans="2:7" x14ac:dyDescent="0.3">
      <c r="B20" s="25" t="s">
        <v>42</v>
      </c>
      <c r="C20" s="61"/>
      <c r="D20" s="25" t="s">
        <v>28</v>
      </c>
      <c r="E20" s="121"/>
      <c r="F20" s="122"/>
      <c r="G20" s="7">
        <f t="shared" si="0"/>
        <v>0</v>
      </c>
    </row>
    <row r="21" spans="2:7" x14ac:dyDescent="0.3">
      <c r="B21" s="25" t="s">
        <v>43</v>
      </c>
      <c r="C21" s="62"/>
      <c r="D21" s="25" t="s">
        <v>27</v>
      </c>
      <c r="E21" s="121"/>
      <c r="F21" s="122"/>
      <c r="G21" s="7">
        <f t="shared" si="0"/>
        <v>0</v>
      </c>
    </row>
    <row r="22" spans="2:7" x14ac:dyDescent="0.3">
      <c r="B22" s="25" t="s">
        <v>33</v>
      </c>
      <c r="C22" s="60" t="s">
        <v>37</v>
      </c>
      <c r="D22" s="25" t="s">
        <v>26</v>
      </c>
      <c r="E22" s="121"/>
      <c r="F22" s="122"/>
      <c r="G22" s="7">
        <f t="shared" si="0"/>
        <v>0</v>
      </c>
    </row>
    <row r="23" spans="2:7" x14ac:dyDescent="0.3">
      <c r="B23" s="25" t="s">
        <v>34</v>
      </c>
      <c r="C23" s="61"/>
      <c r="D23" s="25" t="s">
        <v>28</v>
      </c>
      <c r="E23" s="121"/>
      <c r="F23" s="122"/>
      <c r="G23" s="7">
        <f t="shared" si="0"/>
        <v>0</v>
      </c>
    </row>
    <row r="24" spans="2:7" x14ac:dyDescent="0.3">
      <c r="B24" s="25" t="s">
        <v>39</v>
      </c>
      <c r="C24" s="62"/>
      <c r="D24" s="25" t="s">
        <v>27</v>
      </c>
      <c r="E24" s="121"/>
      <c r="F24" s="122"/>
      <c r="G24" s="7">
        <f t="shared" si="0"/>
        <v>0</v>
      </c>
    </row>
    <row r="25" spans="2:7" ht="14.4" customHeight="1" x14ac:dyDescent="0.3">
      <c r="B25" s="37" t="s">
        <v>35</v>
      </c>
      <c r="C25" s="68" t="s">
        <v>38</v>
      </c>
      <c r="D25" s="37" t="s">
        <v>26</v>
      </c>
      <c r="E25" s="121"/>
      <c r="F25" s="122"/>
      <c r="G25" s="7">
        <f t="shared" si="0"/>
        <v>0</v>
      </c>
    </row>
    <row r="26" spans="2:7" x14ac:dyDescent="0.3">
      <c r="B26" s="37" t="s">
        <v>36</v>
      </c>
      <c r="C26" s="69"/>
      <c r="D26" s="37" t="s">
        <v>28</v>
      </c>
      <c r="E26" s="121"/>
      <c r="F26" s="122"/>
      <c r="G26" s="7">
        <f t="shared" si="0"/>
        <v>0</v>
      </c>
    </row>
    <row r="27" spans="2:7" x14ac:dyDescent="0.3">
      <c r="B27" s="37" t="s">
        <v>40</v>
      </c>
      <c r="C27" s="70"/>
      <c r="D27" s="37" t="s">
        <v>27</v>
      </c>
      <c r="E27" s="121"/>
      <c r="F27" s="122"/>
      <c r="G27" s="7">
        <f t="shared" si="0"/>
        <v>0</v>
      </c>
    </row>
    <row r="28" spans="2:7" x14ac:dyDescent="0.3">
      <c r="B28" s="37" t="s">
        <v>52</v>
      </c>
      <c r="C28" s="71" t="s">
        <v>53</v>
      </c>
      <c r="D28" s="37" t="s">
        <v>26</v>
      </c>
      <c r="E28" s="121"/>
      <c r="F28" s="122"/>
      <c r="G28" s="7">
        <f t="shared" si="0"/>
        <v>0</v>
      </c>
    </row>
    <row r="29" spans="2:7" x14ac:dyDescent="0.3">
      <c r="B29" s="37" t="s">
        <v>54</v>
      </c>
      <c r="C29" s="72"/>
      <c r="D29" s="37" t="s">
        <v>28</v>
      </c>
      <c r="E29" s="121"/>
      <c r="F29" s="122"/>
      <c r="G29" s="7">
        <f t="shared" si="0"/>
        <v>0</v>
      </c>
    </row>
    <row r="30" spans="2:7" x14ac:dyDescent="0.3">
      <c r="B30" s="37" t="s">
        <v>55</v>
      </c>
      <c r="C30" s="73"/>
      <c r="D30" s="37" t="s">
        <v>27</v>
      </c>
      <c r="E30" s="121"/>
      <c r="F30" s="122"/>
      <c r="G30" s="7">
        <f t="shared" si="0"/>
        <v>0</v>
      </c>
    </row>
    <row r="31" spans="2:7" x14ac:dyDescent="0.3">
      <c r="B31" s="37" t="s">
        <v>56</v>
      </c>
      <c r="C31" s="71" t="s">
        <v>57</v>
      </c>
      <c r="D31" s="37" t="s">
        <v>26</v>
      </c>
      <c r="E31" s="121"/>
      <c r="F31" s="122"/>
      <c r="G31" s="7">
        <f t="shared" si="0"/>
        <v>0</v>
      </c>
    </row>
    <row r="32" spans="2:7" x14ac:dyDescent="0.3">
      <c r="B32" s="37" t="s">
        <v>58</v>
      </c>
      <c r="C32" s="72"/>
      <c r="D32" s="37" t="s">
        <v>28</v>
      </c>
      <c r="E32" s="121"/>
      <c r="F32" s="122"/>
      <c r="G32" s="7">
        <f t="shared" si="0"/>
        <v>0</v>
      </c>
    </row>
    <row r="33" spans="2:7" x14ac:dyDescent="0.3">
      <c r="B33" s="37" t="s">
        <v>59</v>
      </c>
      <c r="C33" s="73"/>
      <c r="D33" s="37" t="s">
        <v>27</v>
      </c>
      <c r="E33" s="121"/>
      <c r="F33" s="122"/>
      <c r="G33" s="7">
        <f t="shared" si="0"/>
        <v>0</v>
      </c>
    </row>
    <row r="34" spans="2:7" x14ac:dyDescent="0.3">
      <c r="B34" s="37" t="s">
        <v>60</v>
      </c>
      <c r="C34" s="71" t="s">
        <v>61</v>
      </c>
      <c r="D34" s="37" t="s">
        <v>26</v>
      </c>
      <c r="E34" s="121"/>
      <c r="F34" s="122"/>
      <c r="G34" s="7">
        <f t="shared" si="0"/>
        <v>0</v>
      </c>
    </row>
    <row r="35" spans="2:7" x14ac:dyDescent="0.3">
      <c r="B35" s="37" t="s">
        <v>62</v>
      </c>
      <c r="C35" s="72"/>
      <c r="D35" s="37" t="s">
        <v>28</v>
      </c>
      <c r="E35" s="121"/>
      <c r="F35" s="122"/>
      <c r="G35" s="7">
        <f t="shared" si="0"/>
        <v>0</v>
      </c>
    </row>
    <row r="36" spans="2:7" x14ac:dyDescent="0.3">
      <c r="B36" s="37" t="s">
        <v>63</v>
      </c>
      <c r="C36" s="73"/>
      <c r="D36" s="37" t="s">
        <v>27</v>
      </c>
      <c r="E36" s="121"/>
      <c r="F36" s="122"/>
      <c r="G36" s="7">
        <f t="shared" si="0"/>
        <v>0</v>
      </c>
    </row>
    <row r="37" spans="2:7" x14ac:dyDescent="0.3">
      <c r="B37" s="37" t="s">
        <v>64</v>
      </c>
      <c r="C37" s="71" t="s">
        <v>65</v>
      </c>
      <c r="D37" s="37" t="s">
        <v>26</v>
      </c>
      <c r="E37" s="121"/>
      <c r="F37" s="122"/>
      <c r="G37" s="7">
        <f t="shared" si="0"/>
        <v>0</v>
      </c>
    </row>
    <row r="38" spans="2:7" x14ac:dyDescent="0.3">
      <c r="B38" s="37" t="s">
        <v>66</v>
      </c>
      <c r="C38" s="72"/>
      <c r="D38" s="37" t="s">
        <v>28</v>
      </c>
      <c r="E38" s="121"/>
      <c r="F38" s="122"/>
      <c r="G38" s="7">
        <f t="shared" si="0"/>
        <v>0</v>
      </c>
    </row>
    <row r="39" spans="2:7" x14ac:dyDescent="0.3">
      <c r="B39" s="37" t="s">
        <v>67</v>
      </c>
      <c r="C39" s="73"/>
      <c r="D39" s="37" t="s">
        <v>27</v>
      </c>
      <c r="E39" s="121"/>
      <c r="F39" s="122"/>
      <c r="G39" s="7">
        <f t="shared" si="0"/>
        <v>0</v>
      </c>
    </row>
    <row r="40" spans="2:7" ht="14.4" customHeight="1" x14ac:dyDescent="0.3">
      <c r="B40" s="37" t="s">
        <v>68</v>
      </c>
      <c r="C40" s="71" t="s">
        <v>69</v>
      </c>
      <c r="D40" s="37" t="s">
        <v>26</v>
      </c>
      <c r="E40" s="121"/>
      <c r="F40" s="122"/>
      <c r="G40" s="7">
        <f t="shared" si="0"/>
        <v>0</v>
      </c>
    </row>
    <row r="41" spans="2:7" ht="14.4" customHeight="1" x14ac:dyDescent="0.3">
      <c r="B41" s="37" t="s">
        <v>70</v>
      </c>
      <c r="C41" s="72"/>
      <c r="D41" s="37" t="s">
        <v>28</v>
      </c>
      <c r="E41" s="121"/>
      <c r="F41" s="122"/>
      <c r="G41" s="7">
        <f t="shared" si="0"/>
        <v>0</v>
      </c>
    </row>
    <row r="42" spans="2:7" ht="14.4" customHeight="1" x14ac:dyDescent="0.3">
      <c r="B42" s="37" t="s">
        <v>71</v>
      </c>
      <c r="C42" s="73"/>
      <c r="D42" s="37" t="s">
        <v>27</v>
      </c>
      <c r="E42" s="121"/>
      <c r="F42" s="122"/>
      <c r="G42" s="7">
        <f t="shared" si="0"/>
        <v>0</v>
      </c>
    </row>
    <row r="43" spans="2:7" x14ac:dyDescent="0.3">
      <c r="B43" s="37" t="s">
        <v>72</v>
      </c>
      <c r="C43" s="71" t="s">
        <v>94</v>
      </c>
      <c r="D43" s="37" t="s">
        <v>26</v>
      </c>
      <c r="E43" s="121"/>
      <c r="F43" s="122"/>
      <c r="G43" s="7">
        <f t="shared" si="0"/>
        <v>0</v>
      </c>
    </row>
    <row r="44" spans="2:7" x14ac:dyDescent="0.3">
      <c r="B44" s="37" t="s">
        <v>73</v>
      </c>
      <c r="C44" s="72"/>
      <c r="D44" s="37" t="s">
        <v>28</v>
      </c>
      <c r="E44" s="121"/>
      <c r="F44" s="122"/>
      <c r="G44" s="7">
        <f t="shared" si="0"/>
        <v>0</v>
      </c>
    </row>
    <row r="45" spans="2:7" x14ac:dyDescent="0.3">
      <c r="B45" s="37" t="s">
        <v>74</v>
      </c>
      <c r="C45" s="73"/>
      <c r="D45" s="37" t="s">
        <v>27</v>
      </c>
      <c r="E45" s="121"/>
      <c r="F45" s="122"/>
      <c r="G45" s="7">
        <f t="shared" si="0"/>
        <v>0</v>
      </c>
    </row>
    <row r="46" spans="2:7" x14ac:dyDescent="0.3">
      <c r="B46" s="37" t="s">
        <v>87</v>
      </c>
      <c r="C46" s="38" t="s">
        <v>85</v>
      </c>
      <c r="D46" s="37" t="s">
        <v>86</v>
      </c>
      <c r="E46" s="121"/>
      <c r="F46" s="122"/>
      <c r="G46" s="7">
        <f t="shared" si="0"/>
        <v>0</v>
      </c>
    </row>
    <row r="47" spans="2:7" x14ac:dyDescent="0.3">
      <c r="B47" s="37" t="s">
        <v>75</v>
      </c>
      <c r="C47" s="68" t="s">
        <v>93</v>
      </c>
      <c r="D47" s="37" t="s">
        <v>26</v>
      </c>
      <c r="E47" s="121"/>
      <c r="F47" s="122"/>
      <c r="G47" s="7">
        <f t="shared" si="0"/>
        <v>0</v>
      </c>
    </row>
    <row r="48" spans="2:7" x14ac:dyDescent="0.3">
      <c r="B48" s="37" t="s">
        <v>76</v>
      </c>
      <c r="C48" s="69"/>
      <c r="D48" s="37" t="s">
        <v>28</v>
      </c>
      <c r="E48" s="121"/>
      <c r="F48" s="122"/>
      <c r="G48" s="7">
        <f t="shared" si="0"/>
        <v>0</v>
      </c>
    </row>
    <row r="49" spans="2:7" x14ac:dyDescent="0.3">
      <c r="B49" s="37" t="s">
        <v>77</v>
      </c>
      <c r="C49" s="70"/>
      <c r="D49" s="37" t="s">
        <v>27</v>
      </c>
      <c r="E49" s="121"/>
      <c r="F49" s="122"/>
      <c r="G49" s="7">
        <f t="shared" si="0"/>
        <v>0</v>
      </c>
    </row>
    <row r="50" spans="2:7" x14ac:dyDescent="0.3">
      <c r="B50" s="37" t="s">
        <v>78</v>
      </c>
      <c r="C50" s="71" t="s">
        <v>91</v>
      </c>
      <c r="D50" s="37" t="s">
        <v>26</v>
      </c>
      <c r="E50" s="121"/>
      <c r="F50" s="122"/>
      <c r="G50" s="7">
        <f t="shared" si="0"/>
        <v>0</v>
      </c>
    </row>
    <row r="51" spans="2:7" x14ac:dyDescent="0.3">
      <c r="B51" s="37" t="s">
        <v>79</v>
      </c>
      <c r="C51" s="72"/>
      <c r="D51" s="37" t="s">
        <v>28</v>
      </c>
      <c r="E51" s="121"/>
      <c r="F51" s="122"/>
      <c r="G51" s="7">
        <f t="shared" si="0"/>
        <v>0</v>
      </c>
    </row>
    <row r="52" spans="2:7" x14ac:dyDescent="0.3">
      <c r="B52" s="37" t="s">
        <v>80</v>
      </c>
      <c r="C52" s="73"/>
      <c r="D52" s="37" t="s">
        <v>27</v>
      </c>
      <c r="E52" s="121"/>
      <c r="F52" s="122"/>
      <c r="G52" s="7">
        <f t="shared" si="0"/>
        <v>0</v>
      </c>
    </row>
    <row r="53" spans="2:7" x14ac:dyDescent="0.3">
      <c r="B53" s="37" t="s">
        <v>81</v>
      </c>
      <c r="C53" s="71" t="s">
        <v>82</v>
      </c>
      <c r="D53" s="37" t="s">
        <v>26</v>
      </c>
      <c r="E53" s="121"/>
      <c r="F53" s="122"/>
      <c r="G53" s="7">
        <f>E53+(E53*F53)</f>
        <v>0</v>
      </c>
    </row>
    <row r="54" spans="2:7" x14ac:dyDescent="0.3">
      <c r="B54" s="37" t="s">
        <v>83</v>
      </c>
      <c r="C54" s="72"/>
      <c r="D54" s="37" t="s">
        <v>28</v>
      </c>
      <c r="E54" s="121"/>
      <c r="F54" s="122"/>
      <c r="G54" s="7">
        <f t="shared" si="0"/>
        <v>0</v>
      </c>
    </row>
    <row r="55" spans="2:7" x14ac:dyDescent="0.3">
      <c r="B55" s="37" t="s">
        <v>84</v>
      </c>
      <c r="C55" s="73"/>
      <c r="D55" s="37" t="s">
        <v>27</v>
      </c>
      <c r="E55" s="121"/>
      <c r="F55" s="122"/>
      <c r="G55" s="7">
        <f t="shared" si="0"/>
        <v>0</v>
      </c>
    </row>
  </sheetData>
  <mergeCells count="24">
    <mergeCell ref="C47:C49"/>
    <mergeCell ref="C50:C52"/>
    <mergeCell ref="C53:C55"/>
    <mergeCell ref="C8:G8"/>
    <mergeCell ref="C9:G9"/>
    <mergeCell ref="C43:C45"/>
    <mergeCell ref="C31:C33"/>
    <mergeCell ref="C28:C30"/>
    <mergeCell ref="C34:C36"/>
    <mergeCell ref="C37:C39"/>
    <mergeCell ref="C25:C27"/>
    <mergeCell ref="C40:C42"/>
    <mergeCell ref="C22:C24"/>
    <mergeCell ref="C1:G7"/>
    <mergeCell ref="D13:D14"/>
    <mergeCell ref="B11:G11"/>
    <mergeCell ref="I2:M7"/>
    <mergeCell ref="C19:C21"/>
    <mergeCell ref="C16:C18"/>
    <mergeCell ref="B13:C14"/>
    <mergeCell ref="E13:G14"/>
    <mergeCell ref="A1:B7"/>
    <mergeCell ref="A8:B8"/>
    <mergeCell ref="A9:B9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B04E-EB89-4939-94AF-AFF559DB975D}">
  <sheetPr>
    <pageSetUpPr fitToPage="1"/>
  </sheetPr>
  <dimension ref="A1:O55"/>
  <sheetViews>
    <sheetView topLeftCell="A20" workbookViewId="0">
      <selection activeCell="M16" sqref="M16:M55"/>
    </sheetView>
  </sheetViews>
  <sheetFormatPr baseColWidth="10" defaultRowHeight="14.4" x14ac:dyDescent="0.3"/>
  <cols>
    <col min="1" max="1" width="0.44140625" customWidth="1"/>
    <col min="2" max="2" width="27.33203125" customWidth="1"/>
    <col min="3" max="3" width="36.33203125" bestFit="1" customWidth="1"/>
    <col min="4" max="4" width="14.109375" bestFit="1" customWidth="1"/>
    <col min="5" max="5" width="12.33203125" customWidth="1"/>
    <col min="7" max="7" width="11.33203125" customWidth="1"/>
    <col min="8" max="9" width="12.6640625" customWidth="1"/>
    <col min="10" max="12" width="11.88671875" customWidth="1"/>
  </cols>
  <sheetData>
    <row r="1" spans="1:15" ht="14.4" customHeight="1" x14ac:dyDescent="0.3">
      <c r="A1" s="65"/>
      <c r="B1" s="65"/>
      <c r="C1" s="39" t="s">
        <v>89</v>
      </c>
      <c r="D1" s="40"/>
      <c r="E1" s="40"/>
      <c r="F1" s="40"/>
      <c r="G1" s="41"/>
    </row>
    <row r="2" spans="1:15" x14ac:dyDescent="0.3">
      <c r="A2" s="65"/>
      <c r="B2" s="65"/>
      <c r="C2" s="42"/>
      <c r="D2" s="43"/>
      <c r="E2" s="43"/>
      <c r="F2" s="43"/>
      <c r="G2" s="44"/>
      <c r="I2" s="80" t="s">
        <v>49</v>
      </c>
      <c r="J2" s="81"/>
      <c r="K2" s="81"/>
      <c r="L2" s="81"/>
      <c r="M2" s="82"/>
    </row>
    <row r="3" spans="1:15" x14ac:dyDescent="0.3">
      <c r="A3" s="65"/>
      <c r="B3" s="65"/>
      <c r="C3" s="42"/>
      <c r="D3" s="43"/>
      <c r="E3" s="43"/>
      <c r="F3" s="43"/>
      <c r="G3" s="44"/>
      <c r="I3" s="83"/>
      <c r="J3" s="84"/>
      <c r="K3" s="84"/>
      <c r="L3" s="84"/>
      <c r="M3" s="85"/>
    </row>
    <row r="4" spans="1:15" x14ac:dyDescent="0.3">
      <c r="A4" s="65"/>
      <c r="B4" s="65"/>
      <c r="C4" s="42"/>
      <c r="D4" s="43"/>
      <c r="E4" s="43"/>
      <c r="F4" s="43"/>
      <c r="G4" s="44"/>
      <c r="I4" s="83"/>
      <c r="J4" s="84"/>
      <c r="K4" s="84"/>
      <c r="L4" s="84"/>
      <c r="M4" s="85"/>
    </row>
    <row r="5" spans="1:15" x14ac:dyDescent="0.3">
      <c r="A5" s="65"/>
      <c r="B5" s="65"/>
      <c r="C5" s="42"/>
      <c r="D5" s="43"/>
      <c r="E5" s="43"/>
      <c r="F5" s="43"/>
      <c r="G5" s="44"/>
      <c r="I5" s="83"/>
      <c r="J5" s="84"/>
      <c r="K5" s="84"/>
      <c r="L5" s="84"/>
      <c r="M5" s="85"/>
    </row>
    <row r="6" spans="1:15" x14ac:dyDescent="0.3">
      <c r="A6" s="65"/>
      <c r="B6" s="65"/>
      <c r="C6" s="42"/>
      <c r="D6" s="43"/>
      <c r="E6" s="43"/>
      <c r="F6" s="43"/>
      <c r="G6" s="44"/>
      <c r="I6" s="83"/>
      <c r="J6" s="84"/>
      <c r="K6" s="84"/>
      <c r="L6" s="84"/>
      <c r="M6" s="85"/>
    </row>
    <row r="7" spans="1:15" x14ac:dyDescent="0.3">
      <c r="A7" s="65"/>
      <c r="B7" s="65"/>
      <c r="C7" s="45"/>
      <c r="D7" s="46"/>
      <c r="E7" s="46"/>
      <c r="F7" s="46"/>
      <c r="G7" s="47"/>
      <c r="I7" s="86"/>
      <c r="J7" s="87"/>
      <c r="K7" s="87"/>
      <c r="L7" s="87"/>
      <c r="M7" s="88"/>
    </row>
    <row r="8" spans="1:15" x14ac:dyDescent="0.3">
      <c r="A8" s="66" t="str">
        <f>' BPU Bons de commande'!A8</f>
        <v>Société :</v>
      </c>
      <c r="B8" s="67"/>
      <c r="C8" s="91" t="str">
        <f>IF(ISBLANK(' BPU Bons de commande'!C8),"",' BPU Bons de commande'!C8)</f>
        <v/>
      </c>
      <c r="D8" s="92"/>
      <c r="E8" s="92"/>
      <c r="F8" s="92"/>
      <c r="G8" s="93"/>
    </row>
    <row r="9" spans="1:15" x14ac:dyDescent="0.3">
      <c r="A9" s="66" t="s">
        <v>16</v>
      </c>
      <c r="B9" s="67"/>
      <c r="C9" s="77" t="str">
        <f>IF(ISBLANK(' BPU Bons de commande'!C9),"",' BPU Bons de commande'!C9)</f>
        <v/>
      </c>
      <c r="D9" s="78"/>
      <c r="E9" s="78"/>
      <c r="F9" s="78"/>
      <c r="G9" s="79"/>
      <c r="I9" s="9"/>
    </row>
    <row r="10" spans="1:15" x14ac:dyDescent="0.3">
      <c r="A10" s="11"/>
      <c r="B10" s="11"/>
      <c r="C10" s="12"/>
      <c r="D10" s="12"/>
      <c r="E10" s="12"/>
      <c r="F10" s="12"/>
      <c r="G10" s="12"/>
      <c r="I10" s="9"/>
    </row>
    <row r="11" spans="1:15" ht="34.200000000000003" customHeight="1" x14ac:dyDescent="0.3">
      <c r="B11" s="50" t="s">
        <v>45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26"/>
      <c r="O11" s="26"/>
    </row>
    <row r="13" spans="1:15" x14ac:dyDescent="0.3">
      <c r="B13" s="63" t="s">
        <v>0</v>
      </c>
      <c r="C13" s="63"/>
      <c r="D13" s="63"/>
      <c r="E13" s="94" t="s">
        <v>18</v>
      </c>
      <c r="F13" s="94"/>
      <c r="G13" s="94"/>
      <c r="H13" s="94"/>
      <c r="I13" s="94"/>
      <c r="J13" s="94"/>
      <c r="K13" s="94"/>
      <c r="L13" s="94"/>
      <c r="M13" s="94"/>
    </row>
    <row r="14" spans="1:15" ht="29.25" customHeight="1" x14ac:dyDescent="0.3">
      <c r="B14" s="63"/>
      <c r="C14" s="63"/>
      <c r="D14" s="63"/>
      <c r="E14" s="90" t="s">
        <v>29</v>
      </c>
      <c r="F14" s="90" t="s">
        <v>5</v>
      </c>
      <c r="G14" s="90" t="s">
        <v>30</v>
      </c>
      <c r="H14" s="90" t="s">
        <v>32</v>
      </c>
      <c r="I14" s="90" t="s">
        <v>31</v>
      </c>
      <c r="J14" s="89" t="s">
        <v>7</v>
      </c>
      <c r="K14" s="89" t="s">
        <v>7</v>
      </c>
      <c r="L14" s="89" t="s">
        <v>7</v>
      </c>
      <c r="M14" s="90" t="s">
        <v>6</v>
      </c>
    </row>
    <row r="15" spans="1:15" x14ac:dyDescent="0.3">
      <c r="B15" s="23" t="s">
        <v>1</v>
      </c>
      <c r="C15" s="23" t="s">
        <v>2</v>
      </c>
      <c r="D15" s="36" t="s">
        <v>25</v>
      </c>
      <c r="E15" s="90"/>
      <c r="F15" s="90"/>
      <c r="G15" s="90"/>
      <c r="H15" s="90"/>
      <c r="I15" s="90"/>
      <c r="J15" s="89"/>
      <c r="K15" s="89"/>
      <c r="L15" s="89"/>
      <c r="M15" s="90"/>
    </row>
    <row r="16" spans="1:15" x14ac:dyDescent="0.3">
      <c r="B16" s="25" t="str">
        <f>' BPU Bons de commande'!B16</f>
        <v>UE_REUN-S</v>
      </c>
      <c r="C16" s="60" t="str">
        <f>' BPU Bons de commande'!C16</f>
        <v>Réunion avec l’ATIH</v>
      </c>
      <c r="D16" s="25" t="s">
        <v>26</v>
      </c>
      <c r="E16" s="2"/>
      <c r="F16" s="2"/>
      <c r="G16" s="2"/>
      <c r="H16" s="2"/>
      <c r="I16" s="2"/>
      <c r="J16" s="2"/>
      <c r="K16" s="2"/>
      <c r="L16" s="2"/>
      <c r="M16" s="1">
        <f>SUM(E16:L16)</f>
        <v>0</v>
      </c>
    </row>
    <row r="17" spans="2:13" x14ac:dyDescent="0.3">
      <c r="B17" s="25" t="str">
        <f>' BPU Bons de commande'!B17</f>
        <v>UE_REUN-M</v>
      </c>
      <c r="C17" s="61"/>
      <c r="D17" s="25" t="s">
        <v>28</v>
      </c>
      <c r="E17" s="2"/>
      <c r="F17" s="2"/>
      <c r="G17" s="2"/>
      <c r="H17" s="2"/>
      <c r="I17" s="2"/>
      <c r="J17" s="2"/>
      <c r="K17" s="2"/>
      <c r="L17" s="2"/>
      <c r="M17" s="1">
        <f t="shared" ref="M17:M55" si="0">SUM(E17:L17)</f>
        <v>0</v>
      </c>
    </row>
    <row r="18" spans="2:13" x14ac:dyDescent="0.3">
      <c r="B18" s="25" t="str">
        <f>' BPU Bons de commande'!B18</f>
        <v>UE_REUN-C</v>
      </c>
      <c r="C18" s="62"/>
      <c r="D18" s="25" t="s">
        <v>27</v>
      </c>
      <c r="E18" s="2"/>
      <c r="F18" s="2"/>
      <c r="G18" s="2"/>
      <c r="H18" s="2"/>
      <c r="I18" s="2"/>
      <c r="J18" s="2"/>
      <c r="K18" s="2"/>
      <c r="L18" s="2"/>
      <c r="M18" s="1">
        <f t="shared" si="0"/>
        <v>0</v>
      </c>
    </row>
    <row r="19" spans="2:13" ht="14.4" customHeight="1" x14ac:dyDescent="0.3">
      <c r="B19" s="25" t="str">
        <f>' BPU Bons de commande'!B19</f>
        <v>UE_REUCESIP-S</v>
      </c>
      <c r="C19" s="60" t="str">
        <f>' BPU Bons de commande'!C19</f>
        <v>Réunion de coordination, conseil, expertise et suivi inter-prestataire</v>
      </c>
      <c r="D19" s="25" t="s">
        <v>26</v>
      </c>
      <c r="E19" s="2"/>
      <c r="F19" s="2"/>
      <c r="G19" s="2"/>
      <c r="H19" s="2"/>
      <c r="I19" s="2"/>
      <c r="J19" s="2"/>
      <c r="K19" s="2"/>
      <c r="L19" s="2"/>
      <c r="M19" s="1">
        <f t="shared" si="0"/>
        <v>0</v>
      </c>
    </row>
    <row r="20" spans="2:13" x14ac:dyDescent="0.3">
      <c r="B20" s="25" t="str">
        <f>' BPU Bons de commande'!B20</f>
        <v>UE_REUCESIP-M</v>
      </c>
      <c r="C20" s="61"/>
      <c r="D20" s="25" t="s">
        <v>28</v>
      </c>
      <c r="E20" s="2"/>
      <c r="F20" s="2"/>
      <c r="G20" s="2"/>
      <c r="H20" s="2"/>
      <c r="I20" s="2"/>
      <c r="J20" s="2"/>
      <c r="K20" s="2"/>
      <c r="L20" s="2"/>
      <c r="M20" s="1">
        <f t="shared" si="0"/>
        <v>0</v>
      </c>
    </row>
    <row r="21" spans="2:13" x14ac:dyDescent="0.3">
      <c r="B21" s="25" t="str">
        <f>' BPU Bons de commande'!B21</f>
        <v>UE_REUCESIP-C</v>
      </c>
      <c r="C21" s="62"/>
      <c r="D21" s="25" t="s">
        <v>27</v>
      </c>
      <c r="E21" s="2"/>
      <c r="F21" s="2"/>
      <c r="G21" s="2"/>
      <c r="H21" s="2"/>
      <c r="I21" s="2"/>
      <c r="J21" s="2"/>
      <c r="K21" s="2"/>
      <c r="L21" s="2"/>
      <c r="M21" s="1">
        <f t="shared" si="0"/>
        <v>0</v>
      </c>
    </row>
    <row r="22" spans="2:13" x14ac:dyDescent="0.3">
      <c r="B22" s="25" t="str">
        <f>' BPU Bons de commande'!B22</f>
        <v>UE_PRUT-S</v>
      </c>
      <c r="C22" s="60" t="str">
        <f>' BPU Bons de commande'!C22</f>
        <v>Préparation d'un échange utilisateur</v>
      </c>
      <c r="D22" s="25" t="s">
        <v>26</v>
      </c>
      <c r="E22" s="2"/>
      <c r="F22" s="2"/>
      <c r="G22" s="2"/>
      <c r="H22" s="2"/>
      <c r="I22" s="2"/>
      <c r="J22" s="2"/>
      <c r="K22" s="2"/>
      <c r="L22" s="2"/>
      <c r="M22" s="1">
        <f t="shared" si="0"/>
        <v>0</v>
      </c>
    </row>
    <row r="23" spans="2:13" x14ac:dyDescent="0.3">
      <c r="B23" s="25" t="str">
        <f>' BPU Bons de commande'!B23</f>
        <v>UE_PRUT-M</v>
      </c>
      <c r="C23" s="61"/>
      <c r="D23" s="25" t="s">
        <v>28</v>
      </c>
      <c r="E23" s="2"/>
      <c r="F23" s="2"/>
      <c r="G23" s="2"/>
      <c r="H23" s="2"/>
      <c r="I23" s="2"/>
      <c r="J23" s="2"/>
      <c r="K23" s="2"/>
      <c r="L23" s="2"/>
      <c r="M23" s="1">
        <f t="shared" si="0"/>
        <v>0</v>
      </c>
    </row>
    <row r="24" spans="2:13" x14ac:dyDescent="0.3">
      <c r="B24" s="25" t="str">
        <f>' BPU Bons de commande'!B24</f>
        <v>UE_PRUT-C</v>
      </c>
      <c r="C24" s="62"/>
      <c r="D24" s="25" t="s">
        <v>27</v>
      </c>
      <c r="E24" s="2"/>
      <c r="F24" s="2"/>
      <c r="G24" s="2"/>
      <c r="H24" s="2"/>
      <c r="I24" s="2"/>
      <c r="J24" s="2"/>
      <c r="K24" s="2"/>
      <c r="L24" s="2"/>
      <c r="M24" s="1">
        <f t="shared" si="0"/>
        <v>0</v>
      </c>
    </row>
    <row r="25" spans="2:13" ht="14.4" customHeight="1" x14ac:dyDescent="0.3">
      <c r="B25" s="25" t="str">
        <f>' BPU Bons de commande'!B25</f>
        <v>UE_ANUT-S</v>
      </c>
      <c r="C25" s="60" t="str">
        <f>' BPU Bons de commande'!C25</f>
        <v>Animation et analyse d'un échange utilisateur</v>
      </c>
      <c r="D25" s="25" t="s">
        <v>26</v>
      </c>
      <c r="E25" s="2"/>
      <c r="F25" s="2"/>
      <c r="G25" s="2"/>
      <c r="H25" s="2"/>
      <c r="I25" s="2"/>
      <c r="J25" s="2"/>
      <c r="K25" s="2"/>
      <c r="L25" s="2"/>
      <c r="M25" s="1">
        <f t="shared" si="0"/>
        <v>0</v>
      </c>
    </row>
    <row r="26" spans="2:13" x14ac:dyDescent="0.3">
      <c r="B26" s="25" t="str">
        <f>' BPU Bons de commande'!B26</f>
        <v>UE_ANUT-M</v>
      </c>
      <c r="C26" s="61"/>
      <c r="D26" s="25" t="s">
        <v>28</v>
      </c>
      <c r="E26" s="2"/>
      <c r="F26" s="2"/>
      <c r="G26" s="2"/>
      <c r="H26" s="2"/>
      <c r="I26" s="2"/>
      <c r="J26" s="2"/>
      <c r="K26" s="2"/>
      <c r="L26" s="2"/>
      <c r="M26" s="1">
        <f t="shared" si="0"/>
        <v>0</v>
      </c>
    </row>
    <row r="27" spans="2:13" x14ac:dyDescent="0.3">
      <c r="B27" s="25" t="str">
        <f>' BPU Bons de commande'!B27</f>
        <v>UE_ANUT-C</v>
      </c>
      <c r="C27" s="62"/>
      <c r="D27" s="25" t="s">
        <v>27</v>
      </c>
      <c r="E27" s="2"/>
      <c r="F27" s="2"/>
      <c r="G27" s="2"/>
      <c r="H27" s="2"/>
      <c r="I27" s="2"/>
      <c r="J27" s="2"/>
      <c r="K27" s="2"/>
      <c r="L27" s="2"/>
      <c r="M27" s="1">
        <f t="shared" si="0"/>
        <v>0</v>
      </c>
    </row>
    <row r="28" spans="2:13" ht="14.4" customHeight="1" x14ac:dyDescent="0.3">
      <c r="B28" s="25" t="str">
        <f>' BPU Bons de commande'!B28</f>
        <v>UE_DOCU-S</v>
      </c>
      <c r="C28" s="60" t="str">
        <f>' BPU Bons de commande'!C28</f>
        <v>Rédaction d’un document de conception</v>
      </c>
      <c r="D28" s="25" t="s">
        <v>26</v>
      </c>
      <c r="E28" s="2"/>
      <c r="F28" s="2"/>
      <c r="G28" s="2"/>
      <c r="H28" s="2"/>
      <c r="I28" s="2"/>
      <c r="J28" s="2"/>
      <c r="K28" s="2"/>
      <c r="L28" s="2"/>
      <c r="M28" s="1">
        <f t="shared" si="0"/>
        <v>0</v>
      </c>
    </row>
    <row r="29" spans="2:13" x14ac:dyDescent="0.3">
      <c r="B29" s="25" t="str">
        <f>' BPU Bons de commande'!B29</f>
        <v>UE_DOCU-M</v>
      </c>
      <c r="C29" s="61"/>
      <c r="D29" s="25" t="s">
        <v>28</v>
      </c>
      <c r="E29" s="2"/>
      <c r="F29" s="2"/>
      <c r="G29" s="2"/>
      <c r="H29" s="2"/>
      <c r="I29" s="2"/>
      <c r="J29" s="2"/>
      <c r="K29" s="2"/>
      <c r="L29" s="2"/>
      <c r="M29" s="1">
        <f t="shared" si="0"/>
        <v>0</v>
      </c>
    </row>
    <row r="30" spans="2:13" x14ac:dyDescent="0.3">
      <c r="B30" s="25" t="str">
        <f>' BPU Bons de commande'!B30</f>
        <v>UE_DOCU-C</v>
      </c>
      <c r="C30" s="62"/>
      <c r="D30" s="25" t="s">
        <v>27</v>
      </c>
      <c r="E30" s="2"/>
      <c r="F30" s="2"/>
      <c r="G30" s="2"/>
      <c r="H30" s="2"/>
      <c r="I30" s="2"/>
      <c r="J30" s="2"/>
      <c r="K30" s="2"/>
      <c r="L30" s="2"/>
      <c r="M30" s="1">
        <f t="shared" si="0"/>
        <v>0</v>
      </c>
    </row>
    <row r="31" spans="2:13" ht="14.4" customHeight="1" x14ac:dyDescent="0.3">
      <c r="B31" s="25" t="str">
        <f>' BPU Bons de commande'!B31</f>
        <v>UE_IMPA-S</v>
      </c>
      <c r="C31" s="60" t="str">
        <f>' BPU Bons de commande'!C31</f>
        <v>Etude d’impact</v>
      </c>
      <c r="D31" s="25" t="s">
        <v>26</v>
      </c>
      <c r="E31" s="10"/>
      <c r="F31" s="10"/>
      <c r="G31" s="10"/>
      <c r="H31" s="10"/>
      <c r="I31" s="10"/>
      <c r="J31" s="10"/>
      <c r="K31" s="10"/>
      <c r="L31" s="10"/>
      <c r="M31" s="1">
        <f t="shared" si="0"/>
        <v>0</v>
      </c>
    </row>
    <row r="32" spans="2:13" x14ac:dyDescent="0.3">
      <c r="B32" s="25" t="str">
        <f>' BPU Bons de commande'!B32</f>
        <v>UE_IMPA-M</v>
      </c>
      <c r="C32" s="61"/>
      <c r="D32" s="25" t="s">
        <v>28</v>
      </c>
      <c r="E32" s="2"/>
      <c r="F32" s="2"/>
      <c r="G32" s="2"/>
      <c r="H32" s="2"/>
      <c r="I32" s="2"/>
      <c r="J32" s="2"/>
      <c r="K32" s="2"/>
      <c r="L32" s="2"/>
      <c r="M32" s="1">
        <f t="shared" si="0"/>
        <v>0</v>
      </c>
    </row>
    <row r="33" spans="2:13" x14ac:dyDescent="0.3">
      <c r="B33" s="25" t="str">
        <f>' BPU Bons de commande'!B33</f>
        <v>UE_IMPA-C</v>
      </c>
      <c r="C33" s="62"/>
      <c r="D33" s="25" t="s">
        <v>27</v>
      </c>
      <c r="E33" s="2"/>
      <c r="F33" s="2"/>
      <c r="G33" s="2"/>
      <c r="H33" s="2"/>
      <c r="I33" s="2"/>
      <c r="J33" s="2"/>
      <c r="K33" s="2"/>
      <c r="L33" s="2"/>
      <c r="M33" s="1">
        <f t="shared" si="0"/>
        <v>0</v>
      </c>
    </row>
    <row r="34" spans="2:13" ht="14.4" customHeight="1" x14ac:dyDescent="0.3">
      <c r="B34" s="25" t="str">
        <f>' BPU Bons de commande'!B34</f>
        <v>UR_RECE-S</v>
      </c>
      <c r="C34" s="60" t="str">
        <f>' BPU Bons de commande'!C34</f>
        <v>Recette</v>
      </c>
      <c r="D34" s="25" t="s">
        <v>26</v>
      </c>
      <c r="E34" s="2"/>
      <c r="F34" s="2"/>
      <c r="G34" s="2"/>
      <c r="H34" s="2"/>
      <c r="I34" s="2"/>
      <c r="J34" s="2"/>
      <c r="K34" s="2"/>
      <c r="L34" s="2"/>
      <c r="M34" s="1">
        <f t="shared" si="0"/>
        <v>0</v>
      </c>
    </row>
    <row r="35" spans="2:13" x14ac:dyDescent="0.3">
      <c r="B35" s="25" t="str">
        <f>' BPU Bons de commande'!B35</f>
        <v>UR_RECE-M</v>
      </c>
      <c r="C35" s="61"/>
      <c r="D35" s="25" t="s">
        <v>28</v>
      </c>
      <c r="E35" s="2"/>
      <c r="F35" s="2"/>
      <c r="G35" s="2"/>
      <c r="H35" s="2"/>
      <c r="I35" s="2"/>
      <c r="J35" s="2"/>
      <c r="K35" s="2"/>
      <c r="L35" s="2"/>
      <c r="M35" s="1">
        <f t="shared" si="0"/>
        <v>0</v>
      </c>
    </row>
    <row r="36" spans="2:13" x14ac:dyDescent="0.3">
      <c r="B36" s="25" t="str">
        <f>' BPU Bons de commande'!B36</f>
        <v>UR_RECE-C</v>
      </c>
      <c r="C36" s="62"/>
      <c r="D36" s="25" t="s">
        <v>27</v>
      </c>
      <c r="E36" s="2"/>
      <c r="F36" s="2"/>
      <c r="G36" s="2"/>
      <c r="H36" s="2"/>
      <c r="I36" s="2"/>
      <c r="J36" s="2"/>
      <c r="K36" s="2"/>
      <c r="L36" s="2"/>
      <c r="M36" s="1">
        <f t="shared" si="0"/>
        <v>0</v>
      </c>
    </row>
    <row r="37" spans="2:13" ht="14.4" customHeight="1" x14ac:dyDescent="0.3">
      <c r="B37" s="25" t="str">
        <f>' BPU Bons de commande'!B37</f>
        <v>UC_PRFO-S</v>
      </c>
      <c r="C37" s="60" t="str">
        <f>' BPU Bons de commande'!C37</f>
        <v>Préparation d’un transfert de compétences</v>
      </c>
      <c r="D37" s="25" t="s">
        <v>26</v>
      </c>
      <c r="E37" s="2"/>
      <c r="F37" s="2"/>
      <c r="G37" s="2"/>
      <c r="H37" s="2"/>
      <c r="I37" s="2"/>
      <c r="J37" s="2"/>
      <c r="K37" s="2"/>
      <c r="L37" s="2"/>
      <c r="M37" s="1">
        <f t="shared" si="0"/>
        <v>0</v>
      </c>
    </row>
    <row r="38" spans="2:13" x14ac:dyDescent="0.3">
      <c r="B38" s="25" t="str">
        <f>' BPU Bons de commande'!B38</f>
        <v>UC_PRFO-M</v>
      </c>
      <c r="C38" s="61"/>
      <c r="D38" s="25" t="s">
        <v>28</v>
      </c>
      <c r="E38" s="2"/>
      <c r="F38" s="2"/>
      <c r="G38" s="2"/>
      <c r="H38" s="2"/>
      <c r="I38" s="2"/>
      <c r="J38" s="2"/>
      <c r="K38" s="2"/>
      <c r="L38" s="2"/>
      <c r="M38" s="1">
        <f t="shared" si="0"/>
        <v>0</v>
      </c>
    </row>
    <row r="39" spans="2:13" x14ac:dyDescent="0.3">
      <c r="B39" s="25" t="str">
        <f>' BPU Bons de commande'!B39</f>
        <v>UC_PRFO-C</v>
      </c>
      <c r="C39" s="62"/>
      <c r="D39" s="25" t="s">
        <v>27</v>
      </c>
      <c r="E39" s="2"/>
      <c r="F39" s="2"/>
      <c r="G39" s="2"/>
      <c r="H39" s="2"/>
      <c r="I39" s="2"/>
      <c r="J39" s="2"/>
      <c r="K39" s="2"/>
      <c r="L39" s="2"/>
      <c r="M39" s="1">
        <f t="shared" si="0"/>
        <v>0</v>
      </c>
    </row>
    <row r="40" spans="2:13" ht="14.4" customHeight="1" x14ac:dyDescent="0.3">
      <c r="B40" s="25" t="str">
        <f>' BPU Bons de commande'!B40</f>
        <v>UC_ANFO-S</v>
      </c>
      <c r="C40" s="60" t="str">
        <f>' BPU Bons de commande'!C40</f>
        <v>Animation d’un transfert de compétences</v>
      </c>
      <c r="D40" s="25" t="s">
        <v>26</v>
      </c>
      <c r="E40" s="2"/>
      <c r="F40" s="2"/>
      <c r="G40" s="2"/>
      <c r="H40" s="2"/>
      <c r="I40" s="2"/>
      <c r="J40" s="2"/>
      <c r="K40" s="2"/>
      <c r="L40" s="2"/>
      <c r="M40" s="1">
        <f t="shared" si="0"/>
        <v>0</v>
      </c>
    </row>
    <row r="41" spans="2:13" x14ac:dyDescent="0.3">
      <c r="B41" s="25" t="str">
        <f>' BPU Bons de commande'!B41</f>
        <v>UC_ANFO-M</v>
      </c>
      <c r="C41" s="61"/>
      <c r="D41" s="25" t="s">
        <v>28</v>
      </c>
      <c r="E41" s="2"/>
      <c r="F41" s="2"/>
      <c r="G41" s="2"/>
      <c r="H41" s="2"/>
      <c r="I41" s="2"/>
      <c r="J41" s="2"/>
      <c r="K41" s="2"/>
      <c r="L41" s="2"/>
      <c r="M41" s="1">
        <f t="shared" si="0"/>
        <v>0</v>
      </c>
    </row>
    <row r="42" spans="2:13" x14ac:dyDescent="0.3">
      <c r="B42" s="25" t="str">
        <f>' BPU Bons de commande'!B42</f>
        <v>UC_ANFO-C</v>
      </c>
      <c r="C42" s="62"/>
      <c r="D42" s="25" t="s">
        <v>27</v>
      </c>
      <c r="E42" s="2"/>
      <c r="F42" s="2"/>
      <c r="G42" s="2"/>
      <c r="H42" s="2"/>
      <c r="I42" s="2"/>
      <c r="J42" s="2"/>
      <c r="K42" s="2"/>
      <c r="L42" s="2"/>
      <c r="M42" s="1">
        <f t="shared" si="0"/>
        <v>0</v>
      </c>
    </row>
    <row r="43" spans="2:13" ht="14.4" customHeight="1" x14ac:dyDescent="0.3">
      <c r="B43" s="25" t="str">
        <f>' BPU Bons de commande'!B43</f>
        <v>UC_GUID-S</v>
      </c>
      <c r="C43" s="60" t="str">
        <f>' BPU Bons de commande'!C43</f>
        <v>Rédaction de supports utilisateur</v>
      </c>
      <c r="D43" s="25" t="s">
        <v>26</v>
      </c>
      <c r="E43" s="2"/>
      <c r="F43" s="2"/>
      <c r="G43" s="2"/>
      <c r="H43" s="2"/>
      <c r="I43" s="2"/>
      <c r="J43" s="2"/>
      <c r="K43" s="2"/>
      <c r="L43" s="2"/>
      <c r="M43" s="1">
        <f t="shared" si="0"/>
        <v>0</v>
      </c>
    </row>
    <row r="44" spans="2:13" x14ac:dyDescent="0.3">
      <c r="B44" s="25" t="str">
        <f>' BPU Bons de commande'!B44</f>
        <v>UC_GUID-M</v>
      </c>
      <c r="C44" s="61"/>
      <c r="D44" s="25" t="s">
        <v>28</v>
      </c>
      <c r="E44" s="2"/>
      <c r="F44" s="2"/>
      <c r="G44" s="2"/>
      <c r="H44" s="2"/>
      <c r="I44" s="2"/>
      <c r="J44" s="2"/>
      <c r="K44" s="2"/>
      <c r="L44" s="2"/>
      <c r="M44" s="1">
        <f t="shared" si="0"/>
        <v>0</v>
      </c>
    </row>
    <row r="45" spans="2:13" x14ac:dyDescent="0.3">
      <c r="B45" s="25" t="str">
        <f>' BPU Bons de commande'!B45</f>
        <v>UC_GUID-C</v>
      </c>
      <c r="C45" s="62"/>
      <c r="D45" s="25" t="s">
        <v>27</v>
      </c>
      <c r="E45" s="2"/>
      <c r="F45" s="2"/>
      <c r="G45" s="2"/>
      <c r="H45" s="2"/>
      <c r="I45" s="2"/>
      <c r="J45" s="2"/>
      <c r="K45" s="2"/>
      <c r="L45" s="2"/>
      <c r="M45" s="1">
        <f t="shared" si="0"/>
        <v>0</v>
      </c>
    </row>
    <row r="46" spans="2:13" x14ac:dyDescent="0.3">
      <c r="B46" s="25" t="str">
        <f>' BPU Bons de commande'!B46</f>
        <v>UC_ASSIST</v>
      </c>
      <c r="C46" s="30" t="str">
        <f>' BPU Bons de commande'!C46</f>
        <v>Assistance opérationnelle</v>
      </c>
      <c r="D46" s="25" t="s">
        <v>92</v>
      </c>
      <c r="E46" s="2"/>
      <c r="F46" s="2"/>
      <c r="G46" s="2"/>
      <c r="H46" s="2"/>
      <c r="I46" s="2"/>
      <c r="J46" s="2"/>
      <c r="K46" s="2"/>
      <c r="L46" s="2"/>
      <c r="M46" s="1">
        <f t="shared" si="0"/>
        <v>0</v>
      </c>
    </row>
    <row r="47" spans="2:13" ht="14.4" customHeight="1" x14ac:dyDescent="0.3">
      <c r="B47" s="25" t="str">
        <f>' BPU Bons de commande'!B47</f>
        <v>UT_SUIVI-S</v>
      </c>
      <c r="C47" s="60" t="str">
        <f>' BPU Bons de commande'!C47</f>
        <v xml:space="preserve">Suivi des activités de maîtrise d'œuvre </v>
      </c>
      <c r="D47" s="25" t="s">
        <v>26</v>
      </c>
      <c r="E47" s="2"/>
      <c r="F47" s="2"/>
      <c r="G47" s="2"/>
      <c r="H47" s="2"/>
      <c r="I47" s="2"/>
      <c r="J47" s="2"/>
      <c r="K47" s="2"/>
      <c r="L47" s="2"/>
      <c r="M47" s="1">
        <f t="shared" si="0"/>
        <v>0</v>
      </c>
    </row>
    <row r="48" spans="2:13" x14ac:dyDescent="0.3">
      <c r="B48" s="25" t="str">
        <f>' BPU Bons de commande'!B48</f>
        <v>UT_SUIVI-M</v>
      </c>
      <c r="C48" s="61"/>
      <c r="D48" s="25" t="s">
        <v>28</v>
      </c>
      <c r="E48" s="2"/>
      <c r="F48" s="2"/>
      <c r="G48" s="2"/>
      <c r="H48" s="2"/>
      <c r="I48" s="2"/>
      <c r="J48" s="2"/>
      <c r="K48" s="2"/>
      <c r="L48" s="2"/>
      <c r="M48" s="1">
        <f t="shared" si="0"/>
        <v>0</v>
      </c>
    </row>
    <row r="49" spans="2:13" x14ac:dyDescent="0.3">
      <c r="B49" s="25" t="str">
        <f>' BPU Bons de commande'!B49</f>
        <v>UT_SUIVI-C</v>
      </c>
      <c r="C49" s="62"/>
      <c r="D49" s="25" t="s">
        <v>27</v>
      </c>
      <c r="E49" s="2"/>
      <c r="F49" s="2"/>
      <c r="G49" s="2"/>
      <c r="H49" s="2"/>
      <c r="I49" s="2"/>
      <c r="J49" s="2"/>
      <c r="K49" s="2"/>
      <c r="L49" s="2"/>
      <c r="M49" s="1">
        <f t="shared" si="0"/>
        <v>0</v>
      </c>
    </row>
    <row r="50" spans="2:13" x14ac:dyDescent="0.3">
      <c r="B50" s="25" t="str">
        <f>' BPU Bons de commande'!B50</f>
        <v>UT_ETUDE-S</v>
      </c>
      <c r="C50" s="60" t="str">
        <f>' BPU Bons de commande'!C50</f>
        <v>Conseil et étude technique</v>
      </c>
      <c r="D50" s="25" t="s">
        <v>26</v>
      </c>
      <c r="E50" s="2"/>
      <c r="F50" s="2"/>
      <c r="G50" s="2"/>
      <c r="H50" s="2"/>
      <c r="I50" s="2"/>
      <c r="J50" s="2"/>
      <c r="K50" s="2"/>
      <c r="L50" s="2"/>
      <c r="M50" s="1">
        <f t="shared" si="0"/>
        <v>0</v>
      </c>
    </row>
    <row r="51" spans="2:13" x14ac:dyDescent="0.3">
      <c r="B51" s="25" t="str">
        <f>' BPU Bons de commande'!B51</f>
        <v>UT_ETUDE-M</v>
      </c>
      <c r="C51" s="61"/>
      <c r="D51" s="25" t="s">
        <v>28</v>
      </c>
      <c r="E51" s="2"/>
      <c r="F51" s="2"/>
      <c r="G51" s="2"/>
      <c r="H51" s="2"/>
      <c r="I51" s="2"/>
      <c r="J51" s="2"/>
      <c r="K51" s="2"/>
      <c r="L51" s="2"/>
      <c r="M51" s="1">
        <f t="shared" si="0"/>
        <v>0</v>
      </c>
    </row>
    <row r="52" spans="2:13" x14ac:dyDescent="0.3">
      <c r="B52" s="25" t="str">
        <f>' BPU Bons de commande'!B52</f>
        <v>UT_ETUDE-C</v>
      </c>
      <c r="C52" s="62"/>
      <c r="D52" s="25" t="s">
        <v>27</v>
      </c>
      <c r="E52" s="2"/>
      <c r="F52" s="2"/>
      <c r="G52" s="2"/>
      <c r="H52" s="2"/>
      <c r="I52" s="2"/>
      <c r="J52" s="2"/>
      <c r="K52" s="2"/>
      <c r="L52" s="2"/>
      <c r="M52" s="1">
        <f t="shared" si="0"/>
        <v>0</v>
      </c>
    </row>
    <row r="53" spans="2:13" x14ac:dyDescent="0.3">
      <c r="B53" s="25" t="str">
        <f>' BPU Bons de commande'!B53</f>
        <v>UT_OUTIL-S</v>
      </c>
      <c r="C53" s="60" t="str">
        <f>' BPU Bons de commande'!C53</f>
        <v>Approfondissement de solution technique</v>
      </c>
      <c r="D53" s="25" t="s">
        <v>26</v>
      </c>
      <c r="E53" s="2"/>
      <c r="F53" s="2"/>
      <c r="G53" s="2"/>
      <c r="H53" s="2"/>
      <c r="I53" s="2"/>
      <c r="J53" s="2"/>
      <c r="K53" s="2"/>
      <c r="L53" s="2"/>
      <c r="M53" s="1">
        <f t="shared" si="0"/>
        <v>0</v>
      </c>
    </row>
    <row r="54" spans="2:13" x14ac:dyDescent="0.3">
      <c r="B54" s="25" t="str">
        <f>' BPU Bons de commande'!B54</f>
        <v>UT_OUTIL-M</v>
      </c>
      <c r="C54" s="61"/>
      <c r="D54" s="25" t="s">
        <v>28</v>
      </c>
      <c r="E54" s="2"/>
      <c r="F54" s="2"/>
      <c r="G54" s="2"/>
      <c r="H54" s="2"/>
      <c r="I54" s="2"/>
      <c r="J54" s="2"/>
      <c r="K54" s="2"/>
      <c r="L54" s="2"/>
      <c r="M54" s="1">
        <f t="shared" si="0"/>
        <v>0</v>
      </c>
    </row>
    <row r="55" spans="2:13" x14ac:dyDescent="0.3">
      <c r="B55" s="25" t="str">
        <f>' BPU Bons de commande'!B55</f>
        <v>UT_OUTIL-C</v>
      </c>
      <c r="C55" s="62"/>
      <c r="D55" s="25" t="s">
        <v>27</v>
      </c>
      <c r="E55" s="2"/>
      <c r="F55" s="2"/>
      <c r="G55" s="2"/>
      <c r="H55" s="2"/>
      <c r="I55" s="2"/>
      <c r="J55" s="2"/>
      <c r="K55" s="2"/>
      <c r="L55" s="2"/>
      <c r="M55" s="1">
        <f t="shared" si="0"/>
        <v>0</v>
      </c>
    </row>
  </sheetData>
  <mergeCells count="32">
    <mergeCell ref="C47:C49"/>
    <mergeCell ref="C50:C52"/>
    <mergeCell ref="C53:C55"/>
    <mergeCell ref="I14:I15"/>
    <mergeCell ref="C40:C42"/>
    <mergeCell ref="C43:C45"/>
    <mergeCell ref="B13:D14"/>
    <mergeCell ref="C16:C18"/>
    <mergeCell ref="C31:C33"/>
    <mergeCell ref="C28:C30"/>
    <mergeCell ref="C34:C36"/>
    <mergeCell ref="C37:C39"/>
    <mergeCell ref="C22:C24"/>
    <mergeCell ref="C25:C27"/>
    <mergeCell ref="C19:C21"/>
    <mergeCell ref="H14:H15"/>
    <mergeCell ref="A1:B7"/>
    <mergeCell ref="I2:M7"/>
    <mergeCell ref="A8:B8"/>
    <mergeCell ref="A9:B9"/>
    <mergeCell ref="J14:J15"/>
    <mergeCell ref="K14:K15"/>
    <mergeCell ref="M14:M15"/>
    <mergeCell ref="C8:G8"/>
    <mergeCell ref="C9:G9"/>
    <mergeCell ref="C1:G7"/>
    <mergeCell ref="L14:L15"/>
    <mergeCell ref="E13:M13"/>
    <mergeCell ref="E14:E15"/>
    <mergeCell ref="F14:F15"/>
    <mergeCell ref="G14:G15"/>
    <mergeCell ref="B11:M11"/>
  </mergeCells>
  <phoneticPr fontId="3" type="noConversion"/>
  <conditionalFormatting sqref="M16:M55">
    <cfRule type="cellIs" dxfId="0" priority="4" operator="notEqual">
      <formula>1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65311-4522-4EA8-822B-A1ED4AF19CA1}">
  <sheetPr>
    <pageSetUpPr fitToPage="1"/>
  </sheetPr>
  <dimension ref="A1:O104"/>
  <sheetViews>
    <sheetView zoomScale="85" zoomScaleNormal="85" workbookViewId="0">
      <selection activeCell="O64" sqref="O64"/>
    </sheetView>
  </sheetViews>
  <sheetFormatPr baseColWidth="10" defaultRowHeight="14.4" x14ac:dyDescent="0.3"/>
  <cols>
    <col min="1" max="1" width="0.109375" customWidth="1"/>
    <col min="2" max="2" width="29.88671875" customWidth="1"/>
    <col min="3" max="3" width="33" customWidth="1"/>
    <col min="4" max="4" width="14.6640625" bestFit="1" customWidth="1"/>
    <col min="5" max="5" width="17.33203125" customWidth="1"/>
    <col min="6" max="6" width="10.33203125" style="18" customWidth="1"/>
    <col min="7" max="7" width="20.77734375" customWidth="1"/>
    <col min="8" max="8" width="10.33203125" style="19" customWidth="1"/>
    <col min="9" max="9" width="20.77734375" customWidth="1"/>
    <col min="10" max="10" width="10.33203125" style="19" customWidth="1"/>
    <col min="11" max="11" width="20.77734375" customWidth="1"/>
    <col min="12" max="12" width="10.33203125" style="20" customWidth="1"/>
    <col min="13" max="13" width="20.77734375" customWidth="1"/>
    <col min="14" max="14" width="10.33203125" customWidth="1"/>
    <col min="15" max="15" width="20.77734375" customWidth="1"/>
  </cols>
  <sheetData>
    <row r="1" spans="1:15" x14ac:dyDescent="0.3">
      <c r="A1" s="65"/>
      <c r="B1" s="65"/>
      <c r="C1" s="119" t="s">
        <v>90</v>
      </c>
      <c r="D1" s="120"/>
      <c r="E1" s="120"/>
      <c r="F1" s="120"/>
      <c r="G1" s="120"/>
      <c r="H1" s="120"/>
    </row>
    <row r="2" spans="1:15" ht="13.2" customHeight="1" x14ac:dyDescent="0.3">
      <c r="A2" s="65"/>
      <c r="B2" s="65"/>
      <c r="C2" s="120"/>
      <c r="D2" s="120"/>
      <c r="E2" s="120"/>
      <c r="F2" s="120"/>
      <c r="G2" s="120"/>
      <c r="H2" s="120"/>
      <c r="J2" s="110" t="s">
        <v>50</v>
      </c>
      <c r="K2" s="111"/>
      <c r="L2" s="111"/>
      <c r="M2" s="111"/>
      <c r="N2" s="111"/>
      <c r="O2" s="112"/>
    </row>
    <row r="3" spans="1:15" x14ac:dyDescent="0.3">
      <c r="A3" s="65"/>
      <c r="B3" s="65"/>
      <c r="C3" s="120"/>
      <c r="D3" s="120"/>
      <c r="E3" s="120"/>
      <c r="F3" s="120"/>
      <c r="G3" s="120"/>
      <c r="H3" s="120"/>
      <c r="J3" s="113"/>
      <c r="K3" s="114"/>
      <c r="L3" s="114"/>
      <c r="M3" s="114"/>
      <c r="N3" s="114"/>
      <c r="O3" s="115"/>
    </row>
    <row r="4" spans="1:15" x14ac:dyDescent="0.3">
      <c r="A4" s="65"/>
      <c r="B4" s="65"/>
      <c r="C4" s="120"/>
      <c r="D4" s="120"/>
      <c r="E4" s="120"/>
      <c r="F4" s="120"/>
      <c r="G4" s="120"/>
      <c r="H4" s="120"/>
      <c r="J4" s="113"/>
      <c r="K4" s="114"/>
      <c r="L4" s="114"/>
      <c r="M4" s="114"/>
      <c r="N4" s="114"/>
      <c r="O4" s="115"/>
    </row>
    <row r="5" spans="1:15" x14ac:dyDescent="0.3">
      <c r="A5" s="65"/>
      <c r="B5" s="65"/>
      <c r="C5" s="120"/>
      <c r="D5" s="120"/>
      <c r="E5" s="120"/>
      <c r="F5" s="120"/>
      <c r="G5" s="120"/>
      <c r="H5" s="120"/>
      <c r="J5" s="113"/>
      <c r="K5" s="114"/>
      <c r="L5" s="114"/>
      <c r="M5" s="114"/>
      <c r="N5" s="114"/>
      <c r="O5" s="115"/>
    </row>
    <row r="6" spans="1:15" x14ac:dyDescent="0.3">
      <c r="A6" s="65"/>
      <c r="B6" s="65"/>
      <c r="C6" s="120"/>
      <c r="D6" s="120"/>
      <c r="E6" s="120"/>
      <c r="F6" s="120"/>
      <c r="G6" s="120"/>
      <c r="H6" s="120"/>
      <c r="J6" s="113"/>
      <c r="K6" s="114"/>
      <c r="L6" s="114"/>
      <c r="M6" s="114"/>
      <c r="N6" s="114"/>
      <c r="O6" s="115"/>
    </row>
    <row r="7" spans="1:15" x14ac:dyDescent="0.3">
      <c r="A7" s="65"/>
      <c r="B7" s="65"/>
      <c r="C7" s="120"/>
      <c r="D7" s="120"/>
      <c r="E7" s="120"/>
      <c r="F7" s="120"/>
      <c r="G7" s="120"/>
      <c r="H7" s="120"/>
      <c r="J7" s="116"/>
      <c r="K7" s="117"/>
      <c r="L7" s="117"/>
      <c r="M7" s="117"/>
      <c r="N7" s="117"/>
      <c r="O7" s="118"/>
    </row>
    <row r="8" spans="1:15" x14ac:dyDescent="0.3">
      <c r="A8" s="66" t="str">
        <f>' BPU Bons de commande'!A8</f>
        <v>Société :</v>
      </c>
      <c r="B8" s="67"/>
      <c r="C8" s="107" t="str">
        <f>IF(ISBLANK(' BPU Bons de commande'!C8),"",' BPU Bons de commande'!C8)</f>
        <v/>
      </c>
      <c r="D8" s="108"/>
      <c r="E8" s="108"/>
      <c r="F8" s="108"/>
      <c r="G8" s="108"/>
      <c r="H8" s="109"/>
    </row>
    <row r="9" spans="1:15" x14ac:dyDescent="0.3">
      <c r="A9" s="66" t="s">
        <v>16</v>
      </c>
      <c r="B9" s="67"/>
      <c r="C9" s="104" t="str">
        <f>IF(ISBLANK(' BPU Bons de commande'!C9),"",' BPU Bons de commande'!C9)</f>
        <v/>
      </c>
      <c r="D9" s="105"/>
      <c r="E9" s="105"/>
      <c r="F9" s="105"/>
      <c r="G9" s="105"/>
      <c r="H9" s="106"/>
    </row>
    <row r="11" spans="1:15" ht="47.4" customHeight="1" x14ac:dyDescent="0.3">
      <c r="B11" s="100" t="s">
        <v>45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</row>
    <row r="13" spans="1:15" ht="31.8" customHeight="1" x14ac:dyDescent="0.3">
      <c r="B13" s="63" t="s">
        <v>0</v>
      </c>
      <c r="C13" s="63"/>
      <c r="D13" s="63"/>
      <c r="E13" s="63"/>
      <c r="F13" s="103" t="s">
        <v>11</v>
      </c>
      <c r="G13" s="103"/>
      <c r="H13" s="103" t="s">
        <v>12</v>
      </c>
      <c r="I13" s="103"/>
      <c r="J13" s="103" t="s">
        <v>13</v>
      </c>
      <c r="K13" s="103"/>
      <c r="L13" s="103" t="s">
        <v>46</v>
      </c>
      <c r="M13" s="103"/>
      <c r="N13" s="100" t="s">
        <v>14</v>
      </c>
      <c r="O13" s="100"/>
    </row>
    <row r="14" spans="1:15" ht="14.4" customHeight="1" x14ac:dyDescent="0.3">
      <c r="B14" s="63"/>
      <c r="C14" s="63"/>
      <c r="D14" s="63"/>
      <c r="E14" s="63"/>
      <c r="F14" s="101" t="s">
        <v>15</v>
      </c>
      <c r="G14" s="102" t="s">
        <v>10</v>
      </c>
      <c r="H14" s="101" t="s">
        <v>15</v>
      </c>
      <c r="I14" s="102" t="s">
        <v>10</v>
      </c>
      <c r="J14" s="101" t="s">
        <v>15</v>
      </c>
      <c r="K14" s="102" t="s">
        <v>10</v>
      </c>
      <c r="L14" s="98" t="s">
        <v>15</v>
      </c>
      <c r="M14" s="102" t="s">
        <v>10</v>
      </c>
      <c r="N14" s="102" t="s">
        <v>15</v>
      </c>
      <c r="O14" s="102" t="s">
        <v>17</v>
      </c>
    </row>
    <row r="15" spans="1:15" ht="14.4" customHeight="1" x14ac:dyDescent="0.3">
      <c r="B15" s="63"/>
      <c r="C15" s="63"/>
      <c r="D15" s="63"/>
      <c r="E15" s="63"/>
      <c r="F15" s="101"/>
      <c r="G15" s="102"/>
      <c r="H15" s="101"/>
      <c r="I15" s="102"/>
      <c r="J15" s="101"/>
      <c r="K15" s="102"/>
      <c r="L15" s="98"/>
      <c r="M15" s="102"/>
      <c r="N15" s="102"/>
      <c r="O15" s="102"/>
    </row>
    <row r="16" spans="1:15" s="27" customFormat="1" ht="19.2" customHeight="1" x14ac:dyDescent="0.3">
      <c r="B16" s="28" t="s">
        <v>1</v>
      </c>
      <c r="C16" s="28" t="s">
        <v>2</v>
      </c>
      <c r="D16" s="28" t="s">
        <v>25</v>
      </c>
      <c r="E16" s="29" t="s">
        <v>8</v>
      </c>
      <c r="F16" s="101"/>
      <c r="G16" s="102"/>
      <c r="H16" s="101"/>
      <c r="I16" s="102"/>
      <c r="J16" s="101"/>
      <c r="K16" s="102"/>
      <c r="L16" s="98"/>
      <c r="M16" s="102"/>
      <c r="N16" s="102"/>
      <c r="O16" s="102"/>
    </row>
    <row r="17" spans="2:15" x14ac:dyDescent="0.3">
      <c r="B17" s="25" t="str">
        <f>' BPU Bons de commande'!B16</f>
        <v>UE_REUN-S</v>
      </c>
      <c r="C17" s="60" t="str">
        <f>' BPU Bons de commande'!C16</f>
        <v>Réunion avec l’ATIH</v>
      </c>
      <c r="D17" s="25" t="s">
        <v>26</v>
      </c>
      <c r="E17" s="5">
        <f>' BPU Bons de commande'!E16</f>
        <v>0</v>
      </c>
      <c r="F17" s="17">
        <v>2</v>
      </c>
      <c r="G17" s="6">
        <f>$E17*F17</f>
        <v>0</v>
      </c>
      <c r="H17" s="17">
        <v>4</v>
      </c>
      <c r="I17" s="6">
        <f>$E17*H17</f>
        <v>0</v>
      </c>
      <c r="J17" s="17">
        <v>4</v>
      </c>
      <c r="K17" s="6">
        <f>$E17*J17</f>
        <v>0</v>
      </c>
      <c r="L17" s="21">
        <v>2</v>
      </c>
      <c r="M17" s="6">
        <f>$E17*L17</f>
        <v>0</v>
      </c>
      <c r="N17" s="13">
        <f>F17+H17+J17+L17</f>
        <v>12</v>
      </c>
      <c r="O17" s="8">
        <f>G17+I17+K17+M17</f>
        <v>0</v>
      </c>
    </row>
    <row r="18" spans="2:15" x14ac:dyDescent="0.3">
      <c r="B18" s="25" t="str">
        <f>' BPU Bons de commande'!B17</f>
        <v>UE_REUN-M</v>
      </c>
      <c r="C18" s="61"/>
      <c r="D18" s="25" t="s">
        <v>28</v>
      </c>
      <c r="E18" s="5">
        <f>' BPU Bons de commande'!E17</f>
        <v>0</v>
      </c>
      <c r="F18" s="17">
        <v>2</v>
      </c>
      <c r="G18" s="6">
        <f t="shared" ref="G17:M35" si="0">$E18*F18</f>
        <v>0</v>
      </c>
      <c r="H18" s="17">
        <v>2</v>
      </c>
      <c r="I18" s="6">
        <f t="shared" si="0"/>
        <v>0</v>
      </c>
      <c r="J18" s="17">
        <v>1</v>
      </c>
      <c r="K18" s="6">
        <f t="shared" si="0"/>
        <v>0</v>
      </c>
      <c r="L18" s="21">
        <v>1</v>
      </c>
      <c r="M18" s="6">
        <f t="shared" si="0"/>
        <v>0</v>
      </c>
      <c r="N18" s="13">
        <f t="shared" ref="N18:N56" si="1">F18+H18+J18+L18</f>
        <v>6</v>
      </c>
      <c r="O18" s="8">
        <f t="shared" ref="O18:O56" si="2">G18+I18+K18+M18</f>
        <v>0</v>
      </c>
    </row>
    <row r="19" spans="2:15" x14ac:dyDescent="0.3">
      <c r="B19" s="25" t="str">
        <f>' BPU Bons de commande'!B18</f>
        <v>UE_REUN-C</v>
      </c>
      <c r="C19" s="62"/>
      <c r="D19" s="25" t="s">
        <v>27</v>
      </c>
      <c r="E19" s="5">
        <f>' BPU Bons de commande'!E18</f>
        <v>0</v>
      </c>
      <c r="F19" s="17">
        <v>1</v>
      </c>
      <c r="G19" s="6">
        <f t="shared" si="0"/>
        <v>0</v>
      </c>
      <c r="H19" s="17"/>
      <c r="I19" s="6">
        <f t="shared" si="0"/>
        <v>0</v>
      </c>
      <c r="J19" s="17"/>
      <c r="K19" s="6">
        <f t="shared" si="0"/>
        <v>0</v>
      </c>
      <c r="L19" s="21">
        <v>1</v>
      </c>
      <c r="M19" s="6">
        <f t="shared" si="0"/>
        <v>0</v>
      </c>
      <c r="N19" s="13">
        <f t="shared" si="1"/>
        <v>2</v>
      </c>
      <c r="O19" s="8">
        <f t="shared" si="2"/>
        <v>0</v>
      </c>
    </row>
    <row r="20" spans="2:15" ht="14.4" customHeight="1" x14ac:dyDescent="0.3">
      <c r="B20" s="25" t="str">
        <f>' BPU Bons de commande'!B19</f>
        <v>UE_REUCESIP-S</v>
      </c>
      <c r="C20" s="60" t="str">
        <f>' BPU Bons de commande'!C19</f>
        <v>Réunion de coordination, conseil, expertise et suivi inter-prestataire</v>
      </c>
      <c r="D20" s="25" t="s">
        <v>26</v>
      </c>
      <c r="E20" s="5">
        <f>' BPU Bons de commande'!E19</f>
        <v>0</v>
      </c>
      <c r="F20" s="17">
        <v>15</v>
      </c>
      <c r="G20" s="6">
        <f t="shared" si="0"/>
        <v>0</v>
      </c>
      <c r="H20" s="17">
        <v>12</v>
      </c>
      <c r="I20" s="6">
        <f t="shared" si="0"/>
        <v>0</v>
      </c>
      <c r="J20" s="17">
        <v>8</v>
      </c>
      <c r="K20" s="6">
        <f t="shared" si="0"/>
        <v>0</v>
      </c>
      <c r="L20" s="21">
        <v>6</v>
      </c>
      <c r="M20" s="6">
        <f t="shared" si="0"/>
        <v>0</v>
      </c>
      <c r="N20" s="13">
        <f t="shared" si="1"/>
        <v>41</v>
      </c>
      <c r="O20" s="8">
        <f t="shared" si="2"/>
        <v>0</v>
      </c>
    </row>
    <row r="21" spans="2:15" x14ac:dyDescent="0.3">
      <c r="B21" s="25" t="str">
        <f>' BPU Bons de commande'!B20</f>
        <v>UE_REUCESIP-M</v>
      </c>
      <c r="C21" s="61"/>
      <c r="D21" s="25" t="s">
        <v>28</v>
      </c>
      <c r="E21" s="5">
        <f>' BPU Bons de commande'!E20</f>
        <v>0</v>
      </c>
      <c r="F21" s="17">
        <v>10</v>
      </c>
      <c r="G21" s="6">
        <f t="shared" si="0"/>
        <v>0</v>
      </c>
      <c r="H21" s="17">
        <v>8</v>
      </c>
      <c r="I21" s="6">
        <f t="shared" si="0"/>
        <v>0</v>
      </c>
      <c r="J21" s="17">
        <v>5</v>
      </c>
      <c r="K21" s="6">
        <f t="shared" si="0"/>
        <v>0</v>
      </c>
      <c r="L21" s="21">
        <v>2</v>
      </c>
      <c r="M21" s="6">
        <f t="shared" si="0"/>
        <v>0</v>
      </c>
      <c r="N21" s="13">
        <f t="shared" si="1"/>
        <v>25</v>
      </c>
      <c r="O21" s="8">
        <f t="shared" si="2"/>
        <v>0</v>
      </c>
    </row>
    <row r="22" spans="2:15" x14ac:dyDescent="0.3">
      <c r="B22" s="25" t="str">
        <f>' BPU Bons de commande'!B21</f>
        <v>UE_REUCESIP-C</v>
      </c>
      <c r="C22" s="62"/>
      <c r="D22" s="25" t="s">
        <v>27</v>
      </c>
      <c r="E22" s="5">
        <f>' BPU Bons de commande'!E21</f>
        <v>0</v>
      </c>
      <c r="F22" s="17">
        <v>2</v>
      </c>
      <c r="G22" s="6">
        <f t="shared" si="0"/>
        <v>0</v>
      </c>
      <c r="H22" s="17">
        <v>1</v>
      </c>
      <c r="I22" s="6">
        <f t="shared" si="0"/>
        <v>0</v>
      </c>
      <c r="J22" s="17"/>
      <c r="K22" s="6">
        <f t="shared" si="0"/>
        <v>0</v>
      </c>
      <c r="L22" s="21">
        <v>2</v>
      </c>
      <c r="M22" s="6">
        <f t="shared" si="0"/>
        <v>0</v>
      </c>
      <c r="N22" s="13">
        <f t="shared" si="1"/>
        <v>5</v>
      </c>
      <c r="O22" s="8">
        <f t="shared" si="2"/>
        <v>0</v>
      </c>
    </row>
    <row r="23" spans="2:15" x14ac:dyDescent="0.3">
      <c r="B23" s="25" t="str">
        <f>' BPU Bons de commande'!B22</f>
        <v>UE_PRUT-S</v>
      </c>
      <c r="C23" s="60" t="str">
        <f>' BPU Bons de commande'!C22</f>
        <v>Préparation d'un échange utilisateur</v>
      </c>
      <c r="D23" s="25" t="s">
        <v>26</v>
      </c>
      <c r="E23" s="5">
        <f>' BPU Bons de commande'!E22</f>
        <v>0</v>
      </c>
      <c r="F23" s="17">
        <v>1</v>
      </c>
      <c r="G23" s="6">
        <f t="shared" si="0"/>
        <v>0</v>
      </c>
      <c r="H23" s="17">
        <v>1</v>
      </c>
      <c r="I23" s="6">
        <f t="shared" si="0"/>
        <v>0</v>
      </c>
      <c r="J23" s="17">
        <v>1</v>
      </c>
      <c r="K23" s="6">
        <f t="shared" si="0"/>
        <v>0</v>
      </c>
      <c r="L23" s="21">
        <v>1</v>
      </c>
      <c r="M23" s="6">
        <f t="shared" si="0"/>
        <v>0</v>
      </c>
      <c r="N23" s="13">
        <f t="shared" si="1"/>
        <v>4</v>
      </c>
      <c r="O23" s="8">
        <f t="shared" si="2"/>
        <v>0</v>
      </c>
    </row>
    <row r="24" spans="2:15" x14ac:dyDescent="0.3">
      <c r="B24" s="25" t="str">
        <f>' BPU Bons de commande'!B23</f>
        <v>UE_PRUT-M</v>
      </c>
      <c r="C24" s="61"/>
      <c r="D24" s="25" t="s">
        <v>28</v>
      </c>
      <c r="E24" s="5">
        <f>' BPU Bons de commande'!E23</f>
        <v>0</v>
      </c>
      <c r="F24" s="17">
        <v>2</v>
      </c>
      <c r="G24" s="6">
        <f t="shared" si="0"/>
        <v>0</v>
      </c>
      <c r="H24" s="17">
        <v>2</v>
      </c>
      <c r="I24" s="6">
        <f t="shared" si="0"/>
        <v>0</v>
      </c>
      <c r="J24" s="17">
        <v>1</v>
      </c>
      <c r="K24" s="6">
        <f t="shared" si="0"/>
        <v>0</v>
      </c>
      <c r="L24" s="21">
        <v>1</v>
      </c>
      <c r="M24" s="6">
        <f t="shared" si="0"/>
        <v>0</v>
      </c>
      <c r="N24" s="13">
        <f t="shared" si="1"/>
        <v>6</v>
      </c>
      <c r="O24" s="8">
        <f t="shared" si="2"/>
        <v>0</v>
      </c>
    </row>
    <row r="25" spans="2:15" x14ac:dyDescent="0.3">
      <c r="B25" s="25" t="str">
        <f>' BPU Bons de commande'!B24</f>
        <v>UE_PRUT-C</v>
      </c>
      <c r="C25" s="62"/>
      <c r="D25" s="25" t="s">
        <v>27</v>
      </c>
      <c r="E25" s="5">
        <f>' BPU Bons de commande'!E24</f>
        <v>0</v>
      </c>
      <c r="F25" s="17">
        <v>1</v>
      </c>
      <c r="G25" s="6">
        <f t="shared" si="0"/>
        <v>0</v>
      </c>
      <c r="H25" s="17">
        <v>1</v>
      </c>
      <c r="I25" s="6">
        <f t="shared" si="0"/>
        <v>0</v>
      </c>
      <c r="J25" s="17"/>
      <c r="K25" s="6">
        <f t="shared" si="0"/>
        <v>0</v>
      </c>
      <c r="L25" s="21"/>
      <c r="M25" s="6">
        <f t="shared" si="0"/>
        <v>0</v>
      </c>
      <c r="N25" s="13">
        <f t="shared" si="1"/>
        <v>2</v>
      </c>
      <c r="O25" s="8">
        <f t="shared" si="2"/>
        <v>0</v>
      </c>
    </row>
    <row r="26" spans="2:15" ht="14.4" customHeight="1" x14ac:dyDescent="0.3">
      <c r="B26" s="25" t="str">
        <f>' BPU Bons de commande'!B25</f>
        <v>UE_ANUT-S</v>
      </c>
      <c r="C26" s="60" t="str">
        <f>' BPU Bons de commande'!C25</f>
        <v>Animation et analyse d'un échange utilisateur</v>
      </c>
      <c r="D26" s="25" t="s">
        <v>26</v>
      </c>
      <c r="E26" s="5">
        <f>' BPU Bons de commande'!E25</f>
        <v>0</v>
      </c>
      <c r="F26" s="17">
        <v>3</v>
      </c>
      <c r="G26" s="6">
        <f t="shared" si="0"/>
        <v>0</v>
      </c>
      <c r="H26" s="17">
        <v>2</v>
      </c>
      <c r="I26" s="6">
        <f t="shared" si="0"/>
        <v>0</v>
      </c>
      <c r="J26" s="17">
        <v>1</v>
      </c>
      <c r="K26" s="6">
        <f t="shared" si="0"/>
        <v>0</v>
      </c>
      <c r="L26" s="21">
        <v>1</v>
      </c>
      <c r="M26" s="6">
        <f t="shared" si="0"/>
        <v>0</v>
      </c>
      <c r="N26" s="13">
        <f t="shared" si="1"/>
        <v>7</v>
      </c>
      <c r="O26" s="8">
        <f t="shared" si="2"/>
        <v>0</v>
      </c>
    </row>
    <row r="27" spans="2:15" x14ac:dyDescent="0.3">
      <c r="B27" s="25" t="str">
        <f>' BPU Bons de commande'!B26</f>
        <v>UE_ANUT-M</v>
      </c>
      <c r="C27" s="61"/>
      <c r="D27" s="25" t="s">
        <v>28</v>
      </c>
      <c r="E27" s="5">
        <f>' BPU Bons de commande'!E26</f>
        <v>0</v>
      </c>
      <c r="F27" s="17">
        <v>2</v>
      </c>
      <c r="G27" s="6">
        <f t="shared" si="0"/>
        <v>0</v>
      </c>
      <c r="H27" s="17">
        <v>2</v>
      </c>
      <c r="I27" s="6">
        <f t="shared" si="0"/>
        <v>0</v>
      </c>
      <c r="J27" s="17"/>
      <c r="K27" s="6">
        <f t="shared" si="0"/>
        <v>0</v>
      </c>
      <c r="L27" s="21">
        <v>1</v>
      </c>
      <c r="M27" s="6">
        <f t="shared" si="0"/>
        <v>0</v>
      </c>
      <c r="N27" s="13">
        <f t="shared" si="1"/>
        <v>5</v>
      </c>
      <c r="O27" s="8">
        <f t="shared" si="2"/>
        <v>0</v>
      </c>
    </row>
    <row r="28" spans="2:15" x14ac:dyDescent="0.3">
      <c r="B28" s="25" t="str">
        <f>' BPU Bons de commande'!B27</f>
        <v>UE_ANUT-C</v>
      </c>
      <c r="C28" s="62"/>
      <c r="D28" s="25" t="s">
        <v>27</v>
      </c>
      <c r="E28" s="5">
        <f>' BPU Bons de commande'!E27</f>
        <v>0</v>
      </c>
      <c r="F28" s="17">
        <v>1</v>
      </c>
      <c r="G28" s="6">
        <f t="shared" si="0"/>
        <v>0</v>
      </c>
      <c r="H28" s="17">
        <v>1</v>
      </c>
      <c r="I28" s="6">
        <f t="shared" si="0"/>
        <v>0</v>
      </c>
      <c r="J28" s="17">
        <v>1</v>
      </c>
      <c r="K28" s="6">
        <f t="shared" si="0"/>
        <v>0</v>
      </c>
      <c r="L28" s="21">
        <v>2</v>
      </c>
      <c r="M28" s="6">
        <f t="shared" si="0"/>
        <v>0</v>
      </c>
      <c r="N28" s="13">
        <f t="shared" si="1"/>
        <v>5</v>
      </c>
      <c r="O28" s="8">
        <f t="shared" si="2"/>
        <v>0</v>
      </c>
    </row>
    <row r="29" spans="2:15" ht="14.4" customHeight="1" x14ac:dyDescent="0.3">
      <c r="B29" s="25" t="str">
        <f>' BPU Bons de commande'!B28</f>
        <v>UE_DOCU-S</v>
      </c>
      <c r="C29" s="60" t="str">
        <f>' BPU Bons de commande'!C28</f>
        <v>Rédaction d’un document de conception</v>
      </c>
      <c r="D29" s="25" t="s">
        <v>26</v>
      </c>
      <c r="E29" s="5">
        <f>' BPU Bons de commande'!E28</f>
        <v>0</v>
      </c>
      <c r="F29" s="17">
        <v>3</v>
      </c>
      <c r="G29" s="6">
        <f t="shared" si="0"/>
        <v>0</v>
      </c>
      <c r="H29" s="17">
        <v>2</v>
      </c>
      <c r="I29" s="6">
        <f t="shared" si="0"/>
        <v>0</v>
      </c>
      <c r="J29" s="17">
        <v>2</v>
      </c>
      <c r="K29" s="6">
        <f t="shared" si="0"/>
        <v>0</v>
      </c>
      <c r="L29" s="21">
        <v>1</v>
      </c>
      <c r="M29" s="6">
        <f t="shared" si="0"/>
        <v>0</v>
      </c>
      <c r="N29" s="13">
        <f t="shared" si="1"/>
        <v>8</v>
      </c>
      <c r="O29" s="8">
        <f t="shared" si="2"/>
        <v>0</v>
      </c>
    </row>
    <row r="30" spans="2:15" x14ac:dyDescent="0.3">
      <c r="B30" s="25" t="str">
        <f>' BPU Bons de commande'!B29</f>
        <v>UE_DOCU-M</v>
      </c>
      <c r="C30" s="61"/>
      <c r="D30" s="25" t="s">
        <v>28</v>
      </c>
      <c r="E30" s="5">
        <f>' BPU Bons de commande'!E29</f>
        <v>0</v>
      </c>
      <c r="F30" s="17">
        <v>2</v>
      </c>
      <c r="G30" s="6">
        <f t="shared" si="0"/>
        <v>0</v>
      </c>
      <c r="H30" s="17">
        <v>1</v>
      </c>
      <c r="I30" s="6">
        <f t="shared" si="0"/>
        <v>0</v>
      </c>
      <c r="J30" s="17">
        <v>2</v>
      </c>
      <c r="K30" s="6">
        <f t="shared" si="0"/>
        <v>0</v>
      </c>
      <c r="L30" s="21">
        <v>1</v>
      </c>
      <c r="M30" s="6">
        <f t="shared" si="0"/>
        <v>0</v>
      </c>
      <c r="N30" s="13">
        <f t="shared" si="1"/>
        <v>6</v>
      </c>
      <c r="O30" s="8">
        <f t="shared" si="2"/>
        <v>0</v>
      </c>
    </row>
    <row r="31" spans="2:15" x14ac:dyDescent="0.3">
      <c r="B31" s="25" t="str">
        <f>' BPU Bons de commande'!B30</f>
        <v>UE_DOCU-C</v>
      </c>
      <c r="C31" s="62"/>
      <c r="D31" s="25" t="s">
        <v>27</v>
      </c>
      <c r="E31" s="5">
        <f>' BPU Bons de commande'!E30</f>
        <v>0</v>
      </c>
      <c r="F31" s="17"/>
      <c r="G31" s="6">
        <f t="shared" si="0"/>
        <v>0</v>
      </c>
      <c r="H31" s="17">
        <v>1</v>
      </c>
      <c r="I31" s="6">
        <f t="shared" si="0"/>
        <v>0</v>
      </c>
      <c r="J31" s="17"/>
      <c r="K31" s="6">
        <f t="shared" si="0"/>
        <v>0</v>
      </c>
      <c r="L31" s="21"/>
      <c r="M31" s="6">
        <f t="shared" si="0"/>
        <v>0</v>
      </c>
      <c r="N31" s="13">
        <f t="shared" si="1"/>
        <v>1</v>
      </c>
      <c r="O31" s="8">
        <f t="shared" si="2"/>
        <v>0</v>
      </c>
    </row>
    <row r="32" spans="2:15" ht="14.4" customHeight="1" x14ac:dyDescent="0.3">
      <c r="B32" s="25" t="str">
        <f>' BPU Bons de commande'!B31</f>
        <v>UE_IMPA-S</v>
      </c>
      <c r="C32" s="60" t="str">
        <f>' BPU Bons de commande'!C31</f>
        <v>Etude d’impact</v>
      </c>
      <c r="D32" s="25" t="s">
        <v>26</v>
      </c>
      <c r="E32" s="5">
        <f>' BPU Bons de commande'!E31</f>
        <v>0</v>
      </c>
      <c r="F32" s="17"/>
      <c r="G32" s="6">
        <f t="shared" si="0"/>
        <v>0</v>
      </c>
      <c r="H32" s="17"/>
      <c r="I32" s="6">
        <f t="shared" si="0"/>
        <v>0</v>
      </c>
      <c r="J32" s="17">
        <v>1</v>
      </c>
      <c r="K32" s="6">
        <f t="shared" si="0"/>
        <v>0</v>
      </c>
      <c r="L32" s="21"/>
      <c r="M32" s="6">
        <f t="shared" si="0"/>
        <v>0</v>
      </c>
      <c r="N32" s="13">
        <f t="shared" si="1"/>
        <v>1</v>
      </c>
      <c r="O32" s="8">
        <f t="shared" si="2"/>
        <v>0</v>
      </c>
    </row>
    <row r="33" spans="2:15" x14ac:dyDescent="0.3">
      <c r="B33" s="25" t="str">
        <f>' BPU Bons de commande'!B32</f>
        <v>UE_IMPA-M</v>
      </c>
      <c r="C33" s="61"/>
      <c r="D33" s="25" t="s">
        <v>28</v>
      </c>
      <c r="E33" s="5">
        <f>' BPU Bons de commande'!E32</f>
        <v>0</v>
      </c>
      <c r="F33" s="17">
        <v>1</v>
      </c>
      <c r="G33" s="6">
        <f t="shared" si="0"/>
        <v>0</v>
      </c>
      <c r="H33" s="17"/>
      <c r="I33" s="6">
        <f t="shared" si="0"/>
        <v>0</v>
      </c>
      <c r="J33" s="17"/>
      <c r="K33" s="6">
        <f t="shared" si="0"/>
        <v>0</v>
      </c>
      <c r="L33" s="21"/>
      <c r="M33" s="6">
        <f t="shared" si="0"/>
        <v>0</v>
      </c>
      <c r="N33" s="13">
        <f t="shared" si="1"/>
        <v>1</v>
      </c>
      <c r="O33" s="8">
        <f t="shared" si="2"/>
        <v>0</v>
      </c>
    </row>
    <row r="34" spans="2:15" x14ac:dyDescent="0.3">
      <c r="B34" s="25" t="str">
        <f>' BPU Bons de commande'!B33</f>
        <v>UE_IMPA-C</v>
      </c>
      <c r="C34" s="62"/>
      <c r="D34" s="25" t="s">
        <v>27</v>
      </c>
      <c r="E34" s="5">
        <f>' BPU Bons de commande'!E33</f>
        <v>0</v>
      </c>
      <c r="F34" s="17"/>
      <c r="G34" s="6">
        <f t="shared" si="0"/>
        <v>0</v>
      </c>
      <c r="H34" s="17">
        <v>1</v>
      </c>
      <c r="I34" s="6">
        <f t="shared" si="0"/>
        <v>0</v>
      </c>
      <c r="J34" s="17"/>
      <c r="K34" s="6">
        <f t="shared" si="0"/>
        <v>0</v>
      </c>
      <c r="L34" s="21"/>
      <c r="M34" s="6">
        <f t="shared" si="0"/>
        <v>0</v>
      </c>
      <c r="N34" s="13">
        <f t="shared" si="1"/>
        <v>1</v>
      </c>
      <c r="O34" s="8">
        <f t="shared" si="2"/>
        <v>0</v>
      </c>
    </row>
    <row r="35" spans="2:15" ht="14.4" customHeight="1" x14ac:dyDescent="0.3">
      <c r="B35" s="25" t="str">
        <f>' BPU Bons de commande'!B34</f>
        <v>UR_RECE-S</v>
      </c>
      <c r="C35" s="60" t="str">
        <f>' BPU Bons de commande'!C34</f>
        <v>Recette</v>
      </c>
      <c r="D35" s="25" t="s">
        <v>26</v>
      </c>
      <c r="E35" s="5">
        <f>' BPU Bons de commande'!E34</f>
        <v>0</v>
      </c>
      <c r="F35" s="17"/>
      <c r="G35" s="6">
        <f t="shared" si="0"/>
        <v>0</v>
      </c>
      <c r="H35" s="17"/>
      <c r="I35" s="6">
        <f t="shared" si="0"/>
        <v>0</v>
      </c>
      <c r="J35" s="17">
        <v>1</v>
      </c>
      <c r="K35" s="6">
        <f t="shared" si="0"/>
        <v>0</v>
      </c>
      <c r="L35" s="21">
        <v>1</v>
      </c>
      <c r="M35" s="6">
        <f t="shared" si="0"/>
        <v>0</v>
      </c>
      <c r="N35" s="13">
        <f t="shared" si="1"/>
        <v>2</v>
      </c>
      <c r="O35" s="8">
        <f t="shared" si="2"/>
        <v>0</v>
      </c>
    </row>
    <row r="36" spans="2:15" x14ac:dyDescent="0.3">
      <c r="B36" s="25" t="str">
        <f>' BPU Bons de commande'!B35</f>
        <v>UR_RECE-M</v>
      </c>
      <c r="C36" s="61"/>
      <c r="D36" s="25" t="s">
        <v>28</v>
      </c>
      <c r="E36" s="5">
        <f>' BPU Bons de commande'!E35</f>
        <v>0</v>
      </c>
      <c r="F36" s="17">
        <v>1</v>
      </c>
      <c r="G36" s="6">
        <f t="shared" ref="G36:G56" si="3">$E36*F36</f>
        <v>0</v>
      </c>
      <c r="H36" s="17"/>
      <c r="I36" s="6">
        <f t="shared" ref="I36:M56" si="4">$E36*H36</f>
        <v>0</v>
      </c>
      <c r="J36" s="17"/>
      <c r="K36" s="6">
        <f t="shared" si="4"/>
        <v>0</v>
      </c>
      <c r="L36" s="21"/>
      <c r="M36" s="6">
        <f t="shared" si="4"/>
        <v>0</v>
      </c>
      <c r="N36" s="13">
        <f t="shared" si="1"/>
        <v>1</v>
      </c>
      <c r="O36" s="8">
        <f t="shared" si="2"/>
        <v>0</v>
      </c>
    </row>
    <row r="37" spans="2:15" x14ac:dyDescent="0.3">
      <c r="B37" s="25" t="str">
        <f>' BPU Bons de commande'!B36</f>
        <v>UR_RECE-C</v>
      </c>
      <c r="C37" s="62"/>
      <c r="D37" s="25" t="s">
        <v>27</v>
      </c>
      <c r="E37" s="5">
        <f>' BPU Bons de commande'!E36</f>
        <v>0</v>
      </c>
      <c r="F37" s="17"/>
      <c r="G37" s="6">
        <f t="shared" si="3"/>
        <v>0</v>
      </c>
      <c r="H37" s="17">
        <v>1</v>
      </c>
      <c r="I37" s="6">
        <f t="shared" si="4"/>
        <v>0</v>
      </c>
      <c r="J37" s="17"/>
      <c r="K37" s="6">
        <f t="shared" si="4"/>
        <v>0</v>
      </c>
      <c r="L37" s="21">
        <v>1</v>
      </c>
      <c r="M37" s="6">
        <f t="shared" si="4"/>
        <v>0</v>
      </c>
      <c r="N37" s="13">
        <f t="shared" si="1"/>
        <v>2</v>
      </c>
      <c r="O37" s="8">
        <f t="shared" si="2"/>
        <v>0</v>
      </c>
    </row>
    <row r="38" spans="2:15" ht="14.4" customHeight="1" x14ac:dyDescent="0.3">
      <c r="B38" s="25" t="str">
        <f>' BPU Bons de commande'!B37</f>
        <v>UC_PRFO-S</v>
      </c>
      <c r="C38" s="60" t="str">
        <f>' BPU Bons de commande'!C37</f>
        <v>Préparation d’un transfert de compétences</v>
      </c>
      <c r="D38" s="25" t="s">
        <v>26</v>
      </c>
      <c r="E38" s="5">
        <f>' BPU Bons de commande'!E37</f>
        <v>0</v>
      </c>
      <c r="F38" s="17">
        <v>2</v>
      </c>
      <c r="G38" s="6">
        <f t="shared" si="3"/>
        <v>0</v>
      </c>
      <c r="H38" s="17">
        <v>1</v>
      </c>
      <c r="I38" s="6">
        <f t="shared" si="4"/>
        <v>0</v>
      </c>
      <c r="J38" s="17"/>
      <c r="K38" s="6">
        <f t="shared" si="4"/>
        <v>0</v>
      </c>
      <c r="L38" s="21">
        <v>1</v>
      </c>
      <c r="M38" s="6">
        <f t="shared" si="4"/>
        <v>0</v>
      </c>
      <c r="N38" s="13">
        <f t="shared" si="1"/>
        <v>4</v>
      </c>
      <c r="O38" s="8">
        <f t="shared" si="2"/>
        <v>0</v>
      </c>
    </row>
    <row r="39" spans="2:15" x14ac:dyDescent="0.3">
      <c r="B39" s="25" t="str">
        <f>' BPU Bons de commande'!B38</f>
        <v>UC_PRFO-M</v>
      </c>
      <c r="C39" s="61"/>
      <c r="D39" s="25" t="s">
        <v>28</v>
      </c>
      <c r="E39" s="5">
        <f>' BPU Bons de commande'!E38</f>
        <v>0</v>
      </c>
      <c r="F39" s="17"/>
      <c r="G39" s="6">
        <f t="shared" si="3"/>
        <v>0</v>
      </c>
      <c r="H39" s="17">
        <v>1</v>
      </c>
      <c r="I39" s="6">
        <f t="shared" si="4"/>
        <v>0</v>
      </c>
      <c r="J39" s="17">
        <v>1</v>
      </c>
      <c r="K39" s="6">
        <f t="shared" si="4"/>
        <v>0</v>
      </c>
      <c r="L39" s="21"/>
      <c r="M39" s="6">
        <f t="shared" si="4"/>
        <v>0</v>
      </c>
      <c r="N39" s="13">
        <f t="shared" si="1"/>
        <v>2</v>
      </c>
      <c r="O39" s="8">
        <f t="shared" si="2"/>
        <v>0</v>
      </c>
    </row>
    <row r="40" spans="2:15" x14ac:dyDescent="0.3">
      <c r="B40" s="25" t="str">
        <f>' BPU Bons de commande'!B39</f>
        <v>UC_PRFO-C</v>
      </c>
      <c r="C40" s="62"/>
      <c r="D40" s="25" t="s">
        <v>27</v>
      </c>
      <c r="E40" s="5">
        <f>' BPU Bons de commande'!E39</f>
        <v>0</v>
      </c>
      <c r="F40" s="17"/>
      <c r="G40" s="6">
        <f t="shared" si="3"/>
        <v>0</v>
      </c>
      <c r="H40" s="17"/>
      <c r="I40" s="6">
        <f t="shared" si="4"/>
        <v>0</v>
      </c>
      <c r="J40" s="17">
        <v>1</v>
      </c>
      <c r="K40" s="6">
        <f t="shared" si="4"/>
        <v>0</v>
      </c>
      <c r="L40" s="21">
        <v>1</v>
      </c>
      <c r="M40" s="6">
        <f t="shared" si="4"/>
        <v>0</v>
      </c>
      <c r="N40" s="13">
        <f t="shared" si="1"/>
        <v>2</v>
      </c>
      <c r="O40" s="8">
        <f t="shared" si="2"/>
        <v>0</v>
      </c>
    </row>
    <row r="41" spans="2:15" ht="14.4" customHeight="1" x14ac:dyDescent="0.3">
      <c r="B41" s="25" t="str">
        <f>' BPU Bons de commande'!B40</f>
        <v>UC_ANFO-S</v>
      </c>
      <c r="C41" s="60" t="str">
        <f>' BPU Bons de commande'!C40</f>
        <v>Animation d’un transfert de compétences</v>
      </c>
      <c r="D41" s="25" t="s">
        <v>26</v>
      </c>
      <c r="E41" s="5">
        <f>' BPU Bons de commande'!E40</f>
        <v>0</v>
      </c>
      <c r="F41" s="17">
        <v>3</v>
      </c>
      <c r="G41" s="6">
        <f t="shared" si="3"/>
        <v>0</v>
      </c>
      <c r="H41" s="17">
        <v>1</v>
      </c>
      <c r="I41" s="6">
        <f t="shared" si="4"/>
        <v>0</v>
      </c>
      <c r="J41" s="17"/>
      <c r="K41" s="6">
        <f t="shared" si="4"/>
        <v>0</v>
      </c>
      <c r="L41" s="21">
        <v>1</v>
      </c>
      <c r="M41" s="6">
        <f t="shared" si="4"/>
        <v>0</v>
      </c>
      <c r="N41" s="13">
        <f t="shared" si="1"/>
        <v>5</v>
      </c>
      <c r="O41" s="8">
        <f t="shared" si="2"/>
        <v>0</v>
      </c>
    </row>
    <row r="42" spans="2:15" x14ac:dyDescent="0.3">
      <c r="B42" s="25" t="str">
        <f>' BPU Bons de commande'!B41</f>
        <v>UC_ANFO-M</v>
      </c>
      <c r="C42" s="61"/>
      <c r="D42" s="25" t="s">
        <v>28</v>
      </c>
      <c r="E42" s="5">
        <f>' BPU Bons de commande'!E41</f>
        <v>0</v>
      </c>
      <c r="F42" s="17"/>
      <c r="G42" s="6">
        <f t="shared" si="3"/>
        <v>0</v>
      </c>
      <c r="H42" s="17">
        <v>1</v>
      </c>
      <c r="I42" s="6">
        <f t="shared" si="4"/>
        <v>0</v>
      </c>
      <c r="J42" s="17">
        <v>1</v>
      </c>
      <c r="K42" s="6">
        <f t="shared" si="4"/>
        <v>0</v>
      </c>
      <c r="L42" s="21"/>
      <c r="M42" s="6">
        <f t="shared" si="4"/>
        <v>0</v>
      </c>
      <c r="N42" s="13">
        <f t="shared" si="1"/>
        <v>2</v>
      </c>
      <c r="O42" s="8">
        <f t="shared" si="2"/>
        <v>0</v>
      </c>
    </row>
    <row r="43" spans="2:15" x14ac:dyDescent="0.3">
      <c r="B43" s="25" t="str">
        <f>' BPU Bons de commande'!B42</f>
        <v>UC_ANFO-C</v>
      </c>
      <c r="C43" s="62"/>
      <c r="D43" s="25" t="s">
        <v>27</v>
      </c>
      <c r="E43" s="5">
        <f>' BPU Bons de commande'!E42</f>
        <v>0</v>
      </c>
      <c r="F43" s="17"/>
      <c r="G43" s="6">
        <f t="shared" si="3"/>
        <v>0</v>
      </c>
      <c r="H43" s="17"/>
      <c r="I43" s="6">
        <f t="shared" si="4"/>
        <v>0</v>
      </c>
      <c r="J43" s="17">
        <v>1</v>
      </c>
      <c r="K43" s="6">
        <f t="shared" si="4"/>
        <v>0</v>
      </c>
      <c r="L43" s="21">
        <v>1</v>
      </c>
      <c r="M43" s="6">
        <f t="shared" si="4"/>
        <v>0</v>
      </c>
      <c r="N43" s="13">
        <f t="shared" si="1"/>
        <v>2</v>
      </c>
      <c r="O43" s="8">
        <f t="shared" si="2"/>
        <v>0</v>
      </c>
    </row>
    <row r="44" spans="2:15" ht="14.4" customHeight="1" x14ac:dyDescent="0.3">
      <c r="B44" s="25" t="str">
        <f>' BPU Bons de commande'!B43</f>
        <v>UC_GUID-S</v>
      </c>
      <c r="C44" s="60" t="str">
        <f>' BPU Bons de commande'!C43</f>
        <v>Rédaction de supports utilisateur</v>
      </c>
      <c r="D44" s="25" t="s">
        <v>26</v>
      </c>
      <c r="E44" s="5">
        <f>' BPU Bons de commande'!E43</f>
        <v>0</v>
      </c>
      <c r="F44" s="17">
        <v>1</v>
      </c>
      <c r="G44" s="6">
        <f t="shared" si="3"/>
        <v>0</v>
      </c>
      <c r="H44" s="17">
        <v>1</v>
      </c>
      <c r="I44" s="6">
        <f t="shared" si="4"/>
        <v>0</v>
      </c>
      <c r="J44" s="17">
        <v>1</v>
      </c>
      <c r="K44" s="6">
        <f t="shared" si="4"/>
        <v>0</v>
      </c>
      <c r="L44" s="21"/>
      <c r="M44" s="6">
        <f t="shared" si="4"/>
        <v>0</v>
      </c>
      <c r="N44" s="13">
        <f t="shared" si="1"/>
        <v>3</v>
      </c>
      <c r="O44" s="8">
        <f t="shared" si="2"/>
        <v>0</v>
      </c>
    </row>
    <row r="45" spans="2:15" x14ac:dyDescent="0.3">
      <c r="B45" s="25" t="str">
        <f>' BPU Bons de commande'!B44</f>
        <v>UC_GUID-M</v>
      </c>
      <c r="C45" s="61"/>
      <c r="D45" s="25" t="s">
        <v>28</v>
      </c>
      <c r="E45" s="5">
        <f>' BPU Bons de commande'!E44</f>
        <v>0</v>
      </c>
      <c r="F45" s="17">
        <v>1</v>
      </c>
      <c r="G45" s="6">
        <f t="shared" si="3"/>
        <v>0</v>
      </c>
      <c r="H45" s="17"/>
      <c r="I45" s="6">
        <f t="shared" si="4"/>
        <v>0</v>
      </c>
      <c r="J45" s="17">
        <v>1</v>
      </c>
      <c r="K45" s="6">
        <f t="shared" si="4"/>
        <v>0</v>
      </c>
      <c r="L45" s="21"/>
      <c r="M45" s="6">
        <f t="shared" si="4"/>
        <v>0</v>
      </c>
      <c r="N45" s="13">
        <f t="shared" si="1"/>
        <v>2</v>
      </c>
      <c r="O45" s="8">
        <f t="shared" si="2"/>
        <v>0</v>
      </c>
    </row>
    <row r="46" spans="2:15" x14ac:dyDescent="0.3">
      <c r="B46" s="25" t="str">
        <f>' BPU Bons de commande'!B45</f>
        <v>UC_GUID-C</v>
      </c>
      <c r="C46" s="62"/>
      <c r="D46" s="25" t="s">
        <v>27</v>
      </c>
      <c r="E46" s="5">
        <f>' BPU Bons de commande'!E45</f>
        <v>0</v>
      </c>
      <c r="F46" s="17"/>
      <c r="G46" s="6">
        <f t="shared" si="3"/>
        <v>0</v>
      </c>
      <c r="H46" s="17">
        <v>1</v>
      </c>
      <c r="I46" s="6">
        <f t="shared" si="4"/>
        <v>0</v>
      </c>
      <c r="J46" s="17"/>
      <c r="K46" s="6">
        <f t="shared" si="4"/>
        <v>0</v>
      </c>
      <c r="L46" s="21"/>
      <c r="M46" s="6">
        <f t="shared" si="4"/>
        <v>0</v>
      </c>
      <c r="N46" s="13">
        <f t="shared" si="1"/>
        <v>1</v>
      </c>
      <c r="O46" s="8">
        <f t="shared" si="2"/>
        <v>0</v>
      </c>
    </row>
    <row r="47" spans="2:15" x14ac:dyDescent="0.3">
      <c r="B47" s="25" t="str">
        <f>' BPU Bons de commande'!B46</f>
        <v>UC_ASSIST</v>
      </c>
      <c r="C47" s="30" t="str">
        <f>' BPU Bons de commande'!C46</f>
        <v>Assistance opérationnelle</v>
      </c>
      <c r="D47" s="25" t="s">
        <v>86</v>
      </c>
      <c r="E47" s="5">
        <f>' BPU Bons de commande'!E46</f>
        <v>0</v>
      </c>
      <c r="F47" s="17">
        <v>5</v>
      </c>
      <c r="G47" s="6">
        <f t="shared" si="3"/>
        <v>0</v>
      </c>
      <c r="H47" s="17">
        <v>7</v>
      </c>
      <c r="I47" s="6">
        <f t="shared" si="4"/>
        <v>0</v>
      </c>
      <c r="J47" s="17">
        <v>5</v>
      </c>
      <c r="K47" s="6">
        <f t="shared" si="4"/>
        <v>0</v>
      </c>
      <c r="L47" s="21">
        <v>5</v>
      </c>
      <c r="M47" s="6">
        <f t="shared" si="4"/>
        <v>0</v>
      </c>
      <c r="N47" s="13">
        <f t="shared" si="1"/>
        <v>22</v>
      </c>
      <c r="O47" s="8">
        <f t="shared" si="2"/>
        <v>0</v>
      </c>
    </row>
    <row r="48" spans="2:15" ht="14.4" customHeight="1" x14ac:dyDescent="0.3">
      <c r="B48" s="25" t="str">
        <f>' BPU Bons de commande'!B47</f>
        <v>UT_SUIVI-S</v>
      </c>
      <c r="C48" s="60" t="str">
        <f>' BPU Bons de commande'!C47</f>
        <v xml:space="preserve">Suivi des activités de maîtrise d'œuvre </v>
      </c>
      <c r="D48" s="25" t="s">
        <v>26</v>
      </c>
      <c r="E48" s="5">
        <f>' BPU Bons de commande'!E47</f>
        <v>0</v>
      </c>
      <c r="F48" s="17"/>
      <c r="G48" s="6">
        <f t="shared" si="3"/>
        <v>0</v>
      </c>
      <c r="H48" s="17"/>
      <c r="I48" s="6">
        <f t="shared" si="4"/>
        <v>0</v>
      </c>
      <c r="J48" s="17">
        <v>1</v>
      </c>
      <c r="K48" s="6">
        <f t="shared" si="4"/>
        <v>0</v>
      </c>
      <c r="L48" s="21"/>
      <c r="M48" s="6">
        <f t="shared" si="4"/>
        <v>0</v>
      </c>
      <c r="N48" s="13">
        <f t="shared" si="1"/>
        <v>1</v>
      </c>
      <c r="O48" s="8">
        <f t="shared" si="2"/>
        <v>0</v>
      </c>
    </row>
    <row r="49" spans="2:15" x14ac:dyDescent="0.3">
      <c r="B49" s="25" t="str">
        <f>' BPU Bons de commande'!B48</f>
        <v>UT_SUIVI-M</v>
      </c>
      <c r="C49" s="61"/>
      <c r="D49" s="25" t="s">
        <v>28</v>
      </c>
      <c r="E49" s="5">
        <f>' BPU Bons de commande'!E48</f>
        <v>0</v>
      </c>
      <c r="F49" s="17">
        <v>1</v>
      </c>
      <c r="G49" s="6">
        <f t="shared" si="3"/>
        <v>0</v>
      </c>
      <c r="H49" s="17"/>
      <c r="I49" s="6">
        <f t="shared" si="4"/>
        <v>0</v>
      </c>
      <c r="J49" s="17"/>
      <c r="K49" s="6">
        <f t="shared" si="4"/>
        <v>0</v>
      </c>
      <c r="L49" s="21"/>
      <c r="M49" s="6">
        <f t="shared" si="4"/>
        <v>0</v>
      </c>
      <c r="N49" s="13">
        <f t="shared" si="1"/>
        <v>1</v>
      </c>
      <c r="O49" s="8">
        <f t="shared" si="2"/>
        <v>0</v>
      </c>
    </row>
    <row r="50" spans="2:15" x14ac:dyDescent="0.3">
      <c r="B50" s="25" t="str">
        <f>' BPU Bons de commande'!B49</f>
        <v>UT_SUIVI-C</v>
      </c>
      <c r="C50" s="62"/>
      <c r="D50" s="25" t="s">
        <v>27</v>
      </c>
      <c r="E50" s="5">
        <f>' BPU Bons de commande'!E49</f>
        <v>0</v>
      </c>
      <c r="F50" s="17"/>
      <c r="G50" s="6">
        <f t="shared" si="3"/>
        <v>0</v>
      </c>
      <c r="H50" s="17">
        <v>1</v>
      </c>
      <c r="I50" s="6">
        <f t="shared" si="4"/>
        <v>0</v>
      </c>
      <c r="J50" s="17"/>
      <c r="K50" s="6">
        <f t="shared" si="4"/>
        <v>0</v>
      </c>
      <c r="L50" s="21"/>
      <c r="M50" s="6">
        <f t="shared" si="4"/>
        <v>0</v>
      </c>
      <c r="N50" s="13">
        <f t="shared" si="1"/>
        <v>1</v>
      </c>
      <c r="O50" s="8">
        <f t="shared" si="2"/>
        <v>0</v>
      </c>
    </row>
    <row r="51" spans="2:15" x14ac:dyDescent="0.3">
      <c r="B51" s="25" t="str">
        <f>' BPU Bons de commande'!B50</f>
        <v>UT_ETUDE-S</v>
      </c>
      <c r="C51" s="60" t="str">
        <f>' BPU Bons de commande'!C50</f>
        <v>Conseil et étude technique</v>
      </c>
      <c r="D51" s="25" t="s">
        <v>26</v>
      </c>
      <c r="E51" s="5">
        <f>' BPU Bons de commande'!E50</f>
        <v>0</v>
      </c>
      <c r="F51" s="17"/>
      <c r="G51" s="6">
        <f t="shared" si="3"/>
        <v>0</v>
      </c>
      <c r="H51" s="17"/>
      <c r="I51" s="6">
        <f t="shared" si="4"/>
        <v>0</v>
      </c>
      <c r="J51" s="17">
        <v>1</v>
      </c>
      <c r="K51" s="6">
        <f t="shared" si="4"/>
        <v>0</v>
      </c>
      <c r="L51" s="21"/>
      <c r="M51" s="6">
        <f t="shared" si="4"/>
        <v>0</v>
      </c>
      <c r="N51" s="13">
        <f t="shared" si="1"/>
        <v>1</v>
      </c>
      <c r="O51" s="8">
        <f t="shared" si="2"/>
        <v>0</v>
      </c>
    </row>
    <row r="52" spans="2:15" x14ac:dyDescent="0.3">
      <c r="B52" s="25" t="str">
        <f>' BPU Bons de commande'!B51</f>
        <v>UT_ETUDE-M</v>
      </c>
      <c r="C52" s="61"/>
      <c r="D52" s="25" t="s">
        <v>28</v>
      </c>
      <c r="E52" s="5">
        <f>' BPU Bons de commande'!E51</f>
        <v>0</v>
      </c>
      <c r="F52" s="17"/>
      <c r="G52" s="6">
        <f t="shared" si="3"/>
        <v>0</v>
      </c>
      <c r="H52" s="17">
        <v>1</v>
      </c>
      <c r="I52" s="6">
        <f t="shared" si="4"/>
        <v>0</v>
      </c>
      <c r="J52" s="17"/>
      <c r="K52" s="6">
        <f t="shared" si="4"/>
        <v>0</v>
      </c>
      <c r="L52" s="21"/>
      <c r="M52" s="6">
        <f t="shared" si="4"/>
        <v>0</v>
      </c>
      <c r="N52" s="13">
        <f t="shared" si="1"/>
        <v>1</v>
      </c>
      <c r="O52" s="8">
        <f t="shared" si="2"/>
        <v>0</v>
      </c>
    </row>
    <row r="53" spans="2:15" x14ac:dyDescent="0.3">
      <c r="B53" s="25" t="str">
        <f>' BPU Bons de commande'!B52</f>
        <v>UT_ETUDE-C</v>
      </c>
      <c r="C53" s="62"/>
      <c r="D53" s="25" t="s">
        <v>27</v>
      </c>
      <c r="E53" s="5">
        <f>' BPU Bons de commande'!E52</f>
        <v>0</v>
      </c>
      <c r="F53" s="17">
        <v>1</v>
      </c>
      <c r="G53" s="6">
        <f t="shared" si="3"/>
        <v>0</v>
      </c>
      <c r="H53" s="17"/>
      <c r="I53" s="6">
        <f t="shared" si="4"/>
        <v>0</v>
      </c>
      <c r="J53" s="17"/>
      <c r="K53" s="6">
        <f t="shared" si="4"/>
        <v>0</v>
      </c>
      <c r="L53" s="21"/>
      <c r="M53" s="6">
        <f t="shared" si="4"/>
        <v>0</v>
      </c>
      <c r="N53" s="13">
        <f t="shared" si="1"/>
        <v>1</v>
      </c>
      <c r="O53" s="8">
        <f t="shared" si="2"/>
        <v>0</v>
      </c>
    </row>
    <row r="54" spans="2:15" ht="14.4" customHeight="1" x14ac:dyDescent="0.3">
      <c r="B54" s="25" t="str">
        <f>' BPU Bons de commande'!B53</f>
        <v>UT_OUTIL-S</v>
      </c>
      <c r="C54" s="60" t="str">
        <f>' BPU Bons de commande'!C53</f>
        <v>Approfondissement de solution technique</v>
      </c>
      <c r="D54" s="25" t="s">
        <v>26</v>
      </c>
      <c r="E54" s="5">
        <f>' BPU Bons de commande'!E53</f>
        <v>0</v>
      </c>
      <c r="F54" s="17"/>
      <c r="G54" s="6">
        <f t="shared" si="3"/>
        <v>0</v>
      </c>
      <c r="H54" s="17"/>
      <c r="I54" s="6">
        <f t="shared" si="4"/>
        <v>0</v>
      </c>
      <c r="J54" s="17">
        <v>1</v>
      </c>
      <c r="K54" s="6">
        <f t="shared" si="4"/>
        <v>0</v>
      </c>
      <c r="L54" s="21"/>
      <c r="M54" s="6">
        <f t="shared" si="4"/>
        <v>0</v>
      </c>
      <c r="N54" s="13">
        <f t="shared" si="1"/>
        <v>1</v>
      </c>
      <c r="O54" s="8">
        <f t="shared" si="2"/>
        <v>0</v>
      </c>
    </row>
    <row r="55" spans="2:15" x14ac:dyDescent="0.3">
      <c r="B55" s="25" t="str">
        <f>' BPU Bons de commande'!B54</f>
        <v>UT_OUTIL-M</v>
      </c>
      <c r="C55" s="61"/>
      <c r="D55" s="25" t="s">
        <v>28</v>
      </c>
      <c r="E55" s="5">
        <f>' BPU Bons de commande'!E54</f>
        <v>0</v>
      </c>
      <c r="F55" s="17"/>
      <c r="G55" s="6">
        <f t="shared" si="3"/>
        <v>0</v>
      </c>
      <c r="H55" s="17">
        <v>1</v>
      </c>
      <c r="I55" s="6">
        <f t="shared" si="4"/>
        <v>0</v>
      </c>
      <c r="J55" s="17"/>
      <c r="K55" s="6">
        <f t="shared" si="4"/>
        <v>0</v>
      </c>
      <c r="L55" s="21"/>
      <c r="M55" s="6">
        <f t="shared" si="4"/>
        <v>0</v>
      </c>
      <c r="N55" s="13">
        <f t="shared" si="1"/>
        <v>1</v>
      </c>
      <c r="O55" s="8">
        <f t="shared" si="2"/>
        <v>0</v>
      </c>
    </row>
    <row r="56" spans="2:15" x14ac:dyDescent="0.3">
      <c r="B56" s="25" t="str">
        <f>' BPU Bons de commande'!B55</f>
        <v>UT_OUTIL-C</v>
      </c>
      <c r="C56" s="62"/>
      <c r="D56" s="25" t="s">
        <v>27</v>
      </c>
      <c r="E56" s="5">
        <f>' BPU Bons de commande'!E55</f>
        <v>0</v>
      </c>
      <c r="F56" s="17">
        <v>1</v>
      </c>
      <c r="G56" s="6">
        <f t="shared" si="3"/>
        <v>0</v>
      </c>
      <c r="H56" s="17"/>
      <c r="I56" s="6">
        <f t="shared" si="4"/>
        <v>0</v>
      </c>
      <c r="J56" s="17"/>
      <c r="K56" s="6">
        <f t="shared" si="4"/>
        <v>0</v>
      </c>
      <c r="L56" s="21"/>
      <c r="M56" s="6">
        <f t="shared" si="4"/>
        <v>0</v>
      </c>
      <c r="N56" s="13">
        <f t="shared" si="1"/>
        <v>1</v>
      </c>
      <c r="O56" s="8">
        <f t="shared" si="2"/>
        <v>0</v>
      </c>
    </row>
    <row r="57" spans="2:15" x14ac:dyDescent="0.3">
      <c r="B57" s="99" t="s">
        <v>6</v>
      </c>
      <c r="C57" s="99"/>
      <c r="D57" s="99"/>
      <c r="E57" s="99"/>
      <c r="F57" s="17">
        <f t="shared" ref="F57:O57" si="5">SUM(F17:F56)</f>
        <v>64</v>
      </c>
      <c r="G57" s="14">
        <f t="shared" si="5"/>
        <v>0</v>
      </c>
      <c r="H57" s="17">
        <f t="shared" si="5"/>
        <v>58</v>
      </c>
      <c r="I57" s="14">
        <f t="shared" si="5"/>
        <v>0</v>
      </c>
      <c r="J57" s="17">
        <f t="shared" si="5"/>
        <v>42</v>
      </c>
      <c r="K57" s="14">
        <f>SUM(K17:K56)</f>
        <v>0</v>
      </c>
      <c r="L57" s="17">
        <f t="shared" si="5"/>
        <v>33</v>
      </c>
      <c r="M57" s="14">
        <f>SUM(M17:M56)</f>
        <v>0</v>
      </c>
      <c r="N57" s="17">
        <f t="shared" si="5"/>
        <v>197</v>
      </c>
      <c r="O57" s="14">
        <f>SUM(O17:O56)</f>
        <v>0</v>
      </c>
    </row>
    <row r="58" spans="2:15" ht="26.4" customHeight="1" x14ac:dyDescent="0.3"/>
    <row r="59" spans="2:15" ht="31.8" customHeight="1" x14ac:dyDescent="0.3">
      <c r="B59" s="63" t="s">
        <v>0</v>
      </c>
      <c r="C59" s="63"/>
      <c r="D59" s="63"/>
      <c r="E59" s="63"/>
      <c r="F59" s="103" t="s">
        <v>11</v>
      </c>
      <c r="G59" s="103"/>
      <c r="H59" s="103" t="s">
        <v>12</v>
      </c>
      <c r="I59" s="103"/>
      <c r="J59" s="103" t="s">
        <v>13</v>
      </c>
      <c r="K59" s="103"/>
      <c r="L59" s="103" t="s">
        <v>46</v>
      </c>
      <c r="M59" s="103"/>
      <c r="N59" s="100" t="s">
        <v>14</v>
      </c>
      <c r="O59" s="100"/>
    </row>
    <row r="60" spans="2:15" ht="14.4" customHeight="1" x14ac:dyDescent="0.3">
      <c r="B60" s="63"/>
      <c r="C60" s="63"/>
      <c r="D60" s="63"/>
      <c r="E60" s="63"/>
      <c r="F60" s="101" t="s">
        <v>15</v>
      </c>
      <c r="G60" s="102" t="s">
        <v>51</v>
      </c>
      <c r="H60" s="101" t="s">
        <v>15</v>
      </c>
      <c r="I60" s="102" t="s">
        <v>51</v>
      </c>
      <c r="J60" s="101" t="s">
        <v>15</v>
      </c>
      <c r="K60" s="102" t="s">
        <v>51</v>
      </c>
      <c r="L60" s="98" t="s">
        <v>15</v>
      </c>
      <c r="M60" s="102" t="s">
        <v>51</v>
      </c>
      <c r="N60" s="102" t="s">
        <v>15</v>
      </c>
      <c r="O60" s="102" t="s">
        <v>51</v>
      </c>
    </row>
    <row r="61" spans="2:15" ht="14.4" customHeight="1" x14ac:dyDescent="0.3">
      <c r="B61" s="63"/>
      <c r="C61" s="63"/>
      <c r="D61" s="63"/>
      <c r="E61" s="63"/>
      <c r="F61" s="101"/>
      <c r="G61" s="102"/>
      <c r="H61" s="101"/>
      <c r="I61" s="102"/>
      <c r="J61" s="101"/>
      <c r="K61" s="102"/>
      <c r="L61" s="98"/>
      <c r="M61" s="102"/>
      <c r="N61" s="102"/>
      <c r="O61" s="102"/>
    </row>
    <row r="62" spans="2:15" s="27" customFormat="1" ht="19.2" customHeight="1" x14ac:dyDescent="0.3">
      <c r="B62" s="28" t="s">
        <v>1</v>
      </c>
      <c r="C62" s="28" t="s">
        <v>2</v>
      </c>
      <c r="D62" s="28" t="s">
        <v>25</v>
      </c>
      <c r="E62" s="29" t="s">
        <v>19</v>
      </c>
      <c r="F62" s="101"/>
      <c r="G62" s="102"/>
      <c r="H62" s="101"/>
      <c r="I62" s="102"/>
      <c r="J62" s="101"/>
      <c r="K62" s="102"/>
      <c r="L62" s="98"/>
      <c r="M62" s="102"/>
      <c r="N62" s="102"/>
      <c r="O62" s="102"/>
    </row>
    <row r="63" spans="2:15" x14ac:dyDescent="0.3">
      <c r="B63" s="4" t="str">
        <f>B17</f>
        <v>UE_REUN-S</v>
      </c>
      <c r="C63" s="95" t="str">
        <f>C17</f>
        <v>Réunion avec l’ATIH</v>
      </c>
      <c r="D63" s="4" t="s">
        <v>26</v>
      </c>
      <c r="E63" s="5">
        <f>' BPU Bons de commande'!G16</f>
        <v>0</v>
      </c>
      <c r="F63" s="17">
        <f t="shared" ref="F63:F102" si="6">+F17</f>
        <v>2</v>
      </c>
      <c r="G63" s="6">
        <f t="shared" ref="G63" si="7">$E63*F63</f>
        <v>0</v>
      </c>
      <c r="H63" s="17">
        <f t="shared" ref="H63:H102" si="8">H17</f>
        <v>4</v>
      </c>
      <c r="I63" s="6">
        <f t="shared" ref="I63" si="9">$E63*H63</f>
        <v>0</v>
      </c>
      <c r="J63" s="17">
        <f t="shared" ref="J63:J102" si="10">J17</f>
        <v>4</v>
      </c>
      <c r="K63" s="6">
        <f>$E63*J63</f>
        <v>0</v>
      </c>
      <c r="L63" s="22">
        <f t="shared" ref="L63:L102" si="11">L17</f>
        <v>2</v>
      </c>
      <c r="M63" s="6">
        <f>$E63*L63</f>
        <v>0</v>
      </c>
      <c r="N63" s="13">
        <f>F63+H63+J63+L63</f>
        <v>12</v>
      </c>
      <c r="O63" s="8">
        <f>G63+I63+K63+M63</f>
        <v>0</v>
      </c>
    </row>
    <row r="64" spans="2:15" x14ac:dyDescent="0.3">
      <c r="B64" s="4" t="str">
        <f t="shared" ref="B64:B102" si="12">B18</f>
        <v>UE_REUN-M</v>
      </c>
      <c r="C64" s="96"/>
      <c r="D64" s="4" t="s">
        <v>28</v>
      </c>
      <c r="E64" s="5">
        <f>' BPU Bons de commande'!G17</f>
        <v>0</v>
      </c>
      <c r="F64" s="17">
        <f t="shared" si="6"/>
        <v>2</v>
      </c>
      <c r="G64" s="6">
        <f t="shared" ref="G64:G102" si="13">$E64*F64</f>
        <v>0</v>
      </c>
      <c r="H64" s="17">
        <f t="shared" si="8"/>
        <v>2</v>
      </c>
      <c r="I64" s="6">
        <f t="shared" ref="I64:I65" si="14">$E64*H64</f>
        <v>0</v>
      </c>
      <c r="J64" s="17">
        <f t="shared" si="10"/>
        <v>1</v>
      </c>
      <c r="K64" s="6">
        <f t="shared" ref="K64:K102" si="15">$E64*J64</f>
        <v>0</v>
      </c>
      <c r="L64" s="22">
        <f t="shared" si="11"/>
        <v>1</v>
      </c>
      <c r="M64" s="6">
        <f t="shared" ref="M64:M102" si="16">$E64*L64</f>
        <v>0</v>
      </c>
      <c r="N64" s="13">
        <f t="shared" ref="N64:N102" si="17">F64+H64+J64+L64</f>
        <v>6</v>
      </c>
      <c r="O64" s="8">
        <f t="shared" ref="O64:O102" si="18">G64+I64+K64+M64</f>
        <v>0</v>
      </c>
    </row>
    <row r="65" spans="2:15" x14ac:dyDescent="0.3">
      <c r="B65" s="4" t="str">
        <f t="shared" si="12"/>
        <v>UE_REUN-C</v>
      </c>
      <c r="C65" s="97"/>
      <c r="D65" s="4" t="s">
        <v>27</v>
      </c>
      <c r="E65" s="5">
        <f>' BPU Bons de commande'!G18</f>
        <v>0</v>
      </c>
      <c r="F65" s="17">
        <f t="shared" si="6"/>
        <v>1</v>
      </c>
      <c r="G65" s="6">
        <f t="shared" si="13"/>
        <v>0</v>
      </c>
      <c r="H65" s="17">
        <f t="shared" si="8"/>
        <v>0</v>
      </c>
      <c r="I65" s="6">
        <f t="shared" si="14"/>
        <v>0</v>
      </c>
      <c r="J65" s="17">
        <f t="shared" si="10"/>
        <v>0</v>
      </c>
      <c r="K65" s="6">
        <f t="shared" si="15"/>
        <v>0</v>
      </c>
      <c r="L65" s="22">
        <f t="shared" si="11"/>
        <v>1</v>
      </c>
      <c r="M65" s="6">
        <f t="shared" si="16"/>
        <v>0</v>
      </c>
      <c r="N65" s="13">
        <f t="shared" si="17"/>
        <v>2</v>
      </c>
      <c r="O65" s="8">
        <f t="shared" si="18"/>
        <v>0</v>
      </c>
    </row>
    <row r="66" spans="2:15" ht="14.4" customHeight="1" x14ac:dyDescent="0.3">
      <c r="B66" s="4" t="str">
        <f t="shared" si="12"/>
        <v>UE_REUCESIP-S</v>
      </c>
      <c r="C66" s="95" t="str">
        <f>C20</f>
        <v>Réunion de coordination, conseil, expertise et suivi inter-prestataire</v>
      </c>
      <c r="D66" s="4" t="s">
        <v>26</v>
      </c>
      <c r="E66" s="5">
        <f>' BPU Bons de commande'!G19</f>
        <v>0</v>
      </c>
      <c r="F66" s="17">
        <f t="shared" si="6"/>
        <v>15</v>
      </c>
      <c r="G66" s="6">
        <f t="shared" si="13"/>
        <v>0</v>
      </c>
      <c r="H66" s="17">
        <f t="shared" si="8"/>
        <v>12</v>
      </c>
      <c r="I66" s="6">
        <f t="shared" ref="I66:I102" si="19">$E66*H66</f>
        <v>0</v>
      </c>
      <c r="J66" s="17">
        <f t="shared" si="10"/>
        <v>8</v>
      </c>
      <c r="K66" s="6">
        <f t="shared" si="15"/>
        <v>0</v>
      </c>
      <c r="L66" s="22">
        <f t="shared" si="11"/>
        <v>6</v>
      </c>
      <c r="M66" s="6">
        <f t="shared" si="16"/>
        <v>0</v>
      </c>
      <c r="N66" s="13">
        <f t="shared" si="17"/>
        <v>41</v>
      </c>
      <c r="O66" s="8">
        <f t="shared" si="18"/>
        <v>0</v>
      </c>
    </row>
    <row r="67" spans="2:15" x14ac:dyDescent="0.3">
      <c r="B67" s="4" t="str">
        <f t="shared" si="12"/>
        <v>UE_REUCESIP-M</v>
      </c>
      <c r="C67" s="96"/>
      <c r="D67" s="4" t="s">
        <v>28</v>
      </c>
      <c r="E67" s="5">
        <f>' BPU Bons de commande'!G20</f>
        <v>0</v>
      </c>
      <c r="F67" s="17">
        <f t="shared" si="6"/>
        <v>10</v>
      </c>
      <c r="G67" s="6">
        <f t="shared" si="13"/>
        <v>0</v>
      </c>
      <c r="H67" s="17">
        <f t="shared" si="8"/>
        <v>8</v>
      </c>
      <c r="I67" s="6">
        <f t="shared" si="19"/>
        <v>0</v>
      </c>
      <c r="J67" s="17">
        <f t="shared" si="10"/>
        <v>5</v>
      </c>
      <c r="K67" s="6">
        <f t="shared" si="15"/>
        <v>0</v>
      </c>
      <c r="L67" s="22">
        <f t="shared" si="11"/>
        <v>2</v>
      </c>
      <c r="M67" s="6">
        <f t="shared" si="16"/>
        <v>0</v>
      </c>
      <c r="N67" s="13">
        <f t="shared" si="17"/>
        <v>25</v>
      </c>
      <c r="O67" s="8">
        <f t="shared" si="18"/>
        <v>0</v>
      </c>
    </row>
    <row r="68" spans="2:15" x14ac:dyDescent="0.3">
      <c r="B68" s="4" t="str">
        <f t="shared" si="12"/>
        <v>UE_REUCESIP-C</v>
      </c>
      <c r="C68" s="97"/>
      <c r="D68" s="4" t="s">
        <v>27</v>
      </c>
      <c r="E68" s="5">
        <f>' BPU Bons de commande'!G21</f>
        <v>0</v>
      </c>
      <c r="F68" s="17">
        <f t="shared" si="6"/>
        <v>2</v>
      </c>
      <c r="G68" s="6">
        <f t="shared" si="13"/>
        <v>0</v>
      </c>
      <c r="H68" s="17">
        <f t="shared" si="8"/>
        <v>1</v>
      </c>
      <c r="I68" s="6">
        <f t="shared" si="19"/>
        <v>0</v>
      </c>
      <c r="J68" s="17">
        <f t="shared" si="10"/>
        <v>0</v>
      </c>
      <c r="K68" s="6">
        <f t="shared" si="15"/>
        <v>0</v>
      </c>
      <c r="L68" s="22">
        <f t="shared" si="11"/>
        <v>2</v>
      </c>
      <c r="M68" s="6">
        <f t="shared" si="16"/>
        <v>0</v>
      </c>
      <c r="N68" s="13">
        <f t="shared" si="17"/>
        <v>5</v>
      </c>
      <c r="O68" s="8">
        <f t="shared" si="18"/>
        <v>0</v>
      </c>
    </row>
    <row r="69" spans="2:15" x14ac:dyDescent="0.3">
      <c r="B69" s="4" t="str">
        <f t="shared" si="12"/>
        <v>UE_PRUT-S</v>
      </c>
      <c r="C69" s="95" t="str">
        <f>C23</f>
        <v>Préparation d'un échange utilisateur</v>
      </c>
      <c r="D69" s="4" t="s">
        <v>26</v>
      </c>
      <c r="E69" s="5">
        <f>' BPU Bons de commande'!G22</f>
        <v>0</v>
      </c>
      <c r="F69" s="17">
        <f t="shared" si="6"/>
        <v>1</v>
      </c>
      <c r="G69" s="6">
        <f t="shared" si="13"/>
        <v>0</v>
      </c>
      <c r="H69" s="17">
        <f t="shared" si="8"/>
        <v>1</v>
      </c>
      <c r="I69" s="6">
        <f t="shared" si="19"/>
        <v>0</v>
      </c>
      <c r="J69" s="17">
        <f t="shared" si="10"/>
        <v>1</v>
      </c>
      <c r="K69" s="6">
        <f t="shared" si="15"/>
        <v>0</v>
      </c>
      <c r="L69" s="22">
        <f t="shared" si="11"/>
        <v>1</v>
      </c>
      <c r="M69" s="6">
        <f t="shared" si="16"/>
        <v>0</v>
      </c>
      <c r="N69" s="13">
        <f t="shared" si="17"/>
        <v>4</v>
      </c>
      <c r="O69" s="8">
        <f t="shared" si="18"/>
        <v>0</v>
      </c>
    </row>
    <row r="70" spans="2:15" x14ac:dyDescent="0.3">
      <c r="B70" s="4" t="str">
        <f t="shared" si="12"/>
        <v>UE_PRUT-M</v>
      </c>
      <c r="C70" s="96"/>
      <c r="D70" s="4" t="s">
        <v>28</v>
      </c>
      <c r="E70" s="5">
        <f>' BPU Bons de commande'!G23</f>
        <v>0</v>
      </c>
      <c r="F70" s="17">
        <f t="shared" si="6"/>
        <v>2</v>
      </c>
      <c r="G70" s="6">
        <f t="shared" si="13"/>
        <v>0</v>
      </c>
      <c r="H70" s="17">
        <f t="shared" si="8"/>
        <v>2</v>
      </c>
      <c r="I70" s="6">
        <f t="shared" si="19"/>
        <v>0</v>
      </c>
      <c r="J70" s="17">
        <f t="shared" si="10"/>
        <v>1</v>
      </c>
      <c r="K70" s="6">
        <f t="shared" si="15"/>
        <v>0</v>
      </c>
      <c r="L70" s="22">
        <f t="shared" si="11"/>
        <v>1</v>
      </c>
      <c r="M70" s="6">
        <f t="shared" si="16"/>
        <v>0</v>
      </c>
      <c r="N70" s="13">
        <f t="shared" si="17"/>
        <v>6</v>
      </c>
      <c r="O70" s="8">
        <f t="shared" si="18"/>
        <v>0</v>
      </c>
    </row>
    <row r="71" spans="2:15" x14ac:dyDescent="0.3">
      <c r="B71" s="4" t="str">
        <f t="shared" si="12"/>
        <v>UE_PRUT-C</v>
      </c>
      <c r="C71" s="97"/>
      <c r="D71" s="4" t="s">
        <v>27</v>
      </c>
      <c r="E71" s="5">
        <f>' BPU Bons de commande'!G24</f>
        <v>0</v>
      </c>
      <c r="F71" s="17">
        <f t="shared" si="6"/>
        <v>1</v>
      </c>
      <c r="G71" s="6">
        <f t="shared" si="13"/>
        <v>0</v>
      </c>
      <c r="H71" s="17">
        <f t="shared" si="8"/>
        <v>1</v>
      </c>
      <c r="I71" s="6">
        <f t="shared" si="19"/>
        <v>0</v>
      </c>
      <c r="J71" s="17">
        <f t="shared" si="10"/>
        <v>0</v>
      </c>
      <c r="K71" s="6">
        <f t="shared" si="15"/>
        <v>0</v>
      </c>
      <c r="L71" s="22">
        <f t="shared" si="11"/>
        <v>0</v>
      </c>
      <c r="M71" s="6">
        <f t="shared" si="16"/>
        <v>0</v>
      </c>
      <c r="N71" s="13">
        <f t="shared" si="17"/>
        <v>2</v>
      </c>
      <c r="O71" s="8">
        <f t="shared" si="18"/>
        <v>0</v>
      </c>
    </row>
    <row r="72" spans="2:15" ht="14.4" customHeight="1" x14ac:dyDescent="0.3">
      <c r="B72" s="4" t="str">
        <f t="shared" si="12"/>
        <v>UE_ANUT-S</v>
      </c>
      <c r="C72" s="95" t="str">
        <f>C26</f>
        <v>Animation et analyse d'un échange utilisateur</v>
      </c>
      <c r="D72" s="4" t="s">
        <v>26</v>
      </c>
      <c r="E72" s="5">
        <f>' BPU Bons de commande'!G25</f>
        <v>0</v>
      </c>
      <c r="F72" s="17">
        <f t="shared" si="6"/>
        <v>3</v>
      </c>
      <c r="G72" s="6">
        <f t="shared" si="13"/>
        <v>0</v>
      </c>
      <c r="H72" s="17">
        <f t="shared" si="8"/>
        <v>2</v>
      </c>
      <c r="I72" s="6">
        <f t="shared" si="19"/>
        <v>0</v>
      </c>
      <c r="J72" s="17">
        <f t="shared" si="10"/>
        <v>1</v>
      </c>
      <c r="K72" s="6">
        <f t="shared" si="15"/>
        <v>0</v>
      </c>
      <c r="L72" s="22">
        <f t="shared" si="11"/>
        <v>1</v>
      </c>
      <c r="M72" s="6">
        <f t="shared" si="16"/>
        <v>0</v>
      </c>
      <c r="N72" s="13">
        <f t="shared" si="17"/>
        <v>7</v>
      </c>
      <c r="O72" s="8">
        <f t="shared" si="18"/>
        <v>0</v>
      </c>
    </row>
    <row r="73" spans="2:15" x14ac:dyDescent="0.3">
      <c r="B73" s="4" t="str">
        <f t="shared" si="12"/>
        <v>UE_ANUT-M</v>
      </c>
      <c r="C73" s="96"/>
      <c r="D73" s="4" t="s">
        <v>28</v>
      </c>
      <c r="E73" s="5">
        <f>' BPU Bons de commande'!G26</f>
        <v>0</v>
      </c>
      <c r="F73" s="17">
        <f t="shared" si="6"/>
        <v>2</v>
      </c>
      <c r="G73" s="6">
        <f t="shared" si="13"/>
        <v>0</v>
      </c>
      <c r="H73" s="17">
        <f t="shared" si="8"/>
        <v>2</v>
      </c>
      <c r="I73" s="6">
        <f t="shared" si="19"/>
        <v>0</v>
      </c>
      <c r="J73" s="17">
        <f t="shared" si="10"/>
        <v>0</v>
      </c>
      <c r="K73" s="6">
        <f t="shared" si="15"/>
        <v>0</v>
      </c>
      <c r="L73" s="22">
        <f t="shared" si="11"/>
        <v>1</v>
      </c>
      <c r="M73" s="6">
        <f t="shared" si="16"/>
        <v>0</v>
      </c>
      <c r="N73" s="13">
        <f t="shared" si="17"/>
        <v>5</v>
      </c>
      <c r="O73" s="8">
        <f t="shared" si="18"/>
        <v>0</v>
      </c>
    </row>
    <row r="74" spans="2:15" x14ac:dyDescent="0.3">
      <c r="B74" s="4" t="str">
        <f t="shared" si="12"/>
        <v>UE_ANUT-C</v>
      </c>
      <c r="C74" s="97"/>
      <c r="D74" s="4" t="s">
        <v>27</v>
      </c>
      <c r="E74" s="5">
        <f>' BPU Bons de commande'!G27</f>
        <v>0</v>
      </c>
      <c r="F74" s="17">
        <f t="shared" si="6"/>
        <v>1</v>
      </c>
      <c r="G74" s="6">
        <f t="shared" si="13"/>
        <v>0</v>
      </c>
      <c r="H74" s="17">
        <f t="shared" si="8"/>
        <v>1</v>
      </c>
      <c r="I74" s="6">
        <f t="shared" si="19"/>
        <v>0</v>
      </c>
      <c r="J74" s="17">
        <f t="shared" si="10"/>
        <v>1</v>
      </c>
      <c r="K74" s="6">
        <f t="shared" si="15"/>
        <v>0</v>
      </c>
      <c r="L74" s="22">
        <f t="shared" si="11"/>
        <v>2</v>
      </c>
      <c r="M74" s="6">
        <f t="shared" si="16"/>
        <v>0</v>
      </c>
      <c r="N74" s="13">
        <f t="shared" si="17"/>
        <v>5</v>
      </c>
      <c r="O74" s="8">
        <f t="shared" si="18"/>
        <v>0</v>
      </c>
    </row>
    <row r="75" spans="2:15" ht="14.4" customHeight="1" x14ac:dyDescent="0.3">
      <c r="B75" s="4" t="str">
        <f t="shared" si="12"/>
        <v>UE_DOCU-S</v>
      </c>
      <c r="C75" s="95" t="str">
        <f>C29</f>
        <v>Rédaction d’un document de conception</v>
      </c>
      <c r="D75" s="4" t="s">
        <v>26</v>
      </c>
      <c r="E75" s="5">
        <f>' BPU Bons de commande'!G28</f>
        <v>0</v>
      </c>
      <c r="F75" s="17">
        <f t="shared" si="6"/>
        <v>3</v>
      </c>
      <c r="G75" s="6">
        <f t="shared" si="13"/>
        <v>0</v>
      </c>
      <c r="H75" s="17">
        <f t="shared" si="8"/>
        <v>2</v>
      </c>
      <c r="I75" s="6">
        <f t="shared" si="19"/>
        <v>0</v>
      </c>
      <c r="J75" s="17">
        <f t="shared" si="10"/>
        <v>2</v>
      </c>
      <c r="K75" s="6">
        <f t="shared" si="15"/>
        <v>0</v>
      </c>
      <c r="L75" s="22">
        <f t="shared" si="11"/>
        <v>1</v>
      </c>
      <c r="M75" s="6">
        <f t="shared" si="16"/>
        <v>0</v>
      </c>
      <c r="N75" s="13">
        <f t="shared" si="17"/>
        <v>8</v>
      </c>
      <c r="O75" s="8">
        <f t="shared" si="18"/>
        <v>0</v>
      </c>
    </row>
    <row r="76" spans="2:15" x14ac:dyDescent="0.3">
      <c r="B76" s="4" t="str">
        <f t="shared" si="12"/>
        <v>UE_DOCU-M</v>
      </c>
      <c r="C76" s="96"/>
      <c r="D76" s="4" t="s">
        <v>28</v>
      </c>
      <c r="E76" s="5">
        <f>' BPU Bons de commande'!G29</f>
        <v>0</v>
      </c>
      <c r="F76" s="17">
        <f t="shared" si="6"/>
        <v>2</v>
      </c>
      <c r="G76" s="6">
        <f t="shared" si="13"/>
        <v>0</v>
      </c>
      <c r="H76" s="17">
        <f t="shared" si="8"/>
        <v>1</v>
      </c>
      <c r="I76" s="6">
        <f t="shared" si="19"/>
        <v>0</v>
      </c>
      <c r="J76" s="17">
        <f t="shared" si="10"/>
        <v>2</v>
      </c>
      <c r="K76" s="6">
        <f t="shared" si="15"/>
        <v>0</v>
      </c>
      <c r="L76" s="22">
        <f t="shared" si="11"/>
        <v>1</v>
      </c>
      <c r="M76" s="6">
        <f t="shared" si="16"/>
        <v>0</v>
      </c>
      <c r="N76" s="13">
        <f t="shared" si="17"/>
        <v>6</v>
      </c>
      <c r="O76" s="8">
        <f t="shared" si="18"/>
        <v>0</v>
      </c>
    </row>
    <row r="77" spans="2:15" x14ac:dyDescent="0.3">
      <c r="B77" s="4" t="str">
        <f t="shared" si="12"/>
        <v>UE_DOCU-C</v>
      </c>
      <c r="C77" s="97"/>
      <c r="D77" s="4" t="s">
        <v>27</v>
      </c>
      <c r="E77" s="5">
        <f>' BPU Bons de commande'!G30</f>
        <v>0</v>
      </c>
      <c r="F77" s="17">
        <f t="shared" si="6"/>
        <v>0</v>
      </c>
      <c r="G77" s="6">
        <f t="shared" si="13"/>
        <v>0</v>
      </c>
      <c r="H77" s="17">
        <f t="shared" si="8"/>
        <v>1</v>
      </c>
      <c r="I77" s="6">
        <f t="shared" si="19"/>
        <v>0</v>
      </c>
      <c r="J77" s="17">
        <f t="shared" si="10"/>
        <v>0</v>
      </c>
      <c r="K77" s="6">
        <f t="shared" si="15"/>
        <v>0</v>
      </c>
      <c r="L77" s="22">
        <f t="shared" si="11"/>
        <v>0</v>
      </c>
      <c r="M77" s="6">
        <f t="shared" si="16"/>
        <v>0</v>
      </c>
      <c r="N77" s="13">
        <f t="shared" si="17"/>
        <v>1</v>
      </c>
      <c r="O77" s="8">
        <f t="shared" si="18"/>
        <v>0</v>
      </c>
    </row>
    <row r="78" spans="2:15" ht="14.4" customHeight="1" x14ac:dyDescent="0.3">
      <c r="B78" s="4" t="str">
        <f t="shared" si="12"/>
        <v>UE_IMPA-S</v>
      </c>
      <c r="C78" s="95" t="str">
        <f>C32</f>
        <v>Etude d’impact</v>
      </c>
      <c r="D78" s="4" t="s">
        <v>26</v>
      </c>
      <c r="E78" s="5">
        <f>' BPU Bons de commande'!G31</f>
        <v>0</v>
      </c>
      <c r="F78" s="17">
        <f t="shared" si="6"/>
        <v>0</v>
      </c>
      <c r="G78" s="6">
        <f t="shared" si="13"/>
        <v>0</v>
      </c>
      <c r="H78" s="17">
        <f t="shared" si="8"/>
        <v>0</v>
      </c>
      <c r="I78" s="6">
        <f t="shared" si="19"/>
        <v>0</v>
      </c>
      <c r="J78" s="17">
        <f t="shared" si="10"/>
        <v>1</v>
      </c>
      <c r="K78" s="6">
        <f t="shared" si="15"/>
        <v>0</v>
      </c>
      <c r="L78" s="22">
        <f t="shared" si="11"/>
        <v>0</v>
      </c>
      <c r="M78" s="6">
        <f t="shared" si="16"/>
        <v>0</v>
      </c>
      <c r="N78" s="13">
        <f t="shared" si="17"/>
        <v>1</v>
      </c>
      <c r="O78" s="8">
        <f t="shared" si="18"/>
        <v>0</v>
      </c>
    </row>
    <row r="79" spans="2:15" x14ac:dyDescent="0.3">
      <c r="B79" s="4" t="str">
        <f t="shared" si="12"/>
        <v>UE_IMPA-M</v>
      </c>
      <c r="C79" s="96"/>
      <c r="D79" s="4" t="s">
        <v>28</v>
      </c>
      <c r="E79" s="5">
        <f>' BPU Bons de commande'!G32</f>
        <v>0</v>
      </c>
      <c r="F79" s="17">
        <f t="shared" si="6"/>
        <v>1</v>
      </c>
      <c r="G79" s="6">
        <f t="shared" si="13"/>
        <v>0</v>
      </c>
      <c r="H79" s="17">
        <f t="shared" si="8"/>
        <v>0</v>
      </c>
      <c r="I79" s="6">
        <f t="shared" si="19"/>
        <v>0</v>
      </c>
      <c r="J79" s="17">
        <f t="shared" si="10"/>
        <v>0</v>
      </c>
      <c r="K79" s="6">
        <f t="shared" si="15"/>
        <v>0</v>
      </c>
      <c r="L79" s="22">
        <f t="shared" si="11"/>
        <v>0</v>
      </c>
      <c r="M79" s="6">
        <f t="shared" si="16"/>
        <v>0</v>
      </c>
      <c r="N79" s="13">
        <f t="shared" si="17"/>
        <v>1</v>
      </c>
      <c r="O79" s="8">
        <f t="shared" si="18"/>
        <v>0</v>
      </c>
    </row>
    <row r="80" spans="2:15" x14ac:dyDescent="0.3">
      <c r="B80" s="4" t="str">
        <f t="shared" si="12"/>
        <v>UE_IMPA-C</v>
      </c>
      <c r="C80" s="97"/>
      <c r="D80" s="4" t="s">
        <v>27</v>
      </c>
      <c r="E80" s="5">
        <f>' BPU Bons de commande'!G33</f>
        <v>0</v>
      </c>
      <c r="F80" s="17">
        <f t="shared" si="6"/>
        <v>0</v>
      </c>
      <c r="G80" s="6">
        <f t="shared" si="13"/>
        <v>0</v>
      </c>
      <c r="H80" s="17">
        <f t="shared" si="8"/>
        <v>1</v>
      </c>
      <c r="I80" s="6">
        <f t="shared" si="19"/>
        <v>0</v>
      </c>
      <c r="J80" s="17">
        <f t="shared" si="10"/>
        <v>0</v>
      </c>
      <c r="K80" s="6">
        <f t="shared" si="15"/>
        <v>0</v>
      </c>
      <c r="L80" s="22">
        <f t="shared" si="11"/>
        <v>0</v>
      </c>
      <c r="M80" s="6">
        <f t="shared" si="16"/>
        <v>0</v>
      </c>
      <c r="N80" s="13">
        <f t="shared" si="17"/>
        <v>1</v>
      </c>
      <c r="O80" s="8">
        <f t="shared" si="18"/>
        <v>0</v>
      </c>
    </row>
    <row r="81" spans="2:15" ht="14.4" customHeight="1" x14ac:dyDescent="0.3">
      <c r="B81" s="4" t="str">
        <f t="shared" si="12"/>
        <v>UR_RECE-S</v>
      </c>
      <c r="C81" s="95" t="str">
        <f>C35</f>
        <v>Recette</v>
      </c>
      <c r="D81" s="4" t="s">
        <v>26</v>
      </c>
      <c r="E81" s="5">
        <f>' BPU Bons de commande'!G34</f>
        <v>0</v>
      </c>
      <c r="F81" s="17">
        <f t="shared" si="6"/>
        <v>0</v>
      </c>
      <c r="G81" s="6">
        <f t="shared" si="13"/>
        <v>0</v>
      </c>
      <c r="H81" s="17">
        <f t="shared" si="8"/>
        <v>0</v>
      </c>
      <c r="I81" s="6">
        <f t="shared" si="19"/>
        <v>0</v>
      </c>
      <c r="J81" s="17">
        <f t="shared" si="10"/>
        <v>1</v>
      </c>
      <c r="K81" s="6">
        <f t="shared" si="15"/>
        <v>0</v>
      </c>
      <c r="L81" s="22">
        <f t="shared" si="11"/>
        <v>1</v>
      </c>
      <c r="M81" s="6">
        <f t="shared" si="16"/>
        <v>0</v>
      </c>
      <c r="N81" s="13">
        <f t="shared" si="17"/>
        <v>2</v>
      </c>
      <c r="O81" s="8">
        <f t="shared" si="18"/>
        <v>0</v>
      </c>
    </row>
    <row r="82" spans="2:15" x14ac:dyDescent="0.3">
      <c r="B82" s="4" t="str">
        <f t="shared" si="12"/>
        <v>UR_RECE-M</v>
      </c>
      <c r="C82" s="96"/>
      <c r="D82" s="4" t="s">
        <v>28</v>
      </c>
      <c r="E82" s="5">
        <f>' BPU Bons de commande'!G35</f>
        <v>0</v>
      </c>
      <c r="F82" s="17">
        <f t="shared" si="6"/>
        <v>1</v>
      </c>
      <c r="G82" s="6">
        <f t="shared" si="13"/>
        <v>0</v>
      </c>
      <c r="H82" s="17">
        <f t="shared" si="8"/>
        <v>0</v>
      </c>
      <c r="I82" s="6">
        <f t="shared" si="19"/>
        <v>0</v>
      </c>
      <c r="J82" s="17">
        <f t="shared" si="10"/>
        <v>0</v>
      </c>
      <c r="K82" s="6">
        <f t="shared" si="15"/>
        <v>0</v>
      </c>
      <c r="L82" s="22">
        <f t="shared" si="11"/>
        <v>0</v>
      </c>
      <c r="M82" s="6">
        <f t="shared" si="16"/>
        <v>0</v>
      </c>
      <c r="N82" s="13">
        <f t="shared" si="17"/>
        <v>1</v>
      </c>
      <c r="O82" s="8">
        <f t="shared" si="18"/>
        <v>0</v>
      </c>
    </row>
    <row r="83" spans="2:15" x14ac:dyDescent="0.3">
      <c r="B83" s="4" t="str">
        <f t="shared" si="12"/>
        <v>UR_RECE-C</v>
      </c>
      <c r="C83" s="97"/>
      <c r="D83" s="4" t="s">
        <v>27</v>
      </c>
      <c r="E83" s="5">
        <f>' BPU Bons de commande'!G36</f>
        <v>0</v>
      </c>
      <c r="F83" s="17">
        <f t="shared" si="6"/>
        <v>0</v>
      </c>
      <c r="G83" s="6">
        <f t="shared" si="13"/>
        <v>0</v>
      </c>
      <c r="H83" s="17">
        <f t="shared" si="8"/>
        <v>1</v>
      </c>
      <c r="I83" s="6">
        <f t="shared" si="19"/>
        <v>0</v>
      </c>
      <c r="J83" s="17">
        <f t="shared" si="10"/>
        <v>0</v>
      </c>
      <c r="K83" s="6">
        <f t="shared" si="15"/>
        <v>0</v>
      </c>
      <c r="L83" s="22">
        <f t="shared" si="11"/>
        <v>1</v>
      </c>
      <c r="M83" s="6">
        <f t="shared" si="16"/>
        <v>0</v>
      </c>
      <c r="N83" s="13">
        <f t="shared" si="17"/>
        <v>2</v>
      </c>
      <c r="O83" s="8">
        <f t="shared" si="18"/>
        <v>0</v>
      </c>
    </row>
    <row r="84" spans="2:15" ht="14.4" customHeight="1" x14ac:dyDescent="0.3">
      <c r="B84" s="4" t="str">
        <f t="shared" si="12"/>
        <v>UC_PRFO-S</v>
      </c>
      <c r="C84" s="95" t="str">
        <f>C38</f>
        <v>Préparation d’un transfert de compétences</v>
      </c>
      <c r="D84" s="4" t="s">
        <v>26</v>
      </c>
      <c r="E84" s="5">
        <f>' BPU Bons de commande'!G37</f>
        <v>0</v>
      </c>
      <c r="F84" s="17">
        <f t="shared" si="6"/>
        <v>2</v>
      </c>
      <c r="G84" s="6">
        <f t="shared" si="13"/>
        <v>0</v>
      </c>
      <c r="H84" s="17">
        <f t="shared" si="8"/>
        <v>1</v>
      </c>
      <c r="I84" s="6">
        <f t="shared" si="19"/>
        <v>0</v>
      </c>
      <c r="J84" s="17">
        <f t="shared" si="10"/>
        <v>0</v>
      </c>
      <c r="K84" s="6">
        <f t="shared" si="15"/>
        <v>0</v>
      </c>
      <c r="L84" s="22">
        <f t="shared" si="11"/>
        <v>1</v>
      </c>
      <c r="M84" s="6">
        <f t="shared" si="16"/>
        <v>0</v>
      </c>
      <c r="N84" s="13">
        <f t="shared" si="17"/>
        <v>4</v>
      </c>
      <c r="O84" s="8">
        <f t="shared" si="18"/>
        <v>0</v>
      </c>
    </row>
    <row r="85" spans="2:15" x14ac:dyDescent="0.3">
      <c r="B85" s="4" t="str">
        <f t="shared" si="12"/>
        <v>UC_PRFO-M</v>
      </c>
      <c r="C85" s="96"/>
      <c r="D85" s="4" t="s">
        <v>28</v>
      </c>
      <c r="E85" s="5">
        <f>' BPU Bons de commande'!G38</f>
        <v>0</v>
      </c>
      <c r="F85" s="17">
        <f t="shared" si="6"/>
        <v>0</v>
      </c>
      <c r="G85" s="6">
        <f t="shared" si="13"/>
        <v>0</v>
      </c>
      <c r="H85" s="17">
        <f t="shared" si="8"/>
        <v>1</v>
      </c>
      <c r="I85" s="6">
        <f t="shared" si="19"/>
        <v>0</v>
      </c>
      <c r="J85" s="17">
        <f t="shared" si="10"/>
        <v>1</v>
      </c>
      <c r="K85" s="6">
        <f t="shared" si="15"/>
        <v>0</v>
      </c>
      <c r="L85" s="22">
        <f t="shared" si="11"/>
        <v>0</v>
      </c>
      <c r="M85" s="6">
        <f t="shared" si="16"/>
        <v>0</v>
      </c>
      <c r="N85" s="13">
        <f t="shared" si="17"/>
        <v>2</v>
      </c>
      <c r="O85" s="8">
        <f t="shared" si="18"/>
        <v>0</v>
      </c>
    </row>
    <row r="86" spans="2:15" x14ac:dyDescent="0.3">
      <c r="B86" s="4" t="str">
        <f t="shared" si="12"/>
        <v>UC_PRFO-C</v>
      </c>
      <c r="C86" s="97"/>
      <c r="D86" s="4" t="s">
        <v>27</v>
      </c>
      <c r="E86" s="5">
        <f>' BPU Bons de commande'!G39</f>
        <v>0</v>
      </c>
      <c r="F86" s="17">
        <f t="shared" si="6"/>
        <v>0</v>
      </c>
      <c r="G86" s="6">
        <f t="shared" si="13"/>
        <v>0</v>
      </c>
      <c r="H86" s="17">
        <f t="shared" si="8"/>
        <v>0</v>
      </c>
      <c r="I86" s="6">
        <f t="shared" si="19"/>
        <v>0</v>
      </c>
      <c r="J86" s="17">
        <f t="shared" si="10"/>
        <v>1</v>
      </c>
      <c r="K86" s="6">
        <f t="shared" si="15"/>
        <v>0</v>
      </c>
      <c r="L86" s="22">
        <f t="shared" si="11"/>
        <v>1</v>
      </c>
      <c r="M86" s="6">
        <f t="shared" si="16"/>
        <v>0</v>
      </c>
      <c r="N86" s="13">
        <f t="shared" si="17"/>
        <v>2</v>
      </c>
      <c r="O86" s="8">
        <f t="shared" si="18"/>
        <v>0</v>
      </c>
    </row>
    <row r="87" spans="2:15" ht="14.4" customHeight="1" x14ac:dyDescent="0.3">
      <c r="B87" s="4" t="str">
        <f t="shared" si="12"/>
        <v>UC_ANFO-S</v>
      </c>
      <c r="C87" s="95" t="str">
        <f>C41</f>
        <v>Animation d’un transfert de compétences</v>
      </c>
      <c r="D87" s="4" t="s">
        <v>26</v>
      </c>
      <c r="E87" s="5">
        <f>' BPU Bons de commande'!G40</f>
        <v>0</v>
      </c>
      <c r="F87" s="17">
        <f t="shared" si="6"/>
        <v>3</v>
      </c>
      <c r="G87" s="6">
        <f t="shared" si="13"/>
        <v>0</v>
      </c>
      <c r="H87" s="17">
        <f t="shared" si="8"/>
        <v>1</v>
      </c>
      <c r="I87" s="6">
        <f t="shared" si="19"/>
        <v>0</v>
      </c>
      <c r="J87" s="17">
        <f t="shared" si="10"/>
        <v>0</v>
      </c>
      <c r="K87" s="6">
        <f t="shared" si="15"/>
        <v>0</v>
      </c>
      <c r="L87" s="22">
        <f t="shared" si="11"/>
        <v>1</v>
      </c>
      <c r="M87" s="6">
        <f t="shared" si="16"/>
        <v>0</v>
      </c>
      <c r="N87" s="13">
        <f t="shared" si="17"/>
        <v>5</v>
      </c>
      <c r="O87" s="8">
        <f t="shared" si="18"/>
        <v>0</v>
      </c>
    </row>
    <row r="88" spans="2:15" x14ac:dyDescent="0.3">
      <c r="B88" s="4" t="str">
        <f t="shared" si="12"/>
        <v>UC_ANFO-M</v>
      </c>
      <c r="C88" s="96"/>
      <c r="D88" s="4" t="s">
        <v>28</v>
      </c>
      <c r="E88" s="5">
        <f>' BPU Bons de commande'!G41</f>
        <v>0</v>
      </c>
      <c r="F88" s="17">
        <f t="shared" si="6"/>
        <v>0</v>
      </c>
      <c r="G88" s="6">
        <f t="shared" si="13"/>
        <v>0</v>
      </c>
      <c r="H88" s="17">
        <f t="shared" si="8"/>
        <v>1</v>
      </c>
      <c r="I88" s="6">
        <f t="shared" si="19"/>
        <v>0</v>
      </c>
      <c r="J88" s="17">
        <f t="shared" si="10"/>
        <v>1</v>
      </c>
      <c r="K88" s="6">
        <f t="shared" si="15"/>
        <v>0</v>
      </c>
      <c r="L88" s="22">
        <f t="shared" si="11"/>
        <v>0</v>
      </c>
      <c r="M88" s="6">
        <f t="shared" si="16"/>
        <v>0</v>
      </c>
      <c r="N88" s="13">
        <f t="shared" si="17"/>
        <v>2</v>
      </c>
      <c r="O88" s="8">
        <f t="shared" si="18"/>
        <v>0</v>
      </c>
    </row>
    <row r="89" spans="2:15" x14ac:dyDescent="0.3">
      <c r="B89" s="4" t="str">
        <f t="shared" si="12"/>
        <v>UC_ANFO-C</v>
      </c>
      <c r="C89" s="97"/>
      <c r="D89" s="4" t="s">
        <v>27</v>
      </c>
      <c r="E89" s="5">
        <f>' BPU Bons de commande'!G42</f>
        <v>0</v>
      </c>
      <c r="F89" s="17">
        <f t="shared" si="6"/>
        <v>0</v>
      </c>
      <c r="G89" s="6">
        <f t="shared" si="13"/>
        <v>0</v>
      </c>
      <c r="H89" s="17">
        <f t="shared" si="8"/>
        <v>0</v>
      </c>
      <c r="I89" s="6">
        <f t="shared" si="19"/>
        <v>0</v>
      </c>
      <c r="J89" s="17">
        <f t="shared" si="10"/>
        <v>1</v>
      </c>
      <c r="K89" s="6">
        <f t="shared" si="15"/>
        <v>0</v>
      </c>
      <c r="L89" s="22">
        <f t="shared" si="11"/>
        <v>1</v>
      </c>
      <c r="M89" s="6">
        <f t="shared" si="16"/>
        <v>0</v>
      </c>
      <c r="N89" s="13">
        <f t="shared" si="17"/>
        <v>2</v>
      </c>
      <c r="O89" s="8">
        <f t="shared" si="18"/>
        <v>0</v>
      </c>
    </row>
    <row r="90" spans="2:15" ht="14.4" customHeight="1" x14ac:dyDescent="0.3">
      <c r="B90" s="4" t="str">
        <f t="shared" si="12"/>
        <v>UC_GUID-S</v>
      </c>
      <c r="C90" s="95" t="str">
        <f>C44</f>
        <v>Rédaction de supports utilisateur</v>
      </c>
      <c r="D90" s="4" t="s">
        <v>26</v>
      </c>
      <c r="E90" s="5">
        <f>' BPU Bons de commande'!G43</f>
        <v>0</v>
      </c>
      <c r="F90" s="17">
        <f t="shared" si="6"/>
        <v>1</v>
      </c>
      <c r="G90" s="6">
        <f t="shared" si="13"/>
        <v>0</v>
      </c>
      <c r="H90" s="17">
        <f t="shared" si="8"/>
        <v>1</v>
      </c>
      <c r="I90" s="6">
        <f t="shared" si="19"/>
        <v>0</v>
      </c>
      <c r="J90" s="17">
        <f t="shared" si="10"/>
        <v>1</v>
      </c>
      <c r="K90" s="6">
        <f t="shared" si="15"/>
        <v>0</v>
      </c>
      <c r="L90" s="22">
        <f t="shared" si="11"/>
        <v>0</v>
      </c>
      <c r="M90" s="6">
        <f t="shared" si="16"/>
        <v>0</v>
      </c>
      <c r="N90" s="13">
        <f t="shared" si="17"/>
        <v>3</v>
      </c>
      <c r="O90" s="8">
        <f t="shared" si="18"/>
        <v>0</v>
      </c>
    </row>
    <row r="91" spans="2:15" x14ac:dyDescent="0.3">
      <c r="B91" s="4" t="str">
        <f t="shared" si="12"/>
        <v>UC_GUID-M</v>
      </c>
      <c r="C91" s="96"/>
      <c r="D91" s="4" t="s">
        <v>28</v>
      </c>
      <c r="E91" s="5">
        <f>' BPU Bons de commande'!G44</f>
        <v>0</v>
      </c>
      <c r="F91" s="17">
        <f t="shared" si="6"/>
        <v>1</v>
      </c>
      <c r="G91" s="6">
        <f t="shared" si="13"/>
        <v>0</v>
      </c>
      <c r="H91" s="17">
        <f t="shared" si="8"/>
        <v>0</v>
      </c>
      <c r="I91" s="6">
        <f t="shared" si="19"/>
        <v>0</v>
      </c>
      <c r="J91" s="17">
        <f t="shared" si="10"/>
        <v>1</v>
      </c>
      <c r="K91" s="6">
        <f t="shared" si="15"/>
        <v>0</v>
      </c>
      <c r="L91" s="22">
        <f t="shared" si="11"/>
        <v>0</v>
      </c>
      <c r="M91" s="6">
        <f t="shared" si="16"/>
        <v>0</v>
      </c>
      <c r="N91" s="13">
        <f t="shared" si="17"/>
        <v>2</v>
      </c>
      <c r="O91" s="8">
        <f t="shared" si="18"/>
        <v>0</v>
      </c>
    </row>
    <row r="92" spans="2:15" x14ac:dyDescent="0.3">
      <c r="B92" s="4" t="str">
        <f t="shared" si="12"/>
        <v>UC_GUID-C</v>
      </c>
      <c r="C92" s="97"/>
      <c r="D92" s="4" t="s">
        <v>27</v>
      </c>
      <c r="E92" s="5">
        <f>' BPU Bons de commande'!G45</f>
        <v>0</v>
      </c>
      <c r="F92" s="17">
        <f t="shared" si="6"/>
        <v>0</v>
      </c>
      <c r="G92" s="6">
        <f t="shared" si="13"/>
        <v>0</v>
      </c>
      <c r="H92" s="17">
        <f t="shared" si="8"/>
        <v>1</v>
      </c>
      <c r="I92" s="6">
        <f t="shared" si="19"/>
        <v>0</v>
      </c>
      <c r="J92" s="17">
        <f t="shared" si="10"/>
        <v>0</v>
      </c>
      <c r="K92" s="6">
        <f t="shared" si="15"/>
        <v>0</v>
      </c>
      <c r="L92" s="22">
        <f t="shared" si="11"/>
        <v>0</v>
      </c>
      <c r="M92" s="6">
        <f t="shared" si="16"/>
        <v>0</v>
      </c>
      <c r="N92" s="13">
        <f t="shared" si="17"/>
        <v>1</v>
      </c>
      <c r="O92" s="8">
        <f t="shared" si="18"/>
        <v>0</v>
      </c>
    </row>
    <row r="93" spans="2:15" x14ac:dyDescent="0.3">
      <c r="B93" s="4" t="str">
        <f t="shared" si="12"/>
        <v>UC_ASSIST</v>
      </c>
      <c r="C93" s="31" t="str">
        <f>C47</f>
        <v>Assistance opérationnelle</v>
      </c>
      <c r="D93" s="4" t="s">
        <v>92</v>
      </c>
      <c r="E93" s="5">
        <f>' BPU Bons de commande'!G46</f>
        <v>0</v>
      </c>
      <c r="F93" s="17">
        <f t="shared" si="6"/>
        <v>5</v>
      </c>
      <c r="G93" s="6">
        <f t="shared" si="13"/>
        <v>0</v>
      </c>
      <c r="H93" s="17">
        <f t="shared" si="8"/>
        <v>7</v>
      </c>
      <c r="I93" s="6">
        <f t="shared" si="19"/>
        <v>0</v>
      </c>
      <c r="J93" s="17">
        <f t="shared" si="10"/>
        <v>5</v>
      </c>
      <c r="K93" s="6">
        <f t="shared" si="15"/>
        <v>0</v>
      </c>
      <c r="L93" s="22">
        <f t="shared" si="11"/>
        <v>5</v>
      </c>
      <c r="M93" s="6">
        <f t="shared" si="16"/>
        <v>0</v>
      </c>
      <c r="N93" s="13">
        <f t="shared" si="17"/>
        <v>22</v>
      </c>
      <c r="O93" s="8">
        <f t="shared" si="18"/>
        <v>0</v>
      </c>
    </row>
    <row r="94" spans="2:15" x14ac:dyDescent="0.3">
      <c r="B94" s="4" t="str">
        <f t="shared" si="12"/>
        <v>UT_SUIVI-S</v>
      </c>
      <c r="C94" s="95" t="str">
        <f t="shared" ref="C94" si="20">C48</f>
        <v xml:space="preserve">Suivi des activités de maîtrise d'œuvre </v>
      </c>
      <c r="D94" s="4" t="s">
        <v>26</v>
      </c>
      <c r="E94" s="5">
        <f>' BPU Bons de commande'!G47</f>
        <v>0</v>
      </c>
      <c r="F94" s="17">
        <f t="shared" si="6"/>
        <v>0</v>
      </c>
      <c r="G94" s="6">
        <f t="shared" si="13"/>
        <v>0</v>
      </c>
      <c r="H94" s="17">
        <f t="shared" si="8"/>
        <v>0</v>
      </c>
      <c r="I94" s="6">
        <f t="shared" si="19"/>
        <v>0</v>
      </c>
      <c r="J94" s="17">
        <f t="shared" si="10"/>
        <v>1</v>
      </c>
      <c r="K94" s="6">
        <f t="shared" si="15"/>
        <v>0</v>
      </c>
      <c r="L94" s="22">
        <f t="shared" si="11"/>
        <v>0</v>
      </c>
      <c r="M94" s="6">
        <f t="shared" si="16"/>
        <v>0</v>
      </c>
      <c r="N94" s="13">
        <f t="shared" si="17"/>
        <v>1</v>
      </c>
      <c r="O94" s="8">
        <f t="shared" si="18"/>
        <v>0</v>
      </c>
    </row>
    <row r="95" spans="2:15" x14ac:dyDescent="0.3">
      <c r="B95" s="4" t="str">
        <f t="shared" si="12"/>
        <v>UT_SUIVI-M</v>
      </c>
      <c r="C95" s="96"/>
      <c r="D95" s="4" t="s">
        <v>28</v>
      </c>
      <c r="E95" s="5">
        <f>' BPU Bons de commande'!G48</f>
        <v>0</v>
      </c>
      <c r="F95" s="17">
        <f t="shared" si="6"/>
        <v>1</v>
      </c>
      <c r="G95" s="6">
        <f t="shared" si="13"/>
        <v>0</v>
      </c>
      <c r="H95" s="17">
        <f t="shared" si="8"/>
        <v>0</v>
      </c>
      <c r="I95" s="6">
        <f t="shared" si="19"/>
        <v>0</v>
      </c>
      <c r="J95" s="17">
        <f t="shared" si="10"/>
        <v>0</v>
      </c>
      <c r="K95" s="6">
        <f t="shared" si="15"/>
        <v>0</v>
      </c>
      <c r="L95" s="22">
        <f t="shared" si="11"/>
        <v>0</v>
      </c>
      <c r="M95" s="6">
        <f t="shared" si="16"/>
        <v>0</v>
      </c>
      <c r="N95" s="13">
        <f t="shared" si="17"/>
        <v>1</v>
      </c>
      <c r="O95" s="8">
        <f t="shared" si="18"/>
        <v>0</v>
      </c>
    </row>
    <row r="96" spans="2:15" x14ac:dyDescent="0.3">
      <c r="B96" s="4" t="str">
        <f t="shared" si="12"/>
        <v>UT_SUIVI-C</v>
      </c>
      <c r="C96" s="97"/>
      <c r="D96" s="4" t="s">
        <v>27</v>
      </c>
      <c r="E96" s="5">
        <f>' BPU Bons de commande'!G49</f>
        <v>0</v>
      </c>
      <c r="F96" s="17">
        <f t="shared" si="6"/>
        <v>0</v>
      </c>
      <c r="G96" s="6">
        <f t="shared" si="13"/>
        <v>0</v>
      </c>
      <c r="H96" s="17">
        <f t="shared" si="8"/>
        <v>1</v>
      </c>
      <c r="I96" s="6">
        <f t="shared" si="19"/>
        <v>0</v>
      </c>
      <c r="J96" s="17">
        <f t="shared" si="10"/>
        <v>0</v>
      </c>
      <c r="K96" s="6">
        <f t="shared" si="15"/>
        <v>0</v>
      </c>
      <c r="L96" s="22">
        <f t="shared" si="11"/>
        <v>0</v>
      </c>
      <c r="M96" s="6">
        <f t="shared" si="16"/>
        <v>0</v>
      </c>
      <c r="N96" s="13">
        <f t="shared" si="17"/>
        <v>1</v>
      </c>
      <c r="O96" s="8">
        <f t="shared" si="18"/>
        <v>0</v>
      </c>
    </row>
    <row r="97" spans="2:15" x14ac:dyDescent="0.3">
      <c r="B97" s="4" t="str">
        <f t="shared" si="12"/>
        <v>UT_ETUDE-S</v>
      </c>
      <c r="C97" s="95" t="str">
        <f t="shared" ref="C97" si="21">C51</f>
        <v>Conseil et étude technique</v>
      </c>
      <c r="D97" s="4" t="s">
        <v>26</v>
      </c>
      <c r="E97" s="5">
        <f>' BPU Bons de commande'!G50</f>
        <v>0</v>
      </c>
      <c r="F97" s="17">
        <f t="shared" si="6"/>
        <v>0</v>
      </c>
      <c r="G97" s="6">
        <f t="shared" si="13"/>
        <v>0</v>
      </c>
      <c r="H97" s="17">
        <f t="shared" si="8"/>
        <v>0</v>
      </c>
      <c r="I97" s="6">
        <f t="shared" si="19"/>
        <v>0</v>
      </c>
      <c r="J97" s="17">
        <f t="shared" si="10"/>
        <v>1</v>
      </c>
      <c r="K97" s="6">
        <f t="shared" si="15"/>
        <v>0</v>
      </c>
      <c r="L97" s="22">
        <f t="shared" si="11"/>
        <v>0</v>
      </c>
      <c r="M97" s="6">
        <f t="shared" si="16"/>
        <v>0</v>
      </c>
      <c r="N97" s="13">
        <f t="shared" si="17"/>
        <v>1</v>
      </c>
      <c r="O97" s="8">
        <f t="shared" si="18"/>
        <v>0</v>
      </c>
    </row>
    <row r="98" spans="2:15" x14ac:dyDescent="0.3">
      <c r="B98" s="4" t="str">
        <f t="shared" si="12"/>
        <v>UT_ETUDE-M</v>
      </c>
      <c r="C98" s="96"/>
      <c r="D98" s="4" t="s">
        <v>28</v>
      </c>
      <c r="E98" s="5">
        <f>' BPU Bons de commande'!G51</f>
        <v>0</v>
      </c>
      <c r="F98" s="17">
        <f t="shared" si="6"/>
        <v>0</v>
      </c>
      <c r="G98" s="6">
        <f t="shared" si="13"/>
        <v>0</v>
      </c>
      <c r="H98" s="17">
        <f t="shared" si="8"/>
        <v>1</v>
      </c>
      <c r="I98" s="6">
        <f t="shared" si="19"/>
        <v>0</v>
      </c>
      <c r="J98" s="17">
        <f t="shared" si="10"/>
        <v>0</v>
      </c>
      <c r="K98" s="6">
        <f t="shared" si="15"/>
        <v>0</v>
      </c>
      <c r="L98" s="22">
        <f t="shared" si="11"/>
        <v>0</v>
      </c>
      <c r="M98" s="6">
        <f t="shared" si="16"/>
        <v>0</v>
      </c>
      <c r="N98" s="13">
        <f t="shared" si="17"/>
        <v>1</v>
      </c>
      <c r="O98" s="8">
        <f t="shared" si="18"/>
        <v>0</v>
      </c>
    </row>
    <row r="99" spans="2:15" x14ac:dyDescent="0.3">
      <c r="B99" s="4" t="str">
        <f t="shared" si="12"/>
        <v>UT_ETUDE-C</v>
      </c>
      <c r="C99" s="97"/>
      <c r="D99" s="4" t="s">
        <v>27</v>
      </c>
      <c r="E99" s="5">
        <f>' BPU Bons de commande'!G52</f>
        <v>0</v>
      </c>
      <c r="F99" s="17">
        <f t="shared" si="6"/>
        <v>1</v>
      </c>
      <c r="G99" s="6">
        <f t="shared" si="13"/>
        <v>0</v>
      </c>
      <c r="H99" s="17">
        <f t="shared" si="8"/>
        <v>0</v>
      </c>
      <c r="I99" s="6">
        <f t="shared" si="19"/>
        <v>0</v>
      </c>
      <c r="J99" s="17">
        <f t="shared" si="10"/>
        <v>0</v>
      </c>
      <c r="K99" s="6">
        <f t="shared" si="15"/>
        <v>0</v>
      </c>
      <c r="L99" s="22">
        <f t="shared" si="11"/>
        <v>0</v>
      </c>
      <c r="M99" s="6">
        <f t="shared" si="16"/>
        <v>0</v>
      </c>
      <c r="N99" s="13">
        <f t="shared" si="17"/>
        <v>1</v>
      </c>
      <c r="O99" s="8">
        <f t="shared" si="18"/>
        <v>0</v>
      </c>
    </row>
    <row r="100" spans="2:15" x14ac:dyDescent="0.3">
      <c r="B100" s="4" t="str">
        <f t="shared" si="12"/>
        <v>UT_OUTIL-S</v>
      </c>
      <c r="C100" s="95" t="str">
        <f>C54</f>
        <v>Approfondissement de solution technique</v>
      </c>
      <c r="D100" s="4" t="s">
        <v>26</v>
      </c>
      <c r="E100" s="5">
        <f>' BPU Bons de commande'!G53</f>
        <v>0</v>
      </c>
      <c r="F100" s="17">
        <f t="shared" si="6"/>
        <v>0</v>
      </c>
      <c r="G100" s="6">
        <f t="shared" si="13"/>
        <v>0</v>
      </c>
      <c r="H100" s="17">
        <f t="shared" si="8"/>
        <v>0</v>
      </c>
      <c r="I100" s="6">
        <f t="shared" si="19"/>
        <v>0</v>
      </c>
      <c r="J100" s="17">
        <f t="shared" si="10"/>
        <v>1</v>
      </c>
      <c r="K100" s="6">
        <f t="shared" si="15"/>
        <v>0</v>
      </c>
      <c r="L100" s="22">
        <f t="shared" si="11"/>
        <v>0</v>
      </c>
      <c r="M100" s="6">
        <f t="shared" si="16"/>
        <v>0</v>
      </c>
      <c r="N100" s="13">
        <f t="shared" si="17"/>
        <v>1</v>
      </c>
      <c r="O100" s="8">
        <f t="shared" si="18"/>
        <v>0</v>
      </c>
    </row>
    <row r="101" spans="2:15" x14ac:dyDescent="0.3">
      <c r="B101" s="4" t="str">
        <f t="shared" si="12"/>
        <v>UT_OUTIL-M</v>
      </c>
      <c r="C101" s="96"/>
      <c r="D101" s="4" t="s">
        <v>28</v>
      </c>
      <c r="E101" s="5">
        <f>' BPU Bons de commande'!G54</f>
        <v>0</v>
      </c>
      <c r="F101" s="17">
        <f t="shared" si="6"/>
        <v>0</v>
      </c>
      <c r="G101" s="6">
        <f t="shared" si="13"/>
        <v>0</v>
      </c>
      <c r="H101" s="17">
        <f t="shared" si="8"/>
        <v>1</v>
      </c>
      <c r="I101" s="6">
        <f t="shared" si="19"/>
        <v>0</v>
      </c>
      <c r="J101" s="17">
        <f t="shared" si="10"/>
        <v>0</v>
      </c>
      <c r="K101" s="6">
        <f t="shared" si="15"/>
        <v>0</v>
      </c>
      <c r="L101" s="22">
        <f t="shared" si="11"/>
        <v>0</v>
      </c>
      <c r="M101" s="6">
        <f t="shared" si="16"/>
        <v>0</v>
      </c>
      <c r="N101" s="13">
        <f t="shared" si="17"/>
        <v>1</v>
      </c>
      <c r="O101" s="8">
        <f t="shared" si="18"/>
        <v>0</v>
      </c>
    </row>
    <row r="102" spans="2:15" x14ac:dyDescent="0.3">
      <c r="B102" s="4" t="str">
        <f t="shared" si="12"/>
        <v>UT_OUTIL-C</v>
      </c>
      <c r="C102" s="97"/>
      <c r="D102" s="4" t="s">
        <v>27</v>
      </c>
      <c r="E102" s="5">
        <f>' BPU Bons de commande'!G55</f>
        <v>0</v>
      </c>
      <c r="F102" s="17">
        <f t="shared" si="6"/>
        <v>1</v>
      </c>
      <c r="G102" s="6">
        <f t="shared" si="13"/>
        <v>0</v>
      </c>
      <c r="H102" s="17">
        <f t="shared" si="8"/>
        <v>0</v>
      </c>
      <c r="I102" s="6">
        <f t="shared" si="19"/>
        <v>0</v>
      </c>
      <c r="J102" s="17">
        <f t="shared" si="10"/>
        <v>0</v>
      </c>
      <c r="K102" s="6">
        <f t="shared" si="15"/>
        <v>0</v>
      </c>
      <c r="L102" s="22">
        <f t="shared" si="11"/>
        <v>0</v>
      </c>
      <c r="M102" s="6">
        <f t="shared" si="16"/>
        <v>0</v>
      </c>
      <c r="N102" s="13">
        <f t="shared" si="17"/>
        <v>1</v>
      </c>
      <c r="O102" s="8">
        <f t="shared" si="18"/>
        <v>0</v>
      </c>
    </row>
    <row r="103" spans="2:15" x14ac:dyDescent="0.3">
      <c r="B103" s="99" t="s">
        <v>6</v>
      </c>
      <c r="C103" s="99"/>
      <c r="D103" s="99"/>
      <c r="E103" s="99"/>
      <c r="F103" s="17">
        <f>SUM(F63:F102)</f>
        <v>64</v>
      </c>
      <c r="G103" s="32">
        <f>SUM(G63:G102)</f>
        <v>0</v>
      </c>
      <c r="H103" s="17">
        <f t="shared" ref="H103:O103" si="22">SUM(H63:H102)</f>
        <v>58</v>
      </c>
      <c r="I103" s="32">
        <f t="shared" si="22"/>
        <v>0</v>
      </c>
      <c r="J103" s="17">
        <f t="shared" si="22"/>
        <v>42</v>
      </c>
      <c r="K103" s="32">
        <f>SUM(K63:K102)</f>
        <v>0</v>
      </c>
      <c r="L103" s="17">
        <f t="shared" si="22"/>
        <v>33</v>
      </c>
      <c r="M103" s="32">
        <f>SUM(M63:M102)</f>
        <v>0</v>
      </c>
      <c r="N103" s="17">
        <f t="shared" si="22"/>
        <v>197</v>
      </c>
      <c r="O103" s="33">
        <f t="shared" si="22"/>
        <v>0</v>
      </c>
    </row>
    <row r="104" spans="2:15" x14ac:dyDescent="0.3">
      <c r="F104" s="34"/>
      <c r="G104" s="35"/>
      <c r="H104" s="34"/>
      <c r="I104" s="35"/>
      <c r="J104" s="34"/>
      <c r="K104" s="35"/>
      <c r="L104" s="34"/>
      <c r="M104" s="35"/>
      <c r="N104" s="34"/>
      <c r="O104" s="35"/>
    </row>
  </sheetData>
  <mergeCells count="68">
    <mergeCell ref="C8:H8"/>
    <mergeCell ref="M14:M16"/>
    <mergeCell ref="J2:O7"/>
    <mergeCell ref="A1:B7"/>
    <mergeCell ref="C1:H7"/>
    <mergeCell ref="N13:O13"/>
    <mergeCell ref="N14:N16"/>
    <mergeCell ref="O14:O16"/>
    <mergeCell ref="H13:I13"/>
    <mergeCell ref="H14:H16"/>
    <mergeCell ref="I14:I16"/>
    <mergeCell ref="J13:K13"/>
    <mergeCell ref="J14:J16"/>
    <mergeCell ref="K14:K16"/>
    <mergeCell ref="B13:E15"/>
    <mergeCell ref="A8:B8"/>
    <mergeCell ref="A9:B9"/>
    <mergeCell ref="M60:M62"/>
    <mergeCell ref="C9:H9"/>
    <mergeCell ref="B57:E57"/>
    <mergeCell ref="F14:F16"/>
    <mergeCell ref="G14:G16"/>
    <mergeCell ref="F13:G13"/>
    <mergeCell ref="C17:C19"/>
    <mergeCell ref="C29:C31"/>
    <mergeCell ref="C32:C34"/>
    <mergeCell ref="C26:C28"/>
    <mergeCell ref="C35:C37"/>
    <mergeCell ref="C44:C46"/>
    <mergeCell ref="C41:C43"/>
    <mergeCell ref="B11:O11"/>
    <mergeCell ref="L13:M13"/>
    <mergeCell ref="L14:L16"/>
    <mergeCell ref="C75:C77"/>
    <mergeCell ref="C20:C22"/>
    <mergeCell ref="N59:O59"/>
    <mergeCell ref="F60:F62"/>
    <mergeCell ref="G60:G62"/>
    <mergeCell ref="H60:H62"/>
    <mergeCell ref="I60:I62"/>
    <mergeCell ref="J60:J62"/>
    <mergeCell ref="K60:K62"/>
    <mergeCell ref="N60:N62"/>
    <mergeCell ref="O60:O62"/>
    <mergeCell ref="F59:G59"/>
    <mergeCell ref="H59:I59"/>
    <mergeCell ref="J59:K59"/>
    <mergeCell ref="L59:M59"/>
    <mergeCell ref="L60:L62"/>
    <mergeCell ref="C90:C92"/>
    <mergeCell ref="C84:C86"/>
    <mergeCell ref="C87:C89"/>
    <mergeCell ref="B103:E103"/>
    <mergeCell ref="C78:C80"/>
    <mergeCell ref="C81:C83"/>
    <mergeCell ref="C94:C96"/>
    <mergeCell ref="C97:C99"/>
    <mergeCell ref="C100:C102"/>
    <mergeCell ref="C23:C25"/>
    <mergeCell ref="C69:C71"/>
    <mergeCell ref="B59:E61"/>
    <mergeCell ref="C72:C74"/>
    <mergeCell ref="C66:C68"/>
    <mergeCell ref="C38:C40"/>
    <mergeCell ref="C63:C65"/>
    <mergeCell ref="C48:C50"/>
    <mergeCell ref="C51:C53"/>
    <mergeCell ref="C54:C56"/>
  </mergeCells>
  <pageMargins left="0.70866141732283472" right="0.70866141732283472" top="0.74803149606299213" bottom="0.74803149606299213" header="0.31496062992125984" footer="0.31496062992125984"/>
  <pageSetup paperSize="9" scale="52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 BPU Bons de commande</vt:lpstr>
      <vt:lpstr>Répartion des efforts</vt:lpstr>
      <vt:lpstr>Simulation de commandes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RENAUD</dc:creator>
  <cp:lastModifiedBy>Jeanine DEFEVER</cp:lastModifiedBy>
  <cp:lastPrinted>2024-12-16T11:59:26Z</cp:lastPrinted>
  <dcterms:created xsi:type="dcterms:W3CDTF">2021-03-18T09:15:37Z</dcterms:created>
  <dcterms:modified xsi:type="dcterms:W3CDTF">2025-04-15T08:48:42Z</dcterms:modified>
</cp:coreProperties>
</file>