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S:\AS\24-035 Météo France - Mission MOE sur mise en place de PAC\4 - DCE\"/>
    </mc:Choice>
  </mc:AlternateContent>
  <xr:revisionPtr revIDLastSave="0" documentId="13_ncr:1_{1DEE8E90-16C7-4CD1-BCDA-A7495A2D3B9F}" xr6:coauthVersionLast="47" xr6:coauthVersionMax="47" xr10:uidLastSave="{00000000-0000-0000-0000-000000000000}"/>
  <bookViews>
    <workbookView xWindow="28680" yWindow="-120" windowWidth="29040" windowHeight="15840" activeTab="1" xr2:uid="{DA49A572-1C38-45B5-84B5-81EB6CCD55C4}"/>
  </bookViews>
  <sheets>
    <sheet name="page info" sheetId="2" r:id="rId1"/>
    <sheet name="DPGF"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0">#REF!</definedName>
    <definedName name="\d">#REF!</definedName>
    <definedName name="\i">#REF!</definedName>
    <definedName name="\m">#REF!</definedName>
    <definedName name="\r">#REF!</definedName>
    <definedName name="\s">#REF!</definedName>
    <definedName name="\t">#REF!</definedName>
    <definedName name="__Tab7">[1]GV!#REF!</definedName>
    <definedName name="__Tab8">[1]GV!#REF!</definedName>
    <definedName name="__YY1">#REF!</definedName>
    <definedName name="__YY2">#REF!</definedName>
    <definedName name="_xlnm._FilterDatabase" localSheetId="1" hidden="1">DPGF!$A$78:$Y$82</definedName>
    <definedName name="_Regression_Out">#REF!</definedName>
    <definedName name="_Regression_X">#REF!</definedName>
    <definedName name="_Regression_Y">#REF!</definedName>
    <definedName name="_RR1">#REF!</definedName>
    <definedName name="_RR2">#REF!</definedName>
    <definedName name="_Tab1">#REF!</definedName>
    <definedName name="_Tab2">#REF!</definedName>
    <definedName name="_Tab3">[1]GV!#REF!</definedName>
    <definedName name="_Tab4">[1]GV!#REF!</definedName>
    <definedName name="_Tab5">[1]GV!#REF!</definedName>
    <definedName name="_tab6">[1]GV!#REF!</definedName>
    <definedName name="_Tab7">[1]GV!#REF!</definedName>
    <definedName name="_Tab8">[1]GV!#REF!</definedName>
    <definedName name="_Toc131989107" localSheetId="1">DPGF!#REF!</definedName>
    <definedName name="_Toc14001531" localSheetId="1">DPGF!#REF!</definedName>
    <definedName name="_Toc14059691" localSheetId="1">DPGF!#REF!</definedName>
    <definedName name="_Toc14059701" localSheetId="1">DPGF!#REF!</definedName>
    <definedName name="_Toc14059707" localSheetId="1">DPGF!#REF!</definedName>
    <definedName name="_Toc14059709" localSheetId="1">DPGF!#REF!</definedName>
    <definedName name="_Toc14059710" localSheetId="1">DPGF!#REF!</definedName>
    <definedName name="_Toc14059711" localSheetId="1">DPGF!#REF!</definedName>
    <definedName name="_Toc14059712" localSheetId="1">DPGF!#REF!</definedName>
    <definedName name="_Toc14059713" localSheetId="1">DPGF!#REF!</definedName>
    <definedName name="_Toc14059714" localSheetId="1">DPGF!#REF!</definedName>
    <definedName name="_Toc185812916" localSheetId="1">DPGF!#REF!</definedName>
    <definedName name="_Toc191641407" localSheetId="1">DPGF!$B$6</definedName>
    <definedName name="_Toc191641429" localSheetId="1">DPGF!$C$151</definedName>
    <definedName name="_Toc257109101" localSheetId="1">DPGF!#REF!</definedName>
    <definedName name="_Toc267415689" localSheetId="1">DPGF!#REF!</definedName>
    <definedName name="_Toc267415690" localSheetId="1">DPGF!#REF!</definedName>
    <definedName name="_Toc267415696" localSheetId="1">DPGF!#REF!</definedName>
    <definedName name="_Toc421808734" localSheetId="1">DPGF!#REF!</definedName>
    <definedName name="_Toc480852992" localSheetId="1">DPGF!#REF!</definedName>
    <definedName name="_Toc526758622" localSheetId="1">DPGF!#REF!</definedName>
    <definedName name="_Toc530453120" localSheetId="1">DPGF!#REF!</definedName>
    <definedName name="_Toc530453122" localSheetId="1">DPGF!#REF!</definedName>
    <definedName name="_Toc530453127" localSheetId="1">DPGF!#REF!</definedName>
    <definedName name="_Toc66162520" localSheetId="1">DPGF!#REF!</definedName>
    <definedName name="_Toc85174285" localSheetId="1">DPGF!#REF!</definedName>
    <definedName name="_YY1">#REF!</definedName>
    <definedName name="_YY2">#REF!</definedName>
    <definedName name="Ac">[2]Calculs!$C$6</definedName>
    <definedName name="AcCapt">[2]Equations!$C$19</definedName>
    <definedName name="Aeau">[2]Tableaux!$C$53</definedName>
    <definedName name="altitude">[2]Maison!$M$3</definedName>
    <definedName name="année">[2]Maison!$M$5</definedName>
    <definedName name="appoint">#REF!</definedName>
    <definedName name="Apsd">[2]Tableaux!$D$53</definedName>
    <definedName name="ball_horz">[2]Maison!$M$24</definedName>
    <definedName name="Beau">[2]Tableaux!$C$54</definedName>
    <definedName name="BecsCapt">[2]Equations!$C$21</definedName>
    <definedName name="Besoins_utiles_projet">'[3]caractéristiques projet'!$D$12</definedName>
    <definedName name="Bpsd">[2]Tableaux!$D$54</definedName>
    <definedName name="CC">[4]Saisie!#REF!</definedName>
    <definedName name="Ceau">[2]Tableaux!$C$55</definedName>
    <definedName name="CELL_Afficher_Rapport_CC2">#REF!</definedName>
    <definedName name="CELL_Afficher_Rapport_RG">#REF!</definedName>
    <definedName name="code">'[5]Feuille de saisie'!$H$117</definedName>
    <definedName name="combustible">#REF!</definedName>
    <definedName name="compt_gaz">[2]Maison!$M$28</definedName>
    <definedName name="config">[2]Maison!$M$6</definedName>
    <definedName name="conso">[6]anagram!$E$5:$E$17</definedName>
    <definedName name="Conso_Eau">[4]Rapport!#REF!</definedName>
    <definedName name="Conso_Eau_2">#REF!</definedName>
    <definedName name="corr">[7]annexes!$D$4:$D$9</definedName>
    <definedName name="Cpsd">[2]Tableaux!$D$55</definedName>
    <definedName name="Création_chauff_app">'[3]caractéristiques projet'!#REF!</definedName>
    <definedName name="Deau">[2]Tableaux!$C$56</definedName>
    <definedName name="DeltaTCapt">[2]Equations!$C$8:$N$8</definedName>
    <definedName name="DeltaTCesi">[2]Equations!$C$32:$N$32</definedName>
    <definedName name="DeltaTChf">[2]Equations!$C$67:$N$67</definedName>
    <definedName name="DeltaTPSD">[2]Equations!$C$51:$N$51</definedName>
    <definedName name="DEP">[7]Inter.!#REF!</definedName>
    <definedName name="Depart">[2]Calculs!$C$5</definedName>
    <definedName name="Departement">[2]Equations!$C$22</definedName>
    <definedName name="departmt">[2]Maison!$M$2</definedName>
    <definedName name="Déper">'[8]Analyse gaz'!#REF!</definedName>
    <definedName name="DJU">#REF!</definedName>
    <definedName name="DOC">#REF!</definedName>
    <definedName name="Dpsd">[2]Tableaux!$D$56</definedName>
    <definedName name="e_mur2">#REF!</definedName>
    <definedName name="ecs_accum">[2]Maison!$M$26</definedName>
    <definedName name="Eeau">[2]Tableaux!$C$57</definedName>
    <definedName name="ei_mur2">#REF!</definedName>
    <definedName name="ei_sol2">#REF!</definedName>
    <definedName name="ei_toit2">#REF!</definedName>
    <definedName name="ei_vit2">[2]Maison!$L$154</definedName>
    <definedName name="energie">[7]Impact!$J$66:$J$73</definedName>
    <definedName name="Epsd">[2]Tableaux!$D$57</definedName>
    <definedName name="essai">#REF!</definedName>
    <definedName name="FchAnnBallon">[2]Equations!$C$72</definedName>
    <definedName name="FchAnnPSD">[2]Equations!$C$56</definedName>
    <definedName name="FchChf">[2]Equations!$C$70:$N$70</definedName>
    <definedName name="Feau">[2]Tableaux!$C$58</definedName>
    <definedName name="FecsAnnCapt">[2]Equations!$C$16</definedName>
    <definedName name="FecsAnnCesi">[2]Equations!$C$40</definedName>
    <definedName name="FecsCapt">[2]Equations!$C$14:$N$14</definedName>
    <definedName name="FecsCesi">[2]Equations!$C$38:$N$38</definedName>
    <definedName name="Fiche_CC_2">#REF!</definedName>
    <definedName name="Fiche_MO_2">#REF!</definedName>
    <definedName name="Fiche_Rap_AP_2">#REF!</definedName>
    <definedName name="Fiche_RAPP_AP">[4]Rapport!#REF!</definedName>
    <definedName name="filtration">#REF!</definedName>
    <definedName name="fmasque">[7]annexes!$D$12:$D$15</definedName>
    <definedName name="Fpsd">[2]Tableaux!$D$58</definedName>
    <definedName name="fte">[7]annexes!$A$4:$A$6</definedName>
    <definedName name="Fusion">#REF!</definedName>
    <definedName name="Grande">#REF!</definedName>
    <definedName name="HSPr">[2]Maison!$M$12</definedName>
    <definedName name="HSPt">[2]Maison!$M$14</definedName>
    <definedName name="_xlnm.Print_Titles" localSheetId="1">DPGF!$2:$4</definedName>
    <definedName name="Int">'[8]Analyse gaz'!#REF!</definedName>
    <definedName name="IS_Q02">'[9]Info Site'!$K$17</definedName>
    <definedName name="IS_Q10">'[10]Info Site'!#REF!</definedName>
    <definedName name="IS_Q11">'[10]Info Site'!#REF!</definedName>
    <definedName name="IS_Q11b">'[10]Info Site'!#REF!</definedName>
    <definedName name="IS_Q12">'[10]Info Site'!#REF!</definedName>
    <definedName name="IS_Q13">'[10]Info Site'!#REF!</definedName>
    <definedName name="IS_Q14">'[10]Info Site'!#REF!</definedName>
    <definedName name="IS_Q15">'[10]Info Site'!#REF!</definedName>
    <definedName name="IS_Q16">'[10]Info Site'!#REF!</definedName>
    <definedName name="IS_Q16b">'[10]Info Site'!#REF!</definedName>
    <definedName name="IS_Q17">'[10]Info Site'!#REF!</definedName>
    <definedName name="IscCapt">[2]Equations!$C$9:$N$9</definedName>
    <definedName name="IscCesi">[2]Equations!$C$33:$N$33</definedName>
    <definedName name="IscChf">[2]Equations!$C$66:$N$66</definedName>
    <definedName name="IscPSD">[2]Equations!$C$50:$N$50</definedName>
    <definedName name="isol_mur2">#REF!</definedName>
    <definedName name="Isol_murs">[2]Maison!$M$17</definedName>
    <definedName name="Isol_sol">[2]Maison!$M$18</definedName>
    <definedName name="isol_sol2">#REF!</definedName>
    <definedName name="isol_toit">[2]Maison!$M$19</definedName>
    <definedName name="isol_toit2">#REF!</definedName>
    <definedName name="isol_vit">[2]Maison!$M$20</definedName>
    <definedName name="isol_vit2">[2]Maison!$K$154</definedName>
    <definedName name="isolt_toit">[2]Maison!$M$19</definedName>
    <definedName name="Kcombles2">[2]Maison!$N$127</definedName>
    <definedName name="kforf">[11]COEFK!#REF!</definedName>
    <definedName name="Kmurs2">[2]Maison!$N$126</definedName>
    <definedName name="kpr">'[12]Pilote-mise en forme données'!#REF!</definedName>
    <definedName name="Ksol2">[2]Maison!$N$129</definedName>
    <definedName name="Kterrase2">[2]Maison!$N$128</definedName>
    <definedName name="Kvit2">[2]Maison!$P$154</definedName>
    <definedName name="Kvitrages2">[2]Maison!$N$130</definedName>
    <definedName name="kWh_PCI___m">#REF!</definedName>
    <definedName name="lien_01_1">#REF!</definedName>
    <definedName name="lien_01_2">#REF!</definedName>
    <definedName name="lien_02_02">#REF!</definedName>
    <definedName name="lien_02_1">#REF!</definedName>
    <definedName name="lien_02_2">#REF!</definedName>
    <definedName name="lien_03_1">#REF!</definedName>
    <definedName name="lien_04">#REF!</definedName>
    <definedName name="lien_05_02">#REF!</definedName>
    <definedName name="lien_05_1_1">#REF!</definedName>
    <definedName name="lien_05_1_2">#REF!</definedName>
    <definedName name="lien_05_2_1">#REF!</definedName>
    <definedName name="lien_05_2_2">#REF!</definedName>
    <definedName name="lien_06_1">#REF!</definedName>
    <definedName name="lien_06_2">#REF!</definedName>
    <definedName name="lien_07_1">#REF!</definedName>
    <definedName name="lien_07_2">#REF!</definedName>
    <definedName name="lien_08_1">#REF!</definedName>
    <definedName name="lien_08_2">#REF!</definedName>
    <definedName name="lien_09">#REF!</definedName>
    <definedName name="lien_1">'[13]Renseignements Généraux'!$S$7</definedName>
    <definedName name="lien_1_bis">'[13]Renseignements Généraux'!#REF!</definedName>
    <definedName name="lien_10">#REF!</definedName>
    <definedName name="lien_10_1">#REF!</definedName>
    <definedName name="lien_10_2">#REF!</definedName>
    <definedName name="lien_11">#REF!</definedName>
    <definedName name="lien_12">#REF!</definedName>
    <definedName name="lien_13">#REF!</definedName>
    <definedName name="lien_14">#REF!</definedName>
    <definedName name="lien_15">#REF!</definedName>
    <definedName name="lien_16">#REF!</definedName>
    <definedName name="lien_17">#REF!</definedName>
    <definedName name="lien_18">#REF!</definedName>
    <definedName name="lien_19">#REF!</definedName>
    <definedName name="lien_2">'[13]Renseignements Généraux'!$S$6</definedName>
    <definedName name="lien_20">#REF!</definedName>
    <definedName name="lien_21">#REF!</definedName>
    <definedName name="lien_21_1">#REF!</definedName>
    <definedName name="lien_21_2">#REF!</definedName>
    <definedName name="lien_22">#REF!</definedName>
    <definedName name="lien_23">#REF!</definedName>
    <definedName name="lien_24">#REF!</definedName>
    <definedName name="lien_25">#REF!</definedName>
    <definedName name="lien_26">#REF!</definedName>
    <definedName name="lien_27">#REF!</definedName>
    <definedName name="lien_28">#REF!</definedName>
    <definedName name="lien_29">[4]Saisie!#REF!</definedName>
    <definedName name="lien_29_2">#REF!</definedName>
    <definedName name="lien_3">'[13]Renseignements Généraux'!$S$54</definedName>
    <definedName name="lien_30_1">#REF!</definedName>
    <definedName name="lien_30_2">#REF!</definedName>
    <definedName name="lien_31">[4]Saisie!#REF!</definedName>
    <definedName name="lien_31_1">#REF!</definedName>
    <definedName name="lien_31_2">#REF!</definedName>
    <definedName name="lien_4">'[13]Renseignements Généraux'!$S$58</definedName>
    <definedName name="lien_5">'[13]Renseignements Généraux'!$S$55</definedName>
    <definedName name="lien_6">'[13]Renseignements Généraux'!$S$52</definedName>
    <definedName name="lien_7">'[13]Renseignements Généraux'!$S$59</definedName>
    <definedName name="lien_8">'[13]Renseignements Généraux'!$S$60</definedName>
    <definedName name="lien_9">'[13]Renseignements Généraux'!$S$9</definedName>
    <definedName name="lien_CC_00_1">#REF!</definedName>
    <definedName name="lien_CC_00_2">#REF!</definedName>
    <definedName name="lien_CC_01_1">#REF!</definedName>
    <definedName name="lien_CC_01_2">#REF!</definedName>
    <definedName name="lien_CC_02_2">#REF!</definedName>
    <definedName name="lien_CC_03_1">#REF!</definedName>
    <definedName name="lien_CC_03_2">#REF!</definedName>
    <definedName name="lien_CC_04_1">#REF!</definedName>
    <definedName name="lien_CC_04_2">#REF!</definedName>
    <definedName name="lien_CC_05_1">#REF!</definedName>
    <definedName name="lien_CC_05_2">#REF!</definedName>
    <definedName name="lien_CC_06_1">#REF!</definedName>
    <definedName name="lien_CC_06_2">#REF!</definedName>
    <definedName name="lien_CC_07_1">#REF!</definedName>
    <definedName name="lien_CC_07_2">#REF!</definedName>
    <definedName name="lien_CC_08_1">#REF!</definedName>
    <definedName name="lien_CC_08_2">#REF!</definedName>
    <definedName name="lien_CC_09_1">#REF!</definedName>
    <definedName name="lien_CC_10">[4]Saisie!#REF!</definedName>
    <definedName name="lien_CC_10_1">#REF!</definedName>
    <definedName name="lien_CC_10_2">#REF!</definedName>
    <definedName name="lienCC_09_2">#REF!</definedName>
    <definedName name="lirn_03_2">#REF!</definedName>
    <definedName name="MAC">#REF!</definedName>
    <definedName name="mitoy">[2]Maison!$M$16</definedName>
    <definedName name="MoisBallonCh">[2]Equations!$C$61:$N$61</definedName>
    <definedName name="MoisCapt">[2]Equations!$C$4:$N$4</definedName>
    <definedName name="MoisCesi">[2]Equations!$C$28:$N$28</definedName>
    <definedName name="MoisPSD">[2]Equations!$C$45:$N$45</definedName>
    <definedName name="mur">#REF!</definedName>
    <definedName name="nb_nvle_ss">'[3]caractéristiques projet'!$D$34</definedName>
    <definedName name="NIV">[2]Maison!$M$13</definedName>
    <definedName name="NjCapt">[2]Equations!$C$5:$N$5</definedName>
    <definedName name="NjCesi">[2]Equations!$C$29:$N$29</definedName>
    <definedName name="NjChf">[2]Equations!$C$62:$N$62</definedName>
    <definedName name="NjPSD">[2]Equations!$C$46:$N$46</definedName>
    <definedName name="nom">[2]Maison!$M$1</definedName>
    <definedName name="NumeroMois">[2]Equations!$C$3:$N$3</definedName>
    <definedName name="option">'[7]Bi heures EDF'!$I$3:$I$4</definedName>
    <definedName name="ouinon">#REF!</definedName>
    <definedName name="P_1">[7]consoaux!$O$7</definedName>
    <definedName name="P_10">[7]consoaux!$O$16</definedName>
    <definedName name="P_2">[7]consoaux!$O$8</definedName>
    <definedName name="P_3">[7]consoaux!$O$9</definedName>
    <definedName name="P_4">[7]consoaux!$O$10</definedName>
    <definedName name="P_5">[7]consoaux!$O$11</definedName>
    <definedName name="P_6">[7]consoaux!$O$12</definedName>
    <definedName name="P_7">[7]consoaux!$O$13</definedName>
    <definedName name="P_8">[7]consoaux!$O$14</definedName>
    <definedName name="P_9">[7]consoaux!$O$15</definedName>
    <definedName name="PAC">#REF!</definedName>
    <definedName name="parametres">#REF!</definedName>
    <definedName name="ParchChf">[2]Equations!$C$65:$N$65</definedName>
    <definedName name="ParChPSD">[2]Equations!$C$49:$N$49</definedName>
    <definedName name="ParecsCapt">[2]Equations!$C$11:$N$11</definedName>
    <definedName name="ParecsCesi">[2]Equations!$C$35:$N$35</definedName>
    <definedName name="pb_chap">#REF!</definedName>
    <definedName name="Pch">#REF!</definedName>
    <definedName name="pen">'[12]Pilote-mise en forme données'!#REF!</definedName>
    <definedName name="pfix">'[12]Pilote-mise en forme données'!#REF!</definedName>
    <definedName name="Prix_biomasse">'[3]caractéristiques projet'!$D$22</definedName>
    <definedName name="Prod_biomasse">'[3]caractéristiques projet'!$D$18</definedName>
    <definedName name="Prod_chaud_app">'[3]caractéristiques projet'!$D$27</definedName>
    <definedName name="Puiss_app_exist">'[3]caractéristiques projet'!#REF!</definedName>
    <definedName name="Puiss_appoint">'[3]caractéristiques projet'!$D$26</definedName>
    <definedName name="Puissance_biomasse">'[3]caractéristiques projet'!$D$17</definedName>
    <definedName name="QchChf">[2]Equations!$C$64:$N$64</definedName>
    <definedName name="QchPSD">[2]Equations!$C$48:$N$48</definedName>
    <definedName name="QecsCapt">[2]Equations!$C$10:$N$10</definedName>
    <definedName name="QecsCesi">[2]Equations!$C$34:$N$34</definedName>
    <definedName name="Remarques_2">#REF!</definedName>
    <definedName name="Rend">[7]annexes!$A$37:$A$51</definedName>
    <definedName name="reseau">#REF!</definedName>
    <definedName name="rétention_2">#REF!</definedName>
    <definedName name="Rmur2">[2]Maison!$P$151</definedName>
    <definedName name="rob">[7]annexes!$K$36:$K$37</definedName>
    <definedName name="Rsol2">[2]Maison!$P$153</definedName>
    <definedName name="RTh">[2]Maison!$M$22</definedName>
    <definedName name="Rtoit2">[2]Maison!$P$152</definedName>
    <definedName name="saisie">[2]Maison!$M$27</definedName>
    <definedName name="Scombles">[2]Maison!$M$8</definedName>
    <definedName name="Scombles2">#REF!</definedName>
    <definedName name="section_chacho">'[10]Chaufferie 01'!$A$28:$X$42,'[10]Chaufferie 01'!$A$46:$X$50</definedName>
    <definedName name="Sh">[2]Equations!$C$18</definedName>
    <definedName name="SHA">[2]Maison!$M$4</definedName>
    <definedName name="Smurs">[2]Maison!$M$7</definedName>
    <definedName name="Smurs2">#REF!</definedName>
    <definedName name="Ssol">[2]Maison!$M$10</definedName>
    <definedName name="Ssol2">#REF!</definedName>
    <definedName name="station">[7]Inter.!$I$14</definedName>
    <definedName name="Statut_investisseur">'[3]caractéristiques projet'!$D$10</definedName>
    <definedName name="Sterrasse">[2]Maison!$M$9</definedName>
    <definedName name="Sterrasse2">[2]Maison!$M$128</definedName>
    <definedName name="SurfH">[2]Calculs!$C$4</definedName>
    <definedName name="Svitrage">[2]Maison!$M$11</definedName>
    <definedName name="Svitrage2">#REF!</definedName>
    <definedName name="syst_chauf1">[2]Maison!$M$21</definedName>
    <definedName name="syst_ecs1">[2]Maison!$M$23</definedName>
    <definedName name="Systeme">[2]Calculs!$E$2</definedName>
    <definedName name="TAB">#REF!</definedName>
    <definedName name="tar">'[12]Pilote-mise en forme données'!#REF!</definedName>
    <definedName name="tarif">'[7]Bi heures EDF'!$H$3:$H$4</definedName>
    <definedName name="ThetaEauFroide">[2]Equations!$C$7:$N$7</definedName>
    <definedName name="ThetaEauFroideCesi">[2]Equations!$C$31:$N$31</definedName>
    <definedName name="ThetaEFAnnuel">[2]Tableaux!$CU$19</definedName>
    <definedName name="ThetaExtCapt">[2]Equations!$C$6:$N$6</definedName>
    <definedName name="ThetaExtCesi">[2]Equations!$C$30:$N$30</definedName>
    <definedName name="ThetaExtChf">[2]Equations!$C$63:$N$63</definedName>
    <definedName name="ThetaExtPSD">[2]Equations!$C$47:$N$47</definedName>
    <definedName name="Tnc">'[8]Analyse gaz'!$F$32</definedName>
    <definedName name="typ_sol2">#REF!</definedName>
    <definedName name="typ_toit2">#REF!</definedName>
    <definedName name="typ_vit2">[2]Maison!$J$154</definedName>
    <definedName name="type">'[7]Ratio CEREN'!$J$8:$J$12</definedName>
    <definedName name="type_de_projet">#REF!</definedName>
    <definedName name="type_investisseur">#REF!</definedName>
    <definedName name="type_mur2">#REF!</definedName>
    <definedName name="Type_projet">'[3]caractéristiques projet'!$D$9</definedName>
    <definedName name="type_toit">[2]Maison!$M$15</definedName>
    <definedName name="veilleuse">[2]Maison!$M$25</definedName>
    <definedName name="Ventes_clients">'[3]caractéristiques projet'!#REF!</definedName>
    <definedName name="Vn">[2]Calculs!$C$7</definedName>
    <definedName name="VnCapt">[2]Equations!$C$23</definedName>
    <definedName name="Vnch">[2]Calculs!$C$8</definedName>
    <definedName name="VnChf">[2]Equations!$C$20</definedName>
    <definedName name="Xcapt">[2]Equations!$C$12:$N$12</definedName>
    <definedName name="XCesi">[2]Equations!$C$36:$N$36</definedName>
    <definedName name="XF">#REF!</definedName>
    <definedName name="XiChf">[2]Equations!$C$68:$N$68</definedName>
    <definedName name="Xpsd">[2]Equations!$C$52:$N$52</definedName>
    <definedName name="XREF">#REF!</definedName>
    <definedName name="XX">#REF!</definedName>
    <definedName name="Ycapt">[2]Equations!$C$13:$N$13</definedName>
    <definedName name="YCesi">[2]Equations!$C$37:$N$37</definedName>
    <definedName name="YiChf">[2]Equations!$C$69:$N$69</definedName>
    <definedName name="Ypsd">[2]Equations!$C$53:$N$53</definedName>
    <definedName name="_xlnm.Print_Area" localSheetId="1">DPGF!$A$1:$G$225</definedName>
    <definedName name="Zone_impres_MI">#REF!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9" i="1" l="1"/>
  <c r="G205" i="1" l="1"/>
  <c r="G206" i="1"/>
  <c r="G208" i="1"/>
  <c r="G210" i="1"/>
  <c r="G215" i="1"/>
  <c r="E185" i="1"/>
  <c r="E178" i="1"/>
  <c r="E174" i="1"/>
  <c r="D186" i="1"/>
  <c r="D179" i="1"/>
  <c r="D175" i="1"/>
  <c r="D171" i="1"/>
  <c r="D164" i="1"/>
  <c r="D159" i="1"/>
  <c r="D148" i="1"/>
  <c r="G211" i="1" l="1"/>
  <c r="G204" i="1"/>
  <c r="G209" i="1"/>
  <c r="D188" i="1"/>
  <c r="G212" i="1" l="1"/>
  <c r="G218" i="1" l="1"/>
  <c r="G220" i="1" s="1"/>
  <c r="G198" i="1"/>
  <c r="D17" i="1"/>
  <c r="D44" i="1"/>
  <c r="D69" i="1"/>
  <c r="D99" i="1"/>
  <c r="D115" i="1"/>
  <c r="D128" i="1"/>
  <c r="D140" i="1"/>
  <c r="D142" i="1"/>
  <c r="D212" i="1" s="1"/>
  <c r="D197" i="1"/>
  <c r="D218" i="1" s="1"/>
  <c r="A203" i="1"/>
  <c r="B203" i="1"/>
  <c r="B204" i="1"/>
  <c r="C204" i="1"/>
  <c r="B205" i="1"/>
  <c r="C205" i="1"/>
  <c r="B206" i="1"/>
  <c r="C206" i="1"/>
  <c r="B208" i="1"/>
  <c r="C208" i="1"/>
  <c r="B209" i="1"/>
  <c r="C209" i="1"/>
  <c r="B210" i="1"/>
  <c r="C210" i="1"/>
  <c r="B211" i="1"/>
  <c r="C211" i="1"/>
  <c r="A217" i="1"/>
  <c r="B217" i="1"/>
  <c r="A214" i="1"/>
  <c r="B214" i="1"/>
  <c r="D215" i="1"/>
  <c r="D220" i="1"/>
  <c r="G223" i="1" l="1"/>
  <c r="G225" i="1" s="1"/>
</calcChain>
</file>

<file path=xl/sharedStrings.xml><?xml version="1.0" encoding="utf-8"?>
<sst xmlns="http://schemas.openxmlformats.org/spreadsheetml/2006/main" count="297" uniqueCount="167">
  <si>
    <t>Total général en € T.T.C</t>
  </si>
  <si>
    <t>T.V.A (20 %) en €</t>
  </si>
  <si>
    <t>………………………………………………………..</t>
  </si>
  <si>
    <t xml:space="preserve">TOTAL </t>
  </si>
  <si>
    <t>Récapitulatif</t>
  </si>
  <si>
    <t>TOTAL GENERAL</t>
  </si>
  <si>
    <t>3.</t>
  </si>
  <si>
    <t>Ens</t>
  </si>
  <si>
    <t>m²</t>
  </si>
  <si>
    <t>Repérage - étiquetage selon CCTP</t>
  </si>
  <si>
    <t>Fourniture des D.O.E suivant CCTP</t>
  </si>
  <si>
    <t xml:space="preserve">Essais et mise en service installations suivant CCTP, inclus fourniture des PV d'essais </t>
  </si>
  <si>
    <t>Etudes exécution</t>
  </si>
  <si>
    <t>ETUDES - ESSAIS - MISE EN SERVICE - DOE</t>
  </si>
  <si>
    <t>2.</t>
  </si>
  <si>
    <t>Sous-total poste</t>
  </si>
  <si>
    <t>U</t>
  </si>
  <si>
    <t>AUTOMATISME - GTC</t>
  </si>
  <si>
    <t>ELECTRICITE</t>
  </si>
  <si>
    <t xml:space="preserve"> 1.7</t>
  </si>
  <si>
    <t>ml</t>
  </si>
  <si>
    <t>Tube acier DN 125</t>
  </si>
  <si>
    <t>Vanne d'équilibrage DN 125</t>
  </si>
  <si>
    <t>Remise en eau glycolée du circuit refroidissement, Purge du réseau au redémarrage</t>
  </si>
  <si>
    <t>Piquage pour sonde température</t>
  </si>
  <si>
    <t>Isolement et  vidange partielle du circuit refroidissement en sortie calculateur / entrée tour, compris récupération du mélange eau / mono-propylène glycol</t>
  </si>
  <si>
    <t xml:space="preserve"> 1.6</t>
  </si>
  <si>
    <t>Vidange des points bas</t>
  </si>
  <si>
    <t>Purge automatiques des points haut</t>
  </si>
  <si>
    <t xml:space="preserve"> Marque :</t>
  </si>
  <si>
    <t>Filtre à tamis DN 200  inclus kit mano</t>
  </si>
  <si>
    <t>Vannes d'isolement réseau DN 125 suivant CCTP</t>
  </si>
  <si>
    <t>Vannes d'isolement réseau DN 200 suivant CCTP</t>
  </si>
  <si>
    <r>
      <t xml:space="preserve">Calorifuge des réseaux  </t>
    </r>
    <r>
      <rPr>
        <b/>
        <sz val="10"/>
        <rFont val="Arial"/>
        <family val="2"/>
      </rPr>
      <t>Classe 3</t>
    </r>
    <r>
      <rPr>
        <sz val="10"/>
        <rFont val="Arial"/>
        <family val="2"/>
      </rPr>
      <t>, selon CCTP :</t>
    </r>
  </si>
  <si>
    <t>- Tube DN 200, type ….........…..........compris tous accessoires de supportage et fixation</t>
  </si>
  <si>
    <t>RESEAU CONDENSEUR</t>
  </si>
  <si>
    <t xml:space="preserve"> 1.5</t>
  </si>
  <si>
    <t>Thermomètre à plongeur</t>
  </si>
  <si>
    <t>Vannes d'isolement PAC DN 200</t>
  </si>
  <si>
    <t>Soupape de sécurité, tarage …..... bar</t>
  </si>
  <si>
    <t>Kit de contrôle de la pression différentielle</t>
  </si>
  <si>
    <t>Assistance mise en service</t>
  </si>
  <si>
    <t>Pompe a chaleur eau / eau haute température</t>
  </si>
  <si>
    <t>POMPE A CHALEUR</t>
  </si>
  <si>
    <t xml:space="preserve"> 1.4</t>
  </si>
  <si>
    <t>Remise en eau du circuit, Purge du réseau au redémarrage</t>
  </si>
  <si>
    <t>RESEAU EVAPORATEUR</t>
  </si>
  <si>
    <t xml:space="preserve"> 1.3</t>
  </si>
  <si>
    <t xml:space="preserve"> 1.2</t>
  </si>
  <si>
    <t>Nettoyage journalier</t>
  </si>
  <si>
    <t>Protection et balisage des zones de passage pour l'approvisionnement</t>
  </si>
  <si>
    <t xml:space="preserve">  1.1</t>
  </si>
  <si>
    <t>1.</t>
  </si>
  <si>
    <t>( € H.T)</t>
  </si>
  <si>
    <t>Total</t>
  </si>
  <si>
    <t>Prix Unitaire</t>
  </si>
  <si>
    <t>Qté</t>
  </si>
  <si>
    <t>Libellé</t>
  </si>
  <si>
    <t>Rep.</t>
  </si>
  <si>
    <t>SPECIFICATIONS TECHNIQUES DETAILLES - DESCRIPTION DES TRAVAUX CVC</t>
  </si>
  <si>
    <t>INSTALLATIONS EXISTANTES</t>
  </si>
  <si>
    <t>Protection et nettoyage :</t>
  </si>
  <si>
    <t>Dépose</t>
  </si>
  <si>
    <t>Echangeur et panoplie hydraulique de l’ancien système de récupération par pompe à chaleur</t>
  </si>
  <si>
    <t>Installations eau glacée</t>
  </si>
  <si>
    <t>Raccordements souple anciennes tours aéroréfrigérantes</t>
  </si>
  <si>
    <t>Modification du raccordement échangeur pour mise en œuvre des vannes de commutation</t>
  </si>
  <si>
    <t>Fourniture et pose vanne 3 voies de commutation</t>
  </si>
  <si>
    <t>Réseau tube acier en vide sanitaire / en local technique et en extérieur</t>
  </si>
  <si>
    <t>- Tube DN 150, type ….........…..........compris tous accessoires de supportage et fixation</t>
  </si>
  <si>
    <t>- laine de roche ép 50 mm finition alu pour nouveau tube en DN 200 en local technique et vide sanitaire</t>
  </si>
  <si>
    <t>- laine de roche ép 50 mm finition alu pour nouveau tube en DN 150 en local technique</t>
  </si>
  <si>
    <t>- laine de roche ép 50 mm finition alu pour nouveau tube en DN 200 en extérieur</t>
  </si>
  <si>
    <t>Vannes d'isolement réseau DN 150 suivant CCTP</t>
  </si>
  <si>
    <t xml:space="preserve"> Type :                                                             DN : 150</t>
  </si>
  <si>
    <t xml:space="preserve"> Type :                                                             puissance : 1519 kW - Vis</t>
  </si>
  <si>
    <t>Support anti-vibratile</t>
  </si>
  <si>
    <t>Manutention et pose PAC inclus gruttage</t>
  </si>
  <si>
    <t>Manchette anti-vibratile DN 200</t>
  </si>
  <si>
    <t>Fourniture et montage capotage insonorisé suivant CCTP</t>
  </si>
  <si>
    <t>Fourniture, pose et raccordement centrale détection fuite fluide frigo</t>
  </si>
  <si>
    <t>Marque :                                                Type :</t>
  </si>
  <si>
    <t>Fourniture, pose et raccordement Capteur R1234ZE</t>
  </si>
  <si>
    <t xml:space="preserve">Fourniture et câblage d’un thermostat pour le pilotage de l’un des 2 ventilateurs </t>
  </si>
  <si>
    <t>Raccordement souspapes de décharge circuits frigorifiques</t>
  </si>
  <si>
    <t>Tube cuivre 20/22</t>
  </si>
  <si>
    <t>Isolement et vidange partielle du circuit récupération en sortie échangeur, inclus récupération glycol</t>
  </si>
  <si>
    <t>Remise en eau glycolée du circuit, Purge du réseau au redémarrage</t>
  </si>
  <si>
    <t>Isolement et vidange partielle du circuit chauffage en sortie échangeur</t>
  </si>
  <si>
    <t>CONTROLE DE LA TEMPERATURE MINIMUM EN SORTIE DES TOURS AEROREFRIGERANTES</t>
  </si>
  <si>
    <t>Création des piquages permettant la mise en œuvre de la vanne trois voies et ainsi que les modifications de tuyauterie nécessaires</t>
  </si>
  <si>
    <t>Fourniture et pose vanne 3 voies de régulation</t>
  </si>
  <si>
    <t>Tube acier DN 150</t>
  </si>
  <si>
    <t>1.6.1 Alimentation puissance depuis TGBT</t>
  </si>
  <si>
    <t>1.6.2 Armoire électrique PAC et raccordements équipements</t>
  </si>
  <si>
    <t>Armoire électrique CVC IP 66 selon CCTP</t>
  </si>
  <si>
    <t>Fourniture, pose et raccordement d'une prise de courant de service étanche en façade extérieure du caisson insonorisé PAC</t>
  </si>
  <si>
    <t>Câblage et raccordement des V3V commutation sur E/S automate</t>
  </si>
  <si>
    <t>Câblage et raccordement de la V3V régulation TAR sur E/S automate</t>
  </si>
  <si>
    <t>Marque : ….............. Type PT 1000 / IP66 sur doigt de gant</t>
  </si>
  <si>
    <t>Fourniture et pose sonde de température TAR suivant CCTP</t>
  </si>
  <si>
    <t>Câblage et raccordement Passerelle de communication avec régulateur PAC</t>
  </si>
  <si>
    <t>Reprise de la programmation automate</t>
  </si>
  <si>
    <t>Mise à jour de la supervision, inclus imagerie</t>
  </si>
  <si>
    <t>Fourniture et pose Controleur de débit</t>
  </si>
  <si>
    <t>SPECIFICATIONS TECHNIQUES DETAILLES – DESCRIPTION DES TRAVAUX GROS ŒUVRE</t>
  </si>
  <si>
    <t>2.1</t>
  </si>
  <si>
    <t>GENERALITES – IMPLANTATION ET PIQUETAGE</t>
  </si>
  <si>
    <t>Implantation des constructions</t>
  </si>
  <si>
    <t>Constat d'état des lieux</t>
  </si>
  <si>
    <t>2.2</t>
  </si>
  <si>
    <t xml:space="preserve">INSTALLATIONS DE CHANTIER </t>
  </si>
  <si>
    <t>Gestion et entretien des clôtures de chantier</t>
  </si>
  <si>
    <t>Branchement de chantier</t>
  </si>
  <si>
    <t>Moyens d'accès extérieurs</t>
  </si>
  <si>
    <t>Bureaux de chantier intègres a la base vie</t>
  </si>
  <si>
    <t xml:space="preserve">Locaux pour le personnel de chantier </t>
  </si>
  <si>
    <t>Gestion des déchets de chantier</t>
  </si>
  <si>
    <t>Nettoyage de chantier</t>
  </si>
  <si>
    <t xml:space="preserve">Replis de la base de vie et remise en état </t>
  </si>
  <si>
    <t>2.3</t>
  </si>
  <si>
    <t>PREPARATION DU TERRAIN</t>
  </si>
  <si>
    <t>Nettoyage, Arrachage, dessouchage et débroussaillage du terrain</t>
  </si>
  <si>
    <t>Démolition, dépose d’ouvrages divers</t>
  </si>
  <si>
    <t>2.4</t>
  </si>
  <si>
    <t>TERRASSEMENT ET REMBLAIS</t>
  </si>
  <si>
    <t>Décapage de la terre végétale</t>
  </si>
  <si>
    <t>Terrassements en pleine masse</t>
  </si>
  <si>
    <t>Remblais de réglage et couche de protection de l’arase de terrassement</t>
  </si>
  <si>
    <t>Evacuation des déblais</t>
  </si>
  <si>
    <t>2.5</t>
  </si>
  <si>
    <t>FONDATIONS</t>
  </si>
  <si>
    <t>Radier de fondation</t>
  </si>
  <si>
    <t>2.6</t>
  </si>
  <si>
    <t>OUVRAGES EN INFRASTRUCTURE</t>
  </si>
  <si>
    <t>Bêche hors gel</t>
  </si>
  <si>
    <t>2.7</t>
  </si>
  <si>
    <t>OUVRAGES DIVERS DE GROS ŒUVRE</t>
  </si>
  <si>
    <t xml:space="preserve">Réservations et percements </t>
  </si>
  <si>
    <t>Rebouchages et calfeutrements</t>
  </si>
  <si>
    <r>
      <t>m</t>
    </r>
    <r>
      <rPr>
        <vertAlign val="superscript"/>
        <sz val="10"/>
        <rFont val="Arial"/>
        <family val="2"/>
      </rPr>
      <t>3</t>
    </r>
  </si>
  <si>
    <t xml:space="preserve"> Carottage diam. 350 mm dans paroi béton pour réseau hydraulique </t>
  </si>
  <si>
    <t xml:space="preserve"> Carottage diam. …... mm dans paroi béton pour fourreau électrique</t>
  </si>
  <si>
    <t>1 PAC HFO 1519 kW compresseurs à vis inclus capotage insonorisé</t>
  </si>
  <si>
    <t xml:space="preserve"> Marque : </t>
  </si>
  <si>
    <t xml:space="preserve"> Marque :                                                           </t>
  </si>
  <si>
    <t>Note très importante</t>
  </si>
  <si>
    <t>Toutes les propositions de prix doivent être justifiées par la décomposition du prix global forfaitaire, suivant le modèle ci-joint.</t>
  </si>
  <si>
    <t xml:space="preserve">Ce sous détail quantitatif estimatif ne saurait avoir de valeur contractuelle en ce qui concerne les quantités. </t>
  </si>
  <si>
    <t xml:space="preserve">Il appartient à l'Entreprise de vérifier celles-ci qui, éventuellement, figurent au présent document et de les modifier s’il y a lieu. </t>
  </si>
  <si>
    <t>L'ordre et le nombre des articles du bordereau ont un caractère impératif. Toutefois, l'entreprise a le droit de créer de nouveaux articles pour des ouvrages prévus aux documents contractuels mais omis dans le présent bordereau, ou pour des ouvrages globalisés</t>
  </si>
  <si>
    <t>Mode de Métré</t>
  </si>
  <si>
    <t>Sauf indication contraire, les quantités portées au bordereau sont réputées être calculées suivant les cubes, surfaces linéaires réels assurés, sans aucune majoration ou minoration pour chute, casse, déchets, recouvrement ou ligature.</t>
  </si>
  <si>
    <t>Par contre, les retours, épaisseur, retombées, ébrasements, sont pris en compte, tandis que les vides, passages, trémies sont réduits.</t>
  </si>
  <si>
    <t>NOTA</t>
  </si>
  <si>
    <t>Toute offre de présentation non conforme à celle du DPGF suivant, sera susceptible d'être éliminée.</t>
  </si>
  <si>
    <t>Eclairage intérieur par tube LED, compris 1 interrupteur simple allumage</t>
  </si>
  <si>
    <t>Mise en place disjoncteur 3x630 A, inclus dépose disjoncteur existant selon CCTP</t>
  </si>
  <si>
    <t>Câble alimentation électrique armoire PAC, inclus chemin de câble</t>
  </si>
  <si>
    <t>Adaptations diverses au TGBT4 suivant CCTP</t>
  </si>
  <si>
    <t>Raccordement électrique des équipements du caisson</t>
  </si>
  <si>
    <t>Eclairage intérieur du caisson par tube LED , compris 1 interrupteur simple allumage</t>
  </si>
  <si>
    <t>Fourniture et pose compteur d'énergie thermique, inclus raccordements électriques et bus selon CCTP</t>
  </si>
  <si>
    <t>Vannes d'isolement compteur  DN 150 suivant CCTP</t>
  </si>
  <si>
    <t>PM existante</t>
  </si>
  <si>
    <t>Marque : ….............. Type PT 1000 / IP54 sur doigt de gant</t>
  </si>
  <si>
    <t>Les marques et types des matériels proposés par l’entreprise doivent être précisés dans la présente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</si>
</sst>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_€"/>
    <numFmt numFmtId="165" formatCode="#,##0_ ;\-#,##0\ "/>
    <numFmt numFmtId="166" formatCode="0.0%"/>
  </numFmts>
  <fonts count="13" x14ac:knownFonts="1">
    <font>
      <sz val="11"/>
      <color theme="1"/>
      <name val="Aptos Narrow"/>
      <family val="2"/>
      <scheme val="minor"/>
    </font>
    <font>
      <sz val="10"/>
      <name val="Arial"/>
      <family val="2"/>
    </font>
    <font>
      <b/>
      <sz val="10"/>
      <name val="Arial"/>
      <family val="2"/>
    </font>
    <font>
      <b/>
      <sz val="11"/>
      <name val="Arial"/>
      <family val="2"/>
    </font>
    <font>
      <b/>
      <i/>
      <sz val="9"/>
      <name val="Arial"/>
      <family val="2"/>
    </font>
    <font>
      <b/>
      <i/>
      <sz val="10"/>
      <name val="Arial"/>
      <family val="2"/>
    </font>
    <font>
      <b/>
      <sz val="10"/>
      <color rgb="FF0000FF"/>
      <name val="Arial"/>
      <family val="2"/>
    </font>
    <font>
      <b/>
      <sz val="11"/>
      <color theme="1"/>
      <name val="Arial"/>
      <family val="2"/>
    </font>
    <font>
      <u/>
      <sz val="10"/>
      <name val="Arial"/>
      <family val="2"/>
    </font>
    <font>
      <vertAlign val="superscript"/>
      <sz val="10"/>
      <name val="Arial"/>
      <family val="2"/>
    </font>
    <font>
      <sz val="11"/>
      <name val="Arial"/>
      <family val="2"/>
    </font>
    <font>
      <sz val="10"/>
      <color rgb="FFFF0000"/>
      <name val="Arial"/>
      <family val="2"/>
    </font>
    <font>
      <sz val="10"/>
      <color rgb="FF0000FF"/>
      <name val="Arial"/>
      <family val="2"/>
    </font>
  </fonts>
  <fills count="2">
    <fill>
      <patternFill patternType="none"/>
    </fill>
    <fill>
      <patternFill patternType="gray125"/>
    </fill>
  </fills>
  <borders count="13">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5">
    <xf numFmtId="0" fontId="0"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114">
    <xf numFmtId="0" fontId="0" fillId="0" borderId="0" xfId="0"/>
    <xf numFmtId="0" fontId="1" fillId="0" borderId="0" xfId="2" applyAlignment="1">
      <alignment vertical="center"/>
    </xf>
    <xf numFmtId="0" fontId="1" fillId="0" borderId="0" xfId="2" applyAlignment="1">
      <alignment horizontal="center" vertical="center"/>
    </xf>
    <xf numFmtId="0" fontId="1" fillId="0" borderId="1" xfId="2" applyBorder="1" applyAlignment="1">
      <alignment horizontal="center" vertical="center"/>
    </xf>
    <xf numFmtId="164" fontId="1" fillId="0" borderId="2" xfId="2" applyNumberFormat="1" applyBorder="1" applyAlignment="1">
      <alignment horizontal="right" vertical="center"/>
    </xf>
    <xf numFmtId="164" fontId="1" fillId="0" borderId="2" xfId="2" applyNumberFormat="1" applyBorder="1" applyAlignment="1">
      <alignment horizontal="center" vertical="center"/>
    </xf>
    <xf numFmtId="1" fontId="1" fillId="0" borderId="2" xfId="2" applyNumberFormat="1" applyBorder="1" applyAlignment="1">
      <alignment horizontal="center" vertical="center"/>
    </xf>
    <xf numFmtId="0" fontId="1" fillId="0" borderId="2" xfId="2" applyBorder="1" applyAlignment="1">
      <alignment horizontal="center" vertical="center"/>
    </xf>
    <xf numFmtId="0" fontId="1" fillId="0" borderId="2" xfId="2" applyBorder="1" applyAlignment="1">
      <alignment vertical="center" wrapText="1"/>
    </xf>
    <xf numFmtId="0" fontId="2" fillId="0" borderId="2" xfId="2" applyFont="1" applyBorder="1" applyAlignment="1">
      <alignment horizontal="center" vertical="center"/>
    </xf>
    <xf numFmtId="0" fontId="1" fillId="0" borderId="2" xfId="2" applyBorder="1" applyAlignment="1">
      <alignment horizontal="left" vertical="center"/>
    </xf>
    <xf numFmtId="164" fontId="1" fillId="0" borderId="0" xfId="2" applyNumberFormat="1" applyAlignment="1">
      <alignment horizontal="right" vertical="center"/>
    </xf>
    <xf numFmtId="164" fontId="1" fillId="0" borderId="0" xfId="2" applyNumberFormat="1" applyAlignment="1">
      <alignment vertical="center"/>
    </xf>
    <xf numFmtId="0" fontId="2" fillId="0" borderId="2" xfId="2" applyFont="1" applyBorder="1" applyAlignment="1">
      <alignment horizontal="left" vertical="center"/>
    </xf>
    <xf numFmtId="164" fontId="2" fillId="0" borderId="3" xfId="2" applyNumberFormat="1" applyFont="1" applyBorder="1" applyAlignment="1">
      <alignment horizontal="right" vertical="center"/>
    </xf>
    <xf numFmtId="1" fontId="1" fillId="0" borderId="3" xfId="2" applyNumberFormat="1" applyBorder="1" applyAlignment="1">
      <alignment horizontal="center" vertical="center"/>
    </xf>
    <xf numFmtId="0" fontId="1" fillId="0" borderId="3" xfId="2" applyBorder="1" applyAlignment="1">
      <alignment horizontal="center" vertical="center"/>
    </xf>
    <xf numFmtId="0" fontId="1" fillId="0" borderId="3" xfId="2" applyBorder="1" applyAlignment="1">
      <alignment vertical="center" wrapText="1"/>
    </xf>
    <xf numFmtId="0" fontId="2" fillId="0" borderId="3" xfId="2" applyFont="1" applyBorder="1" applyAlignment="1">
      <alignment horizontal="center" vertical="center"/>
    </xf>
    <xf numFmtId="0" fontId="1" fillId="0" borderId="3" xfId="2" applyBorder="1" applyAlignment="1">
      <alignment horizontal="left" vertical="center"/>
    </xf>
    <xf numFmtId="164" fontId="2" fillId="0" borderId="2" xfId="2" applyNumberFormat="1" applyFont="1" applyBorder="1" applyAlignment="1">
      <alignment horizontal="right" vertical="center"/>
    </xf>
    <xf numFmtId="0" fontId="1" fillId="0" borderId="3" xfId="2" applyBorder="1" applyAlignment="1">
      <alignment horizontal="left" vertical="center" wrapText="1"/>
    </xf>
    <xf numFmtId="0" fontId="2" fillId="0" borderId="3" xfId="2" applyFont="1" applyBorder="1" applyAlignment="1">
      <alignment horizontal="left" vertical="center"/>
    </xf>
    <xf numFmtId="164" fontId="2" fillId="0" borderId="4" xfId="2" applyNumberFormat="1" applyFont="1" applyBorder="1" applyAlignment="1">
      <alignment horizontal="right" vertical="center"/>
    </xf>
    <xf numFmtId="0" fontId="3" fillId="0" borderId="2" xfId="2" applyFont="1" applyBorder="1" applyAlignment="1">
      <alignment horizontal="right" vertical="center"/>
    </xf>
    <xf numFmtId="0" fontId="2" fillId="0" borderId="2" xfId="2" applyFont="1" applyBorder="1" applyAlignment="1">
      <alignment horizontal="right" vertical="center" wrapText="1"/>
    </xf>
    <xf numFmtId="0" fontId="1" fillId="0" borderId="1" xfId="2" applyBorder="1" applyAlignment="1">
      <alignment horizontal="left" vertical="center"/>
    </xf>
    <xf numFmtId="164" fontId="2" fillId="0" borderId="5" xfId="2" applyNumberFormat="1" applyFont="1" applyBorder="1" applyAlignment="1">
      <alignment horizontal="right" vertical="center"/>
    </xf>
    <xf numFmtId="0" fontId="2" fillId="0" borderId="2" xfId="2" applyFont="1" applyBorder="1" applyAlignment="1">
      <alignment horizontal="center" vertical="center" wrapText="1"/>
    </xf>
    <xf numFmtId="0" fontId="2" fillId="0" borderId="1" xfId="2" applyFont="1" applyBorder="1" applyAlignment="1">
      <alignment horizontal="center" vertical="center"/>
    </xf>
    <xf numFmtId="0" fontId="1" fillId="0" borderId="2" xfId="2" applyBorder="1" applyAlignment="1">
      <alignment horizontal="left" vertical="center" wrapText="1"/>
    </xf>
    <xf numFmtId="0" fontId="1" fillId="0" borderId="6" xfId="2" applyBorder="1" applyAlignment="1">
      <alignment vertical="center" wrapText="1"/>
    </xf>
    <xf numFmtId="0" fontId="1" fillId="0" borderId="6" xfId="2" applyBorder="1" applyAlignment="1">
      <alignment horizontal="left" vertical="center"/>
    </xf>
    <xf numFmtId="0" fontId="4" fillId="0" borderId="6" xfId="2" applyFont="1" applyBorder="1" applyAlignment="1">
      <alignment vertical="center"/>
    </xf>
    <xf numFmtId="0" fontId="2" fillId="0" borderId="2" xfId="2" applyFont="1" applyBorder="1" applyAlignment="1">
      <alignment horizontal="right" vertical="center"/>
    </xf>
    <xf numFmtId="0" fontId="2" fillId="0" borderId="3" xfId="2" applyFont="1" applyBorder="1" applyAlignment="1">
      <alignment horizontal="center" vertical="center" wrapText="1"/>
    </xf>
    <xf numFmtId="0" fontId="2" fillId="0" borderId="2" xfId="2" applyFont="1" applyBorder="1" applyAlignment="1">
      <alignment vertical="center"/>
    </xf>
    <xf numFmtId="0" fontId="2" fillId="0" borderId="3" xfId="2" applyFont="1" applyBorder="1" applyAlignment="1">
      <alignment horizontal="right" vertical="center"/>
    </xf>
    <xf numFmtId="0" fontId="2" fillId="0" borderId="3" xfId="2" applyFont="1" applyBorder="1" applyAlignment="1">
      <alignment horizontal="right" vertical="center" wrapText="1"/>
    </xf>
    <xf numFmtId="0" fontId="2" fillId="0" borderId="8" xfId="2" applyFont="1" applyBorder="1" applyAlignment="1">
      <alignment horizontal="center" vertical="center"/>
    </xf>
    <xf numFmtId="0" fontId="2" fillId="0" borderId="0" xfId="2" applyFont="1" applyAlignment="1">
      <alignment horizontal="right" vertical="center"/>
    </xf>
    <xf numFmtId="1" fontId="1" fillId="0" borderId="0" xfId="2" applyNumberFormat="1" applyAlignment="1">
      <alignment horizontal="center" vertical="center"/>
    </xf>
    <xf numFmtId="4" fontId="2" fillId="0" borderId="9" xfId="2" applyNumberFormat="1" applyFont="1" applyBorder="1" applyAlignment="1">
      <alignment horizontal="center" vertical="center"/>
    </xf>
    <xf numFmtId="4" fontId="2" fillId="0" borderId="6" xfId="2" applyNumberFormat="1" applyFont="1" applyBorder="1" applyAlignment="1">
      <alignment horizontal="center" vertical="center"/>
    </xf>
    <xf numFmtId="4" fontId="2" fillId="0" borderId="5" xfId="2" applyNumberFormat="1" applyFont="1" applyBorder="1" applyAlignment="1">
      <alignment horizontal="center" vertical="center"/>
    </xf>
    <xf numFmtId="1" fontId="2" fillId="0" borderId="2" xfId="2" applyNumberFormat="1" applyFont="1" applyBorder="1" applyAlignment="1">
      <alignment horizontal="center" vertical="center"/>
    </xf>
    <xf numFmtId="165" fontId="1" fillId="0" borderId="2" xfId="3" applyNumberFormat="1" applyBorder="1" applyAlignment="1">
      <alignment horizontal="center"/>
    </xf>
    <xf numFmtId="0" fontId="1" fillId="0" borderId="2" xfId="2" applyBorder="1" applyAlignment="1">
      <alignment horizontal="center"/>
    </xf>
    <xf numFmtId="0" fontId="1" fillId="0" borderId="2" xfId="2" applyBorder="1" applyAlignment="1">
      <alignment horizontal="left" vertical="top" wrapText="1"/>
    </xf>
    <xf numFmtId="0" fontId="1" fillId="0" borderId="2" xfId="2" applyBorder="1" applyAlignment="1">
      <alignment horizontal="left" indent="1"/>
    </xf>
    <xf numFmtId="4" fontId="2" fillId="0" borderId="2" xfId="2" applyNumberFormat="1" applyFont="1" applyBorder="1" applyAlignment="1">
      <alignment horizontal="center" vertical="center"/>
    </xf>
    <xf numFmtId="0" fontId="1" fillId="0" borderId="1" xfId="2" applyBorder="1"/>
    <xf numFmtId="164" fontId="5" fillId="0" borderId="3" xfId="2" applyNumberFormat="1" applyFont="1" applyBorder="1" applyAlignment="1">
      <alignment horizontal="right" vertical="center"/>
    </xf>
    <xf numFmtId="164" fontId="2" fillId="0" borderId="2" xfId="2" applyNumberFormat="1" applyFont="1" applyBorder="1" applyAlignment="1">
      <alignment horizontal="center" vertical="center"/>
    </xf>
    <xf numFmtId="0" fontId="5" fillId="0" borderId="6" xfId="2" applyFont="1" applyBorder="1" applyAlignment="1">
      <alignment vertical="center"/>
    </xf>
    <xf numFmtId="0" fontId="5" fillId="0" borderId="1" xfId="2" applyFont="1" applyBorder="1" applyAlignment="1">
      <alignment horizontal="right" vertical="center"/>
    </xf>
    <xf numFmtId="0" fontId="1" fillId="0" borderId="0" xfId="2" applyAlignment="1">
      <alignment horizontal="left" vertical="center"/>
    </xf>
    <xf numFmtId="0" fontId="1" fillId="0" borderId="0" xfId="2" applyAlignment="1">
      <alignment horizontal="left" vertical="center" wrapText="1"/>
    </xf>
    <xf numFmtId="0" fontId="2" fillId="0" borderId="6" xfId="2" applyFont="1" applyBorder="1" applyAlignment="1">
      <alignment vertical="center" wrapText="1"/>
    </xf>
    <xf numFmtId="0" fontId="1" fillId="0" borderId="2" xfId="2" quotePrefix="1" applyBorder="1" applyAlignment="1">
      <alignment wrapText="1"/>
    </xf>
    <xf numFmtId="0" fontId="1" fillId="0" borderId="0" xfId="2"/>
    <xf numFmtId="0" fontId="1" fillId="0" borderId="0" xfId="2" applyAlignment="1">
      <alignment horizontal="center"/>
    </xf>
    <xf numFmtId="0" fontId="1" fillId="0" borderId="0" xfId="2" applyAlignment="1">
      <alignment horizontal="left" indent="2"/>
    </xf>
    <xf numFmtId="0" fontId="1" fillId="0" borderId="2" xfId="2" applyBorder="1" applyAlignment="1">
      <alignment horizontal="left"/>
    </xf>
    <xf numFmtId="0" fontId="1" fillId="0" borderId="2" xfId="2" applyBorder="1" applyAlignment="1">
      <alignment horizontal="left" wrapText="1"/>
    </xf>
    <xf numFmtId="0" fontId="1" fillId="0" borderId="2" xfId="2" applyBorder="1" applyAlignment="1">
      <alignment wrapText="1"/>
    </xf>
    <xf numFmtId="0" fontId="6" fillId="0" borderId="2" xfId="2" applyFont="1" applyBorder="1" applyAlignment="1">
      <alignment horizontal="center" vertical="center"/>
    </xf>
    <xf numFmtId="0" fontId="6" fillId="0" borderId="6" xfId="2" applyFont="1" applyBorder="1" applyAlignment="1">
      <alignment vertical="center" wrapText="1"/>
    </xf>
    <xf numFmtId="0" fontId="2" fillId="0" borderId="6" xfId="2" applyFont="1" applyBorder="1" applyAlignment="1">
      <alignment horizontal="center" vertical="center"/>
    </xf>
    <xf numFmtId="0" fontId="2" fillId="0" borderId="1" xfId="2" applyFont="1" applyBorder="1" applyAlignment="1">
      <alignment horizontal="left" vertical="center"/>
    </xf>
    <xf numFmtId="164" fontId="2" fillId="0" borderId="3" xfId="2" applyNumberFormat="1" applyFont="1" applyBorder="1" applyAlignment="1">
      <alignment horizontal="center" vertical="center"/>
    </xf>
    <xf numFmtId="1" fontId="2" fillId="0" borderId="3" xfId="2" applyNumberFormat="1" applyFont="1" applyBorder="1" applyAlignment="1">
      <alignment horizontal="center" vertical="center"/>
    </xf>
    <xf numFmtId="0" fontId="2" fillId="0" borderId="7" xfId="2" applyFont="1" applyBorder="1" applyAlignment="1">
      <alignment horizontal="center" vertical="center"/>
    </xf>
    <xf numFmtId="0" fontId="2" fillId="0" borderId="8" xfId="2" applyFont="1" applyBorder="1" applyAlignment="1">
      <alignment horizontal="left" vertical="center"/>
    </xf>
    <xf numFmtId="0" fontId="1" fillId="0" borderId="0" xfId="2" applyAlignment="1">
      <alignment horizontal="right" vertical="center"/>
    </xf>
    <xf numFmtId="164" fontId="2" fillId="0" borderId="10" xfId="2" applyNumberFormat="1" applyFont="1" applyBorder="1" applyAlignment="1">
      <alignment horizontal="right" vertical="center"/>
    </xf>
    <xf numFmtId="164" fontId="2" fillId="0" borderId="10" xfId="2" applyNumberFormat="1" applyFont="1" applyBorder="1" applyAlignment="1">
      <alignment horizontal="center" vertical="center"/>
    </xf>
    <xf numFmtId="1" fontId="2" fillId="0" borderId="10" xfId="2" applyNumberFormat="1" applyFont="1" applyBorder="1" applyAlignment="1">
      <alignment horizontal="center" vertical="center"/>
    </xf>
    <xf numFmtId="0" fontId="2" fillId="0" borderId="10" xfId="2" applyFont="1" applyBorder="1" applyAlignment="1">
      <alignment horizontal="center" vertical="center"/>
    </xf>
    <xf numFmtId="0" fontId="2" fillId="0" borderId="10" xfId="2" applyFont="1" applyBorder="1" applyAlignment="1">
      <alignment horizontal="center" vertical="center" wrapText="1"/>
    </xf>
    <xf numFmtId="0" fontId="2" fillId="0" borderId="11" xfId="2" applyFont="1" applyBorder="1" applyAlignment="1">
      <alignment horizontal="center" vertical="center"/>
    </xf>
    <xf numFmtId="0" fontId="2" fillId="0" borderId="12" xfId="2" applyFont="1" applyBorder="1" applyAlignment="1">
      <alignment horizontal="left" vertical="center"/>
    </xf>
    <xf numFmtId="0" fontId="7" fillId="0" borderId="0" xfId="0" applyFont="1"/>
    <xf numFmtId="0" fontId="8" fillId="0" borderId="6" xfId="2" applyFont="1" applyBorder="1" applyAlignment="1">
      <alignment vertical="center" wrapText="1"/>
    </xf>
    <xf numFmtId="0" fontId="1" fillId="0" borderId="2" xfId="2" applyBorder="1" applyAlignment="1">
      <alignment horizontal="left" vertical="center" wrapText="1" indent="1"/>
    </xf>
    <xf numFmtId="0" fontId="1" fillId="0" borderId="0" xfId="2" applyAlignment="1">
      <alignment horizontal="left" vertical="center" indent="1"/>
    </xf>
    <xf numFmtId="0" fontId="1" fillId="0" borderId="2" xfId="2" applyBorder="1" applyAlignment="1">
      <alignment horizontal="left" vertical="center" wrapText="1" indent="2"/>
    </xf>
    <xf numFmtId="0" fontId="1" fillId="0" borderId="0" xfId="2" applyAlignment="1">
      <alignment horizontal="left" vertical="center" wrapText="1" indent="2"/>
    </xf>
    <xf numFmtId="0" fontId="3" fillId="0" borderId="2" xfId="2" applyFont="1" applyBorder="1" applyAlignment="1">
      <alignment vertical="center"/>
    </xf>
    <xf numFmtId="0" fontId="3" fillId="0" borderId="1" xfId="2" applyFont="1" applyBorder="1" applyAlignment="1">
      <alignment horizontal="center" vertical="center"/>
    </xf>
    <xf numFmtId="0" fontId="3" fillId="0" borderId="6" xfId="2" applyFont="1" applyBorder="1" applyAlignment="1">
      <alignment horizontal="left" vertical="center"/>
    </xf>
    <xf numFmtId="0" fontId="1" fillId="0" borderId="1" xfId="2" applyBorder="1" applyAlignment="1">
      <alignment vertical="center" wrapText="1"/>
    </xf>
    <xf numFmtId="0" fontId="1" fillId="0" borderId="1" xfId="2" applyBorder="1" applyAlignment="1">
      <alignment horizontal="left" vertical="center" wrapText="1" indent="1"/>
    </xf>
    <xf numFmtId="166" fontId="1" fillId="0" borderId="0" xfId="1" applyNumberFormat="1" applyAlignment="1">
      <alignment horizontal="center" vertical="center"/>
    </xf>
    <xf numFmtId="4" fontId="1" fillId="0" borderId="2" xfId="2" applyNumberFormat="1" applyBorder="1" applyAlignment="1">
      <alignment horizontal="center" vertical="center"/>
    </xf>
    <xf numFmtId="4" fontId="1" fillId="0" borderId="2" xfId="2" applyNumberFormat="1" applyBorder="1" applyAlignment="1">
      <alignment horizontal="center"/>
    </xf>
    <xf numFmtId="164" fontId="1" fillId="0" borderId="2" xfId="2" applyNumberFormat="1" applyBorder="1" applyAlignment="1">
      <alignment horizontal="left" vertical="center"/>
    </xf>
    <xf numFmtId="0" fontId="1" fillId="0" borderId="2" xfId="2" applyBorder="1" applyAlignment="1">
      <alignment vertical="center"/>
    </xf>
    <xf numFmtId="4" fontId="1" fillId="0" borderId="3" xfId="2" applyNumberFormat="1" applyBorder="1" applyAlignment="1">
      <alignment horizontal="center" vertical="center"/>
    </xf>
    <xf numFmtId="4" fontId="1" fillId="0" borderId="7" xfId="2" applyNumberFormat="1" applyBorder="1" applyAlignment="1">
      <alignment horizontal="center" vertical="center"/>
    </xf>
    <xf numFmtId="164" fontId="1" fillId="0" borderId="3" xfId="2" applyNumberFormat="1" applyBorder="1" applyAlignment="1">
      <alignment horizontal="center" vertical="center"/>
    </xf>
    <xf numFmtId="164" fontId="1" fillId="0" borderId="3" xfId="2" applyNumberFormat="1" applyBorder="1" applyAlignment="1">
      <alignment horizontal="right" vertical="center"/>
    </xf>
    <xf numFmtId="0" fontId="3" fillId="0" borderId="0" xfId="4" applyFont="1"/>
    <xf numFmtId="0" fontId="10" fillId="0" borderId="0" xfId="4" applyFont="1"/>
    <xf numFmtId="0" fontId="10" fillId="0" borderId="0" xfId="4" applyFont="1" applyAlignment="1">
      <alignment horizontal="justify"/>
    </xf>
    <xf numFmtId="0" fontId="3" fillId="0" borderId="0" xfId="4" applyFont="1" applyAlignment="1">
      <alignment horizontal="justify"/>
    </xf>
    <xf numFmtId="164" fontId="11" fillId="0" borderId="2" xfId="2" applyNumberFormat="1" applyFont="1" applyBorder="1" applyAlignment="1">
      <alignment horizontal="center" vertical="center"/>
    </xf>
    <xf numFmtId="4" fontId="12" fillId="0" borderId="2" xfId="2" applyNumberFormat="1" applyFont="1" applyBorder="1" applyAlignment="1">
      <alignment horizontal="center" vertical="center"/>
    </xf>
    <xf numFmtId="0" fontId="1" fillId="0" borderId="2" xfId="0" quotePrefix="1" applyFont="1" applyBorder="1" applyAlignment="1">
      <alignment wrapText="1"/>
    </xf>
    <xf numFmtId="0" fontId="1" fillId="0" borderId="2" xfId="0" applyFont="1" applyBorder="1" applyAlignment="1">
      <alignment horizontal="center"/>
    </xf>
    <xf numFmtId="0" fontId="1" fillId="0" borderId="2" xfId="0" applyFont="1" applyBorder="1" applyAlignment="1">
      <alignment horizontal="center" vertical="center"/>
    </xf>
    <xf numFmtId="4" fontId="1" fillId="0" borderId="2" xfId="0" applyNumberFormat="1" applyFont="1" applyBorder="1" applyAlignment="1">
      <alignment horizontal="center" vertical="center"/>
    </xf>
    <xf numFmtId="0" fontId="2" fillId="0" borderId="1" xfId="2" applyFont="1" applyBorder="1" applyAlignment="1">
      <alignment horizontal="center" vertical="center"/>
    </xf>
    <xf numFmtId="0" fontId="2" fillId="0" borderId="6" xfId="2" applyFont="1" applyBorder="1" applyAlignment="1">
      <alignment horizontal="center" vertical="center"/>
    </xf>
  </cellXfs>
  <cellStyles count="5">
    <cellStyle name="Milliers 4" xfId="3" xr:uid="{B762BAB8-4074-4B8A-ACD4-DC9C859A8DD4}"/>
    <cellStyle name="Normal" xfId="0" builtinId="0"/>
    <cellStyle name="Normal 2" xfId="2" xr:uid="{69F6D4CF-4B4C-4979-AED9-2B5E2BA612C5}"/>
    <cellStyle name="Normal_DPGF Lot 5 Elec" xfId="4" xr:uid="{5E327B69-1AA7-4077-A64E-9111A563ED8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RCHIVES2005\Diagnostic\PICAREL\3_Analyse_calculs\GV-existan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Clients\DIRCO\Audit_(Non)_Thermique\Maquette%20diagnostic%20chaufferie%20v14d.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Travail\CPAM\outils\AGEN_Cr&#233;dit_Agricole-200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c\ALEXANDR\CALCUL\faisacog&#233;\FAISAB.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TEMP\Audit%20Environnement%20V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A%20-%203CL\ET2-42%20ADEME&amp;DGUHC%20Affichage%20MI\V11-MI\V11-MI%20outils%2004-08-05-gp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2006\OUTILS\audit-environnement-chaufferie\AECmodif_version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c\Alexandre\Rapport%20type\analys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atmospheres\12-052%20ENAC%20-%20Faisa%20bois\2_Etudes-Calcul\Analyse-conso-ENAC.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AS\12-038%20PATRIMOINE%20-%20Diag%20Si&#232;ge%20Social\3_Calculs\simulations\R&#233;f&#233;rence-dia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s\c\ALEXANDR\AFFAICOU\CORSE\LAZARET\BESOIN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relie\Travail%20AB\Laure\France%20Telecom%20Solenne\EEC\Expertise%20Energ&#233;tique%20Chaufferie%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EFK"/>
      <sheetName val="GV"/>
      <sheetName val="perm"/>
    </sheetNames>
    <sheetDataSet>
      <sheetData sheetId="0"/>
      <sheetData sheetId="1"/>
      <sheetData sheetId="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Info Site"/>
      <sheetName val="Chaufferie 01"/>
      <sheetName val="Synthèse Chaufferies"/>
      <sheetName val="Rapport de synthèse"/>
      <sheetName val="Rapport détaillé"/>
      <sheetName val="Observations"/>
      <sheetName val="Notation"/>
      <sheetName val="Synthèse Notation"/>
      <sheetName val="Aide"/>
      <sheetName val="Modele_Chaufferie"/>
      <sheetName val="liste"/>
      <sheetName val="Maquette diagnostic chaufferie "/>
    </sheetNames>
    <sheetDataSet>
      <sheetData sheetId="0" refreshError="1"/>
      <sheetData sheetId="1"/>
      <sheetData sheetId="2">
        <row r="28">
          <cell r="A28" t="str">
            <v>Q009</v>
          </cell>
          <cell r="B28" t="str">
            <v>*</v>
          </cell>
          <cell r="C28" t="str">
            <v>Type d'installation</v>
          </cell>
          <cell r="J28" t="str">
            <v>Chaufferie</v>
          </cell>
          <cell r="O28" t="str">
            <v>Sous Station CU</v>
          </cell>
        </row>
        <row r="30">
          <cell r="A30" t="str">
            <v>Q010</v>
          </cell>
          <cell r="B30" t="str">
            <v>*</v>
          </cell>
          <cell r="C30" t="str">
            <v>Implantation</v>
          </cell>
          <cell r="J30" t="str">
            <v>Sous sol</v>
          </cell>
          <cell r="O30" t="str">
            <v>RdC</v>
          </cell>
          <cell r="W30" t="str">
            <v>Extérieur</v>
          </cell>
        </row>
        <row r="32">
          <cell r="J32" t="str">
            <v>Etage</v>
          </cell>
          <cell r="O32" t="str">
            <v>Dernier étage</v>
          </cell>
          <cell r="W32" t="str">
            <v>Terrasse</v>
          </cell>
        </row>
        <row r="34">
          <cell r="A34" t="str">
            <v>Q011</v>
          </cell>
          <cell r="B34" t="str">
            <v>*</v>
          </cell>
          <cell r="C34" t="str">
            <v>Type de production</v>
          </cell>
          <cell r="J34" t="str">
            <v>Chauffage</v>
          </cell>
          <cell r="O34" t="str">
            <v>ECS</v>
          </cell>
          <cell r="W34" t="str">
            <v>Autres</v>
          </cell>
        </row>
        <row r="35">
          <cell r="C35" t="str">
            <v>(Plusieurs réponses possibles)</v>
          </cell>
        </row>
        <row r="36">
          <cell r="M36" t="str">
            <v xml:space="preserve">(Si autre définir le type)  </v>
          </cell>
        </row>
        <row r="38">
          <cell r="A38" t="str">
            <v>Q012</v>
          </cell>
          <cell r="B38" t="str">
            <v>*</v>
          </cell>
          <cell r="C38" t="str">
            <v>Type de combustible</v>
          </cell>
          <cell r="J38" t="str">
            <v>Gaz Naturel</v>
          </cell>
          <cell r="O38" t="str">
            <v>Gaz Propane</v>
          </cell>
          <cell r="W38" t="str">
            <v>Fioul</v>
          </cell>
        </row>
        <row r="40">
          <cell r="J40" t="str">
            <v>Electricité</v>
          </cell>
          <cell r="O40" t="str">
            <v>Chauffage Urbain</v>
          </cell>
          <cell r="W40" t="str">
            <v>Autre</v>
          </cell>
        </row>
        <row r="42">
          <cell r="A42" t="str">
            <v>Q013</v>
          </cell>
          <cell r="B42" t="str">
            <v>*</v>
          </cell>
          <cell r="C42" t="str">
            <v>Age de la cuve fioul</v>
          </cell>
          <cell r="K42" t="str">
            <v>ans</v>
          </cell>
          <cell r="O42" t="str">
            <v>Estimé</v>
          </cell>
          <cell r="W42" t="str">
            <v>Réel</v>
          </cell>
        </row>
        <row r="46">
          <cell r="A46" t="str">
            <v>Q015</v>
          </cell>
          <cell r="B46" t="str">
            <v>*</v>
          </cell>
          <cell r="C46" t="str">
            <v>Implantation de la cuve fioul</v>
          </cell>
          <cell r="J46" t="str">
            <v>Enterrée en ext.</v>
          </cell>
          <cell r="O46" t="str">
            <v>Aérienne en ext.</v>
          </cell>
          <cell r="W46" t="str">
            <v>En soute</v>
          </cell>
        </row>
        <row r="48">
          <cell r="A48" t="str">
            <v>Q016</v>
          </cell>
          <cell r="B48" t="str">
            <v>*</v>
          </cell>
          <cell r="C48" t="str">
            <v>Nombre de générateurs</v>
          </cell>
          <cell r="K48" t="str">
            <v>générateurs</v>
          </cell>
        </row>
        <row r="50">
          <cell r="A50" t="str">
            <v>Q017</v>
          </cell>
          <cell r="B50" t="str">
            <v>*</v>
          </cell>
          <cell r="C50" t="str">
            <v>Puissance des générateurs</v>
          </cell>
          <cell r="H50" t="str">
            <v>Générateur</v>
          </cell>
          <cell r="K50" t="str">
            <v/>
          </cell>
          <cell r="N50" t="str">
            <v/>
          </cell>
          <cell r="Q50" t="str">
            <v/>
          </cell>
          <cell r="U50" t="str">
            <v/>
          </cell>
        </row>
      </sheetData>
      <sheetData sheetId="3"/>
      <sheetData sheetId="4" refreshError="1"/>
      <sheetData sheetId="5" refreshError="1"/>
      <sheetData sheetId="6"/>
      <sheetData sheetId="7"/>
      <sheetData sheetId="8" refreshError="1"/>
      <sheetData sheetId="9" refreshError="1"/>
      <sheetData sheetId="10"/>
      <sheetData sheetId="1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ude RdC-R+1"/>
      <sheetName val="Synthèse"/>
      <sheetName val="Etude CTA"/>
      <sheetName val="calculrdt-CHAUFFERIE"/>
      <sheetName val="rendt"/>
      <sheetName val="surf"/>
      <sheetName val="COEFK"/>
      <sheetName val="G"/>
      <sheetName val="DRA"/>
      <sheetName val="INTEMREF"/>
      <sheetName val="INT"/>
      <sheetName val="AG"/>
      <sheetName val="CALCSSE"/>
      <sheetName val="CONSO"/>
      <sheetName val="ECS"/>
      <sheetName val="ECLMA"/>
      <sheetName val="Pélec"/>
      <sheetName val="REPELEC"/>
      <sheetName val="fact"/>
      <sheetName val="conso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le de saisie"/>
      <sheetName val="Pilote-mise en forme données"/>
    </sheetNames>
    <sheetDataSet>
      <sheetData sheetId="0"/>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e_de_fiche_RG_publipostage"/>
      <sheetName val="Déroulement de l'audit"/>
      <sheetName val="Renseignements Généraux"/>
      <sheetName val="Cahier de Chaufferie"/>
      <sheetName val="Préconisations"/>
      <sheetName val="Graph Energie"/>
      <sheetName val="Valeurs référentes"/>
      <sheetName val="Cibles de l'audit"/>
    </sheetNames>
    <sheetDataSet>
      <sheetData sheetId="0"/>
      <sheetData sheetId="1" refreshError="1"/>
      <sheetData sheetId="2"/>
      <sheetData sheetId="3" refreshError="1"/>
      <sheetData sheetId="4" refreshError="1"/>
      <sheetData sheetId="5" refreshError="1"/>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 V9- V11"/>
      <sheetName val="climat"/>
      <sheetName val="Maison"/>
      <sheetName val="récap"/>
      <sheetName val="DPE"/>
      <sheetName val="Factures"/>
      <sheetName val="tarifsMI"/>
      <sheetName val="Tableaux"/>
      <sheetName val="Equations"/>
      <sheetName val="Calculs"/>
      <sheetName val="Tarifs DGEMP"/>
    </sheetNames>
    <sheetDataSet>
      <sheetData sheetId="0"/>
      <sheetData sheetId="1"/>
      <sheetData sheetId="2"/>
      <sheetData sheetId="3">
        <row r="1">
          <cell r="M1" t="str">
            <v>essai</v>
          </cell>
        </row>
        <row r="2">
          <cell r="M2" t="str">
            <v>91 - Essonne</v>
          </cell>
        </row>
        <row r="3">
          <cell r="M3" t="str">
            <v>&lt;= 400 m</v>
          </cell>
        </row>
        <row r="4">
          <cell r="M4">
            <v>100</v>
          </cell>
        </row>
        <row r="5">
          <cell r="M5" t="str">
            <v>1975 - 1977</v>
          </cell>
        </row>
        <row r="6">
          <cell r="M6">
            <v>1</v>
          </cell>
        </row>
        <row r="7">
          <cell r="M7">
            <v>125</v>
          </cell>
        </row>
        <row r="8">
          <cell r="M8">
            <v>50</v>
          </cell>
        </row>
        <row r="10">
          <cell r="M10">
            <v>50</v>
          </cell>
        </row>
        <row r="11">
          <cell r="M11">
            <v>15</v>
          </cell>
        </row>
        <row r="12">
          <cell r="M12">
            <v>2.5</v>
          </cell>
        </row>
        <row r="13">
          <cell r="M13">
            <v>1</v>
          </cell>
        </row>
        <row r="14">
          <cell r="M14" t="str">
            <v>&lt;= 2.5 m</v>
          </cell>
        </row>
        <row r="15">
          <cell r="M15" t="str">
            <v>Combles</v>
          </cell>
        </row>
        <row r="16">
          <cell r="M16">
            <v>2</v>
          </cell>
        </row>
        <row r="17">
          <cell r="M17">
            <v>0</v>
          </cell>
        </row>
        <row r="18">
          <cell r="M18">
            <v>0</v>
          </cell>
        </row>
        <row r="19">
          <cell r="M19">
            <v>0</v>
          </cell>
        </row>
        <row r="20">
          <cell r="M20">
            <v>0</v>
          </cell>
        </row>
        <row r="21">
          <cell r="M21" t="str">
            <v>Chaudière gaz installée après 2000</v>
          </cell>
        </row>
        <row r="22">
          <cell r="M22">
            <v>0</v>
          </cell>
        </row>
        <row r="23">
          <cell r="M23" t="str">
            <v>Chaudière gaz installée après 2000</v>
          </cell>
        </row>
        <row r="24">
          <cell r="M24">
            <v>0</v>
          </cell>
        </row>
        <row r="25">
          <cell r="M25">
            <v>0</v>
          </cell>
        </row>
        <row r="26">
          <cell r="M26">
            <v>1</v>
          </cell>
        </row>
        <row r="27">
          <cell r="M27">
            <v>1</v>
          </cell>
        </row>
        <row r="28">
          <cell r="M28">
            <v>1</v>
          </cell>
        </row>
      </sheetData>
      <sheetData sheetId="4"/>
      <sheetData sheetId="5"/>
      <sheetData sheetId="6"/>
      <sheetData sheetId="7"/>
      <sheetData sheetId="8">
        <row r="19">
          <cell r="CU19">
            <v>10.7</v>
          </cell>
        </row>
        <row r="53">
          <cell r="C53">
            <v>1.0289999999999999</v>
          </cell>
          <cell r="D53">
            <v>0.86299999999999999</v>
          </cell>
        </row>
        <row r="54">
          <cell r="C54">
            <v>-6.5000000000000002E-2</v>
          </cell>
          <cell r="D54">
            <v>-0.14699999999999999</v>
          </cell>
        </row>
        <row r="55">
          <cell r="C55">
            <v>-0.245</v>
          </cell>
          <cell r="D55">
            <v>-0.26300000000000001</v>
          </cell>
        </row>
        <row r="56">
          <cell r="C56">
            <v>1.8E-3</v>
          </cell>
          <cell r="D56">
            <v>8.0000000000000002E-3</v>
          </cell>
        </row>
        <row r="57">
          <cell r="C57">
            <v>2.1499999999999998E-2</v>
          </cell>
          <cell r="D57">
            <v>2.9000000000000001E-2</v>
          </cell>
        </row>
        <row r="58">
          <cell r="C58">
            <v>0</v>
          </cell>
          <cell r="D58">
            <v>2.5000000000000001E-2</v>
          </cell>
        </row>
      </sheetData>
      <sheetData sheetId="9">
        <row r="3">
          <cell r="C3">
            <v>1</v>
          </cell>
          <cell r="D3">
            <v>2</v>
          </cell>
          <cell r="E3">
            <v>3</v>
          </cell>
          <cell r="F3">
            <v>4</v>
          </cell>
          <cell r="G3">
            <v>5</v>
          </cell>
          <cell r="H3">
            <v>6</v>
          </cell>
          <cell r="I3">
            <v>7</v>
          </cell>
          <cell r="J3">
            <v>8</v>
          </cell>
          <cell r="K3">
            <v>9</v>
          </cell>
          <cell r="L3">
            <v>10</v>
          </cell>
          <cell r="M3">
            <v>11</v>
          </cell>
          <cell r="N3">
            <v>12</v>
          </cell>
        </row>
        <row r="4">
          <cell r="C4" t="str">
            <v>Janvier</v>
          </cell>
          <cell r="D4" t="str">
            <v>Février</v>
          </cell>
          <cell r="E4" t="str">
            <v>Mars</v>
          </cell>
          <cell r="F4" t="str">
            <v>Avril</v>
          </cell>
          <cell r="G4" t="str">
            <v>Mai</v>
          </cell>
          <cell r="H4" t="str">
            <v>Juin</v>
          </cell>
          <cell r="I4" t="str">
            <v>Juillet</v>
          </cell>
          <cell r="J4" t="str">
            <v>Août</v>
          </cell>
          <cell r="K4" t="str">
            <v>Septembre</v>
          </cell>
          <cell r="L4" t="str">
            <v>Octobre</v>
          </cell>
          <cell r="M4" t="str">
            <v>Novembre</v>
          </cell>
          <cell r="N4" t="str">
            <v>Décembre</v>
          </cell>
        </row>
        <row r="5">
          <cell r="C5">
            <v>31</v>
          </cell>
          <cell r="D5">
            <v>28</v>
          </cell>
          <cell r="E5">
            <v>31</v>
          </cell>
          <cell r="F5">
            <v>30</v>
          </cell>
          <cell r="G5">
            <v>31</v>
          </cell>
          <cell r="H5">
            <v>30</v>
          </cell>
          <cell r="I5">
            <v>31</v>
          </cell>
          <cell r="J5">
            <v>31</v>
          </cell>
          <cell r="K5">
            <v>30</v>
          </cell>
          <cell r="L5">
            <v>31</v>
          </cell>
          <cell r="M5">
            <v>30</v>
          </cell>
          <cell r="N5">
            <v>31</v>
          </cell>
        </row>
        <row r="6">
          <cell r="C6">
            <v>4.2</v>
          </cell>
          <cell r="D6">
            <v>5.3</v>
          </cell>
          <cell r="E6">
            <v>7.8</v>
          </cell>
          <cell r="F6">
            <v>10.6</v>
          </cell>
          <cell r="G6">
            <v>14.3</v>
          </cell>
          <cell r="H6">
            <v>17.399999999999999</v>
          </cell>
          <cell r="I6">
            <v>19.600000000000001</v>
          </cell>
          <cell r="J6">
            <v>19.2</v>
          </cell>
          <cell r="K6">
            <v>16.7</v>
          </cell>
          <cell r="L6">
            <v>12.7</v>
          </cell>
          <cell r="M6">
            <v>7.7</v>
          </cell>
          <cell r="N6">
            <v>5</v>
          </cell>
        </row>
        <row r="7">
          <cell r="C7">
            <v>6.1601486164413783</v>
          </cell>
          <cell r="D7">
            <v>6.1601486164413783</v>
          </cell>
          <cell r="E7">
            <v>7.3765981284232254</v>
          </cell>
          <cell r="F7">
            <v>9.4835504880181514</v>
          </cell>
          <cell r="G7">
            <v>11.916449511981845</v>
          </cell>
          <cell r="H7">
            <v>14.023401871576773</v>
          </cell>
          <cell r="I7">
            <v>15.239851383558619</v>
          </cell>
          <cell r="J7">
            <v>15.239851383558619</v>
          </cell>
          <cell r="K7">
            <v>14.023401871576775</v>
          </cell>
          <cell r="L7">
            <v>11.916449511981845</v>
          </cell>
          <cell r="M7">
            <v>9.4835504880181531</v>
          </cell>
          <cell r="N7">
            <v>7.3765981284232272</v>
          </cell>
        </row>
        <row r="8">
          <cell r="C8">
            <v>68.634173659463713</v>
          </cell>
          <cell r="D8">
            <v>64.982173659463712</v>
          </cell>
          <cell r="E8">
            <v>61.377668775713644</v>
          </cell>
          <cell r="F8">
            <v>60.21450488375006</v>
          </cell>
          <cell r="G8">
            <v>57.32149511624992</v>
          </cell>
          <cell r="H8">
            <v>55.162331224286341</v>
          </cell>
          <cell r="I8">
            <v>52.553826340536261</v>
          </cell>
          <cell r="J8">
            <v>53.881826340536271</v>
          </cell>
          <cell r="K8">
            <v>57.486331224286353</v>
          </cell>
          <cell r="L8">
            <v>62.633495116249925</v>
          </cell>
          <cell r="M8">
            <v>69.842504883750081</v>
          </cell>
          <cell r="N8">
            <v>70.673668775713651</v>
          </cell>
        </row>
        <row r="9">
          <cell r="C9">
            <v>55</v>
          </cell>
          <cell r="D9">
            <v>97</v>
          </cell>
          <cell r="E9">
            <v>129</v>
          </cell>
          <cell r="F9">
            <v>140</v>
          </cell>
          <cell r="G9">
            <v>156</v>
          </cell>
          <cell r="H9">
            <v>178</v>
          </cell>
          <cell r="I9">
            <v>212</v>
          </cell>
          <cell r="J9">
            <v>199</v>
          </cell>
          <cell r="K9">
            <v>157</v>
          </cell>
          <cell r="L9">
            <v>106</v>
          </cell>
          <cell r="M9">
            <v>49</v>
          </cell>
          <cell r="N9">
            <v>43</v>
          </cell>
        </row>
        <row r="10">
          <cell r="C10">
            <v>191455.13052783711</v>
          </cell>
          <cell r="D10">
            <v>172927.2146703045</v>
          </cell>
          <cell r="E10">
            <v>184572.84557164009</v>
          </cell>
          <cell r="F10">
            <v>167082.94679549019</v>
          </cell>
          <cell r="G10">
            <v>158887.80844294588</v>
          </cell>
          <cell r="H10">
            <v>142226.45925159255</v>
          </cell>
          <cell r="I10">
            <v>140085.05627044867</v>
          </cell>
          <cell r="J10">
            <v>140085.05627044867</v>
          </cell>
          <cell r="K10">
            <v>142226.45925159255</v>
          </cell>
          <cell r="L10">
            <v>158887.80844294588</v>
          </cell>
          <cell r="M10">
            <v>167082.94679549019</v>
          </cell>
          <cell r="N10">
            <v>184572.84557164009</v>
          </cell>
        </row>
        <row r="11">
          <cell r="C11">
            <v>0.10645296018769163</v>
          </cell>
          <cell r="D11">
            <v>0.11711118092357116</v>
          </cell>
          <cell r="E11">
            <v>0.1469607600616826</v>
          </cell>
          <cell r="F11">
            <v>0.20867554062964999</v>
          </cell>
          <cell r="G11">
            <v>0.60402635316921161</v>
          </cell>
          <cell r="H11">
            <v>1</v>
          </cell>
          <cell r="I11">
            <v>1</v>
          </cell>
          <cell r="J11">
            <v>1</v>
          </cell>
          <cell r="K11">
            <v>1</v>
          </cell>
          <cell r="L11">
            <v>0.31706044998106597</v>
          </cell>
          <cell r="M11">
            <v>0.13714625755451698</v>
          </cell>
          <cell r="N11">
            <v>0.11035264984740206</v>
          </cell>
        </row>
        <row r="12">
          <cell r="C12">
            <v>3.8612240009491678</v>
          </cell>
          <cell r="D12">
            <v>4.1188843162364464</v>
          </cell>
          <cell r="E12">
            <v>5.3598018788594937</v>
          </cell>
          <cell r="F12">
            <v>8.7130941531990196</v>
          </cell>
          <cell r="G12">
            <v>34.029158676861293</v>
          </cell>
          <cell r="H12">
            <v>66.485385718662783</v>
          </cell>
          <cell r="I12">
            <v>66.453361019366824</v>
          </cell>
          <cell r="J12">
            <v>68.132592953153733</v>
          </cell>
          <cell r="K12">
            <v>69.28642825948539</v>
          </cell>
          <cell r="L12">
            <v>16.613000585961391</v>
          </cell>
          <cell r="M12">
            <v>5.9804189829259835</v>
          </cell>
          <cell r="N12">
            <v>4.3139261394674158</v>
          </cell>
        </row>
        <row r="13">
          <cell r="C13">
            <v>0.1638169572989232</v>
          </cell>
          <cell r="D13">
            <v>0.31783997486751442</v>
          </cell>
          <cell r="E13">
            <v>0.55021030976021479</v>
          </cell>
          <cell r="F13">
            <v>0.90642619891512821</v>
          </cell>
          <cell r="G13">
            <v>3.1768400008595861</v>
          </cell>
          <cell r="H13">
            <v>6.4879067147955309</v>
          </cell>
          <cell r="I13">
            <v>8.1068004699054175</v>
          </cell>
          <cell r="J13">
            <v>7.6096853467508394</v>
          </cell>
          <cell r="K13">
            <v>5.7224795181061694</v>
          </cell>
          <cell r="L13">
            <v>1.1330857925531528</v>
          </cell>
          <cell r="M13">
            <v>0.208503287900525</v>
          </cell>
          <cell r="N13">
            <v>0.13771740980362215</v>
          </cell>
        </row>
        <row r="14">
          <cell r="C14">
            <v>0</v>
          </cell>
          <cell r="D14">
            <v>6.5807118393997957E-2</v>
          </cell>
          <cell r="E14">
            <v>0.19890072190131969</v>
          </cell>
          <cell r="F14">
            <v>0.31773142467931953</v>
          </cell>
          <cell r="G14">
            <v>1</v>
          </cell>
          <cell r="H14">
            <v>1</v>
          </cell>
          <cell r="I14">
            <v>1</v>
          </cell>
          <cell r="J14">
            <v>1</v>
          </cell>
          <cell r="K14">
            <v>1</v>
          </cell>
          <cell r="L14">
            <v>0.29961115161926649</v>
          </cell>
          <cell r="M14">
            <v>0</v>
          </cell>
          <cell r="N14">
            <v>0</v>
          </cell>
        </row>
        <row r="16">
          <cell r="C16">
            <v>0.49017086804949189</v>
          </cell>
        </row>
        <row r="18">
          <cell r="C18">
            <v>100</v>
          </cell>
        </row>
        <row r="19">
          <cell r="C19">
            <v>15</v>
          </cell>
        </row>
        <row r="20">
          <cell r="C20">
            <v>0</v>
          </cell>
        </row>
        <row r="21">
          <cell r="C21">
            <v>1100.3800000000001</v>
          </cell>
        </row>
        <row r="22">
          <cell r="C22">
            <v>91</v>
          </cell>
        </row>
        <row r="23">
          <cell r="C23">
            <v>200</v>
          </cell>
        </row>
        <row r="28">
          <cell r="C28" t="str">
            <v>Janvier</v>
          </cell>
          <cell r="D28" t="str">
            <v>Février</v>
          </cell>
          <cell r="E28" t="str">
            <v>Mars</v>
          </cell>
          <cell r="F28" t="str">
            <v>Avril</v>
          </cell>
          <cell r="G28" t="str">
            <v>Mai</v>
          </cell>
          <cell r="H28" t="str">
            <v>Juin</v>
          </cell>
          <cell r="I28" t="str">
            <v>Juillet</v>
          </cell>
          <cell r="J28" t="str">
            <v>Août</v>
          </cell>
          <cell r="K28" t="str">
            <v>Septembre</v>
          </cell>
          <cell r="L28" t="str">
            <v>Octobre</v>
          </cell>
          <cell r="M28" t="str">
            <v>Novembre</v>
          </cell>
          <cell r="N28" t="str">
            <v>Décembre</v>
          </cell>
        </row>
        <row r="29">
          <cell r="C29">
            <v>31</v>
          </cell>
          <cell r="D29">
            <v>28</v>
          </cell>
          <cell r="E29">
            <v>31</v>
          </cell>
          <cell r="F29">
            <v>30</v>
          </cell>
          <cell r="G29">
            <v>31</v>
          </cell>
          <cell r="H29">
            <v>30</v>
          </cell>
          <cell r="I29">
            <v>31</v>
          </cell>
          <cell r="J29">
            <v>31</v>
          </cell>
          <cell r="K29">
            <v>30</v>
          </cell>
          <cell r="L29">
            <v>31</v>
          </cell>
          <cell r="M29">
            <v>30</v>
          </cell>
          <cell r="N29">
            <v>31</v>
          </cell>
        </row>
        <row r="30">
          <cell r="C30">
            <v>4.2</v>
          </cell>
          <cell r="D30">
            <v>5.3</v>
          </cell>
          <cell r="E30">
            <v>7.8</v>
          </cell>
          <cell r="F30">
            <v>10.6</v>
          </cell>
          <cell r="G30">
            <v>14.3</v>
          </cell>
          <cell r="H30">
            <v>17.399999999999999</v>
          </cell>
          <cell r="I30">
            <v>19.600000000000001</v>
          </cell>
          <cell r="J30">
            <v>19.2</v>
          </cell>
          <cell r="K30">
            <v>16.7</v>
          </cell>
          <cell r="L30">
            <v>12.7</v>
          </cell>
          <cell r="M30">
            <v>7.7</v>
          </cell>
          <cell r="N30">
            <v>5</v>
          </cell>
        </row>
        <row r="31">
          <cell r="C31">
            <v>6.1601486164413783</v>
          </cell>
          <cell r="D31">
            <v>6.1601486164413783</v>
          </cell>
          <cell r="E31">
            <v>7.3765981284232254</v>
          </cell>
          <cell r="F31">
            <v>9.4835504880181514</v>
          </cell>
          <cell r="G31">
            <v>11.916449511981845</v>
          </cell>
          <cell r="H31">
            <v>14.023401871576773</v>
          </cell>
          <cell r="I31">
            <v>15.239851383558619</v>
          </cell>
          <cell r="J31">
            <v>15.239851383558619</v>
          </cell>
          <cell r="K31">
            <v>14.023401871576775</v>
          </cell>
          <cell r="L31">
            <v>11.916449511981845</v>
          </cell>
          <cell r="M31">
            <v>9.4835504880181531</v>
          </cell>
          <cell r="N31">
            <v>7.3765981284232272</v>
          </cell>
        </row>
        <row r="32">
          <cell r="C32">
            <v>68.634173659463713</v>
          </cell>
          <cell r="D32">
            <v>64.982173659463712</v>
          </cell>
          <cell r="E32">
            <v>61.377668775713644</v>
          </cell>
          <cell r="F32">
            <v>60.21450488375006</v>
          </cell>
          <cell r="G32">
            <v>57.32149511624992</v>
          </cell>
          <cell r="H32">
            <v>55.162331224286341</v>
          </cell>
          <cell r="I32">
            <v>52.553826340536261</v>
          </cell>
          <cell r="J32">
            <v>53.881826340536271</v>
          </cell>
          <cell r="K32">
            <v>57.486331224286353</v>
          </cell>
          <cell r="L32">
            <v>62.633495116249925</v>
          </cell>
          <cell r="M32">
            <v>69.842504883750081</v>
          </cell>
          <cell r="N32">
            <v>70.673668775713651</v>
          </cell>
        </row>
        <row r="33">
          <cell r="C33">
            <v>55</v>
          </cell>
          <cell r="D33">
            <v>97</v>
          </cell>
          <cell r="E33">
            <v>129</v>
          </cell>
          <cell r="F33">
            <v>140</v>
          </cell>
          <cell r="G33">
            <v>156</v>
          </cell>
          <cell r="H33">
            <v>178</v>
          </cell>
          <cell r="I33">
            <v>212</v>
          </cell>
          <cell r="J33">
            <v>199</v>
          </cell>
          <cell r="K33">
            <v>157</v>
          </cell>
          <cell r="L33">
            <v>106</v>
          </cell>
          <cell r="M33">
            <v>49</v>
          </cell>
          <cell r="N33">
            <v>43</v>
          </cell>
        </row>
        <row r="34">
          <cell r="C34">
            <v>191455.13052783711</v>
          </cell>
          <cell r="D34">
            <v>172927.2146703045</v>
          </cell>
          <cell r="E34">
            <v>184572.84557164009</v>
          </cell>
          <cell r="F34">
            <v>167082.94679549019</v>
          </cell>
          <cell r="G34">
            <v>158887.80844294588</v>
          </cell>
          <cell r="H34">
            <v>142226.45925159255</v>
          </cell>
          <cell r="I34">
            <v>140085.05627044867</v>
          </cell>
          <cell r="J34">
            <v>140085.05627044867</v>
          </cell>
          <cell r="K34">
            <v>142226.45925159255</v>
          </cell>
          <cell r="L34">
            <v>158887.80844294588</v>
          </cell>
          <cell r="M34">
            <v>167082.94679549019</v>
          </cell>
          <cell r="N34">
            <v>184572.84557164009</v>
          </cell>
        </row>
        <row r="35">
          <cell r="C35">
            <v>1</v>
          </cell>
          <cell r="D35">
            <v>1</v>
          </cell>
          <cell r="E35">
            <v>1</v>
          </cell>
          <cell r="F35">
            <v>1</v>
          </cell>
          <cell r="G35">
            <v>1</v>
          </cell>
          <cell r="H35">
            <v>1</v>
          </cell>
          <cell r="I35">
            <v>1</v>
          </cell>
          <cell r="J35">
            <v>1</v>
          </cell>
          <cell r="K35">
            <v>1</v>
          </cell>
          <cell r="L35">
            <v>1</v>
          </cell>
          <cell r="M35">
            <v>1</v>
          </cell>
          <cell r="N35">
            <v>1</v>
          </cell>
        </row>
        <row r="36">
          <cell r="C36">
            <v>45.002638379887834</v>
          </cell>
          <cell r="D36">
            <v>42.60806397765505</v>
          </cell>
          <cell r="E36">
            <v>41.745258722905149</v>
          </cell>
          <cell r="F36">
            <v>43.781751337140221</v>
          </cell>
          <cell r="G36">
            <v>45.288872673154223</v>
          </cell>
          <cell r="H36">
            <v>47.117945971837244</v>
          </cell>
          <cell r="I36">
            <v>47.095250186366776</v>
          </cell>
          <cell r="J36">
            <v>48.285315622177968</v>
          </cell>
          <cell r="K36">
            <v>49.103034419120625</v>
          </cell>
          <cell r="L36">
            <v>49.485805972816102</v>
          </cell>
          <cell r="M36">
            <v>50.782235733512707</v>
          </cell>
          <cell r="N36">
            <v>48.067817608388253</v>
          </cell>
        </row>
        <row r="37">
          <cell r="C37">
            <v>1.2823892434906674</v>
          </cell>
          <cell r="D37">
            <v>2.2616683021562678</v>
          </cell>
          <cell r="E37">
            <v>3.1199388957596543</v>
          </cell>
          <cell r="F37">
            <v>3.6197589975491407</v>
          </cell>
          <cell r="G37">
            <v>4.382866167167637</v>
          </cell>
          <cell r="H37">
            <v>5.4065889289962747</v>
          </cell>
          <cell r="I37">
            <v>6.755667058254514</v>
          </cell>
          <cell r="J37">
            <v>6.3414044556256997</v>
          </cell>
          <cell r="K37">
            <v>4.7687329317551406</v>
          </cell>
          <cell r="L37">
            <v>2.978101369998523</v>
          </cell>
          <cell r="M37">
            <v>1.2669156491421993</v>
          </cell>
          <cell r="N37">
            <v>1.0399796319198849</v>
          </cell>
        </row>
        <row r="38">
          <cell r="C38">
            <v>1</v>
          </cell>
          <cell r="D38">
            <v>1</v>
          </cell>
          <cell r="E38">
            <v>1</v>
          </cell>
          <cell r="F38">
            <v>1</v>
          </cell>
          <cell r="G38">
            <v>1</v>
          </cell>
          <cell r="H38">
            <v>1</v>
          </cell>
          <cell r="I38">
            <v>1</v>
          </cell>
          <cell r="J38">
            <v>1</v>
          </cell>
          <cell r="K38">
            <v>1</v>
          </cell>
          <cell r="L38">
            <v>1</v>
          </cell>
          <cell r="M38">
            <v>1</v>
          </cell>
          <cell r="N38">
            <v>1</v>
          </cell>
        </row>
        <row r="40">
          <cell r="C40">
            <v>1</v>
          </cell>
        </row>
        <row r="45">
          <cell r="C45" t="str">
            <v>Janvier</v>
          </cell>
          <cell r="D45" t="str">
            <v>Février</v>
          </cell>
          <cell r="E45" t="str">
            <v>Mars</v>
          </cell>
          <cell r="F45" t="str">
            <v>Avril</v>
          </cell>
          <cell r="G45" t="str">
            <v>Mai</v>
          </cell>
          <cell r="H45" t="str">
            <v>Juin</v>
          </cell>
          <cell r="I45" t="str">
            <v>Juillet</v>
          </cell>
          <cell r="J45" t="str">
            <v>Août</v>
          </cell>
          <cell r="K45" t="str">
            <v>Septembre</v>
          </cell>
          <cell r="L45" t="str">
            <v>Octobre</v>
          </cell>
          <cell r="M45" t="str">
            <v>Novembre</v>
          </cell>
          <cell r="N45" t="str">
            <v>Décembre</v>
          </cell>
        </row>
        <row r="46">
          <cell r="C46">
            <v>31</v>
          </cell>
          <cell r="D46">
            <v>28</v>
          </cell>
          <cell r="E46">
            <v>31</v>
          </cell>
          <cell r="F46">
            <v>30</v>
          </cell>
          <cell r="G46">
            <v>31</v>
          </cell>
          <cell r="H46">
            <v>30</v>
          </cell>
          <cell r="I46">
            <v>31</v>
          </cell>
          <cell r="J46">
            <v>31</v>
          </cell>
          <cell r="K46">
            <v>30</v>
          </cell>
          <cell r="L46">
            <v>31</v>
          </cell>
          <cell r="M46">
            <v>30</v>
          </cell>
          <cell r="N46">
            <v>31</v>
          </cell>
        </row>
        <row r="47">
          <cell r="C47">
            <v>4.2</v>
          </cell>
          <cell r="D47">
            <v>5.3</v>
          </cell>
          <cell r="E47">
            <v>7.8</v>
          </cell>
          <cell r="F47">
            <v>10.6</v>
          </cell>
          <cell r="G47">
            <v>14.3</v>
          </cell>
          <cell r="H47">
            <v>17.399999999999999</v>
          </cell>
          <cell r="I47">
            <v>19.600000000000001</v>
          </cell>
          <cell r="J47">
            <v>19.2</v>
          </cell>
          <cell r="K47">
            <v>16.7</v>
          </cell>
          <cell r="L47">
            <v>12.7</v>
          </cell>
          <cell r="M47">
            <v>7.7</v>
          </cell>
          <cell r="N47">
            <v>5</v>
          </cell>
        </row>
        <row r="48">
          <cell r="C48">
            <v>1607040</v>
          </cell>
          <cell r="D48">
            <v>1303680</v>
          </cell>
          <cell r="E48">
            <v>1071360</v>
          </cell>
          <cell r="F48">
            <v>633600</v>
          </cell>
          <cell r="G48">
            <v>104159.9999999999</v>
          </cell>
          <cell r="H48">
            <v>0</v>
          </cell>
          <cell r="I48">
            <v>0</v>
          </cell>
          <cell r="J48">
            <v>0</v>
          </cell>
          <cell r="K48">
            <v>0</v>
          </cell>
          <cell r="L48">
            <v>342240.00000000012</v>
          </cell>
          <cell r="M48">
            <v>1051200</v>
          </cell>
          <cell r="N48">
            <v>1488000</v>
          </cell>
        </row>
        <row r="49">
          <cell r="C49">
            <v>0.89354703981230832</v>
          </cell>
          <cell r="D49">
            <v>0.88288881907642891</v>
          </cell>
          <cell r="E49">
            <v>0.85303923993831732</v>
          </cell>
          <cell r="F49">
            <v>0.79132445937035001</v>
          </cell>
          <cell r="G49">
            <v>0.39597364683078845</v>
          </cell>
          <cell r="H49">
            <v>0</v>
          </cell>
          <cell r="I49">
            <v>0</v>
          </cell>
          <cell r="J49">
            <v>0</v>
          </cell>
          <cell r="K49">
            <v>0</v>
          </cell>
          <cell r="L49">
            <v>0.68293955001893403</v>
          </cell>
          <cell r="M49">
            <v>0.86285374244548307</v>
          </cell>
          <cell r="N49">
            <v>0.88964735015259788</v>
          </cell>
        </row>
        <row r="50">
          <cell r="C50">
            <v>55</v>
          </cell>
          <cell r="D50">
            <v>97</v>
          </cell>
          <cell r="E50">
            <v>129</v>
          </cell>
          <cell r="F50">
            <v>140</v>
          </cell>
          <cell r="G50">
            <v>156</v>
          </cell>
          <cell r="H50">
            <v>178</v>
          </cell>
          <cell r="I50">
            <v>212</v>
          </cell>
          <cell r="J50">
            <v>199</v>
          </cell>
          <cell r="K50">
            <v>157</v>
          </cell>
          <cell r="L50">
            <v>106</v>
          </cell>
          <cell r="M50">
            <v>49</v>
          </cell>
          <cell r="N50">
            <v>43</v>
          </cell>
        </row>
        <row r="51">
          <cell r="C51">
            <v>13</v>
          </cell>
          <cell r="D51">
            <v>11.899999999999999</v>
          </cell>
          <cell r="E51">
            <v>9.3999999999999986</v>
          </cell>
          <cell r="F51">
            <v>6.6</v>
          </cell>
          <cell r="G51">
            <v>2.8999999999999986</v>
          </cell>
          <cell r="H51">
            <v>-0.19999999999999929</v>
          </cell>
          <cell r="I51">
            <v>-2.4000000000000021</v>
          </cell>
          <cell r="J51">
            <v>-2</v>
          </cell>
          <cell r="K51">
            <v>0.5</v>
          </cell>
          <cell r="L51">
            <v>4.5</v>
          </cell>
          <cell r="M51">
            <v>9.5</v>
          </cell>
          <cell r="N51">
            <v>12.2</v>
          </cell>
        </row>
        <row r="52">
          <cell r="C52">
            <v>0.74229667454141335</v>
          </cell>
          <cell r="D52">
            <v>0.74724909833664344</v>
          </cell>
          <cell r="E52">
            <v>0.76753892897729514</v>
          </cell>
          <cell r="F52">
            <v>0.81621291349661418</v>
          </cell>
          <cell r="G52">
            <v>1.1048497069943184</v>
          </cell>
          <cell r="H52" t="e">
            <v>#DIV/0!</v>
          </cell>
          <cell r="I52" t="e">
            <v>#DIV/0!</v>
          </cell>
          <cell r="J52" t="e">
            <v>#DIV/0!</v>
          </cell>
          <cell r="K52" t="e">
            <v>#DIV/0!</v>
          </cell>
          <cell r="L52">
            <v>0.91475624872992656</v>
          </cell>
          <cell r="M52">
            <v>0.77414626532273423</v>
          </cell>
          <cell r="N52">
            <v>0.7489644979788751</v>
          </cell>
        </row>
        <row r="53">
          <cell r="C53">
            <v>0.1638169572989232</v>
          </cell>
          <cell r="D53">
            <v>0.31783997486751436</v>
          </cell>
          <cell r="E53">
            <v>0.55021030976021479</v>
          </cell>
          <cell r="F53">
            <v>0.90642619891512832</v>
          </cell>
          <cell r="G53">
            <v>3.1768400008595861</v>
          </cell>
          <cell r="H53" t="e">
            <v>#DIV/0!</v>
          </cell>
          <cell r="I53" t="e">
            <v>#DIV/0!</v>
          </cell>
          <cell r="J53" t="e">
            <v>#DIV/0!</v>
          </cell>
          <cell r="K53" t="e">
            <v>#DIV/0!</v>
          </cell>
          <cell r="L53">
            <v>1.133085792553153</v>
          </cell>
          <cell r="M53">
            <v>0.20850328790052494</v>
          </cell>
          <cell r="N53">
            <v>0.13771740980362215</v>
          </cell>
        </row>
        <row r="56">
          <cell r="C56">
            <v>0.53274872967056131</v>
          </cell>
        </row>
        <row r="61">
          <cell r="C61" t="str">
            <v>Janvier</v>
          </cell>
          <cell r="D61" t="str">
            <v>Février</v>
          </cell>
          <cell r="E61" t="str">
            <v>Mars</v>
          </cell>
          <cell r="F61" t="str">
            <v>Avril</v>
          </cell>
          <cell r="G61" t="str">
            <v>Mai</v>
          </cell>
          <cell r="H61" t="str">
            <v>Juin</v>
          </cell>
          <cell r="I61" t="str">
            <v>Juillet</v>
          </cell>
          <cell r="J61" t="str">
            <v>Août</v>
          </cell>
          <cell r="K61" t="str">
            <v>Septembre</v>
          </cell>
          <cell r="L61" t="str">
            <v>Octobre</v>
          </cell>
          <cell r="M61" t="str">
            <v>Novembre</v>
          </cell>
          <cell r="N61" t="str">
            <v>Décembre</v>
          </cell>
        </row>
        <row r="62">
          <cell r="C62">
            <v>31</v>
          </cell>
          <cell r="D62">
            <v>28</v>
          </cell>
          <cell r="E62">
            <v>31</v>
          </cell>
          <cell r="F62">
            <v>30</v>
          </cell>
          <cell r="G62">
            <v>31</v>
          </cell>
          <cell r="H62">
            <v>30</v>
          </cell>
          <cell r="I62">
            <v>31</v>
          </cell>
          <cell r="J62">
            <v>31</v>
          </cell>
          <cell r="K62">
            <v>30</v>
          </cell>
          <cell r="L62">
            <v>31</v>
          </cell>
          <cell r="M62">
            <v>30</v>
          </cell>
          <cell r="N62">
            <v>31</v>
          </cell>
        </row>
        <row r="63">
          <cell r="C63">
            <v>4.2</v>
          </cell>
          <cell r="D63">
            <v>5.3</v>
          </cell>
          <cell r="E63">
            <v>7.8</v>
          </cell>
          <cell r="F63">
            <v>10.6</v>
          </cell>
          <cell r="G63">
            <v>14.3</v>
          </cell>
          <cell r="H63">
            <v>17.399999999999999</v>
          </cell>
          <cell r="I63">
            <v>19.600000000000001</v>
          </cell>
          <cell r="J63">
            <v>19.2</v>
          </cell>
          <cell r="K63">
            <v>16.7</v>
          </cell>
          <cell r="L63">
            <v>12.7</v>
          </cell>
          <cell r="M63">
            <v>7.7</v>
          </cell>
          <cell r="N63">
            <v>5</v>
          </cell>
        </row>
        <row r="64">
          <cell r="C64">
            <v>1607040</v>
          </cell>
          <cell r="D64">
            <v>1303680</v>
          </cell>
          <cell r="E64">
            <v>1071360</v>
          </cell>
          <cell r="F64">
            <v>633600</v>
          </cell>
          <cell r="G64">
            <v>104159.9999999999</v>
          </cell>
          <cell r="H64">
            <v>0</v>
          </cell>
          <cell r="I64">
            <v>0</v>
          </cell>
          <cell r="J64">
            <v>0</v>
          </cell>
          <cell r="K64">
            <v>0</v>
          </cell>
          <cell r="L64">
            <v>342240.00000000012</v>
          </cell>
          <cell r="M64">
            <v>1051200</v>
          </cell>
          <cell r="N64">
            <v>1488000</v>
          </cell>
        </row>
        <row r="65">
          <cell r="C65">
            <v>1</v>
          </cell>
          <cell r="D65">
            <v>1</v>
          </cell>
          <cell r="E65">
            <v>1</v>
          </cell>
          <cell r="F65">
            <v>1</v>
          </cell>
          <cell r="G65">
            <v>1</v>
          </cell>
          <cell r="H65">
            <v>1</v>
          </cell>
          <cell r="I65">
            <v>1</v>
          </cell>
          <cell r="J65">
            <v>1</v>
          </cell>
          <cell r="K65">
            <v>1</v>
          </cell>
          <cell r="L65">
            <v>1</v>
          </cell>
          <cell r="M65">
            <v>1</v>
          </cell>
          <cell r="N65">
            <v>1</v>
          </cell>
        </row>
        <row r="66">
          <cell r="C66">
            <v>55</v>
          </cell>
          <cell r="D66">
            <v>97</v>
          </cell>
          <cell r="E66">
            <v>129</v>
          </cell>
          <cell r="F66">
            <v>140</v>
          </cell>
          <cell r="G66">
            <v>156</v>
          </cell>
          <cell r="H66">
            <v>178</v>
          </cell>
          <cell r="I66">
            <v>212</v>
          </cell>
          <cell r="J66">
            <v>199</v>
          </cell>
          <cell r="K66">
            <v>157</v>
          </cell>
          <cell r="L66">
            <v>106</v>
          </cell>
          <cell r="M66">
            <v>49</v>
          </cell>
          <cell r="N66">
            <v>43</v>
          </cell>
        </row>
        <row r="67">
          <cell r="C67">
            <v>95.8</v>
          </cell>
          <cell r="D67">
            <v>94.7</v>
          </cell>
          <cell r="E67">
            <v>92.2</v>
          </cell>
          <cell r="F67">
            <v>89.4</v>
          </cell>
          <cell r="G67">
            <v>85.7</v>
          </cell>
          <cell r="H67">
            <v>82.6</v>
          </cell>
          <cell r="I67">
            <v>80.400000000000006</v>
          </cell>
          <cell r="J67">
            <v>80.8</v>
          </cell>
          <cell r="K67">
            <v>83.3</v>
          </cell>
          <cell r="L67">
            <v>87.3</v>
          </cell>
          <cell r="M67">
            <v>92.3</v>
          </cell>
          <cell r="N67">
            <v>95</v>
          </cell>
        </row>
        <row r="68">
          <cell r="C68" t="e">
            <v>#DIV/0!</v>
          </cell>
          <cell r="D68" t="e">
            <v>#DIV/0!</v>
          </cell>
          <cell r="E68" t="e">
            <v>#DIV/0!</v>
          </cell>
          <cell r="F68" t="e">
            <v>#DIV/0!</v>
          </cell>
          <cell r="G68" t="e">
            <v>#DIV/0!</v>
          </cell>
          <cell r="H68" t="e">
            <v>#DIV/0!</v>
          </cell>
          <cell r="I68" t="e">
            <v>#DIV/0!</v>
          </cell>
          <cell r="J68" t="e">
            <v>#DIV/0!</v>
          </cell>
          <cell r="K68" t="e">
            <v>#DIV/0!</v>
          </cell>
          <cell r="L68" t="e">
            <v>#DIV/0!</v>
          </cell>
          <cell r="M68" t="e">
            <v>#DIV/0!</v>
          </cell>
          <cell r="N68" t="e">
            <v>#DIV/0!</v>
          </cell>
        </row>
        <row r="69">
          <cell r="C69">
            <v>0.18333333333333332</v>
          </cell>
          <cell r="D69">
            <v>0.36000000000000004</v>
          </cell>
          <cell r="E69">
            <v>0.64500000000000002</v>
          </cell>
          <cell r="F69">
            <v>1.1454545454545455</v>
          </cell>
          <cell r="G69">
            <v>8.022857142857152</v>
          </cell>
          <cell r="H69" t="e">
            <v>#DIV/0!</v>
          </cell>
          <cell r="I69" t="e">
            <v>#DIV/0!</v>
          </cell>
          <cell r="J69" t="e">
            <v>#DIV/0!</v>
          </cell>
          <cell r="K69" t="e">
            <v>#DIV/0!</v>
          </cell>
          <cell r="L69">
            <v>1.6591304347826084</v>
          </cell>
          <cell r="M69">
            <v>0.24164383561643835</v>
          </cell>
          <cell r="N69">
            <v>0.15480000000000002</v>
          </cell>
        </row>
        <row r="70">
          <cell r="C70" t="e">
            <v>#DIV/0!</v>
          </cell>
          <cell r="D70" t="e">
            <v>#DIV/0!</v>
          </cell>
          <cell r="E70" t="e">
            <v>#DIV/0!</v>
          </cell>
          <cell r="F70" t="e">
            <v>#DIV/0!</v>
          </cell>
          <cell r="G70" t="e">
            <v>#DIV/0!</v>
          </cell>
          <cell r="H70">
            <v>1</v>
          </cell>
          <cell r="I70">
            <v>1</v>
          </cell>
          <cell r="J70">
            <v>1</v>
          </cell>
          <cell r="K70">
            <v>1</v>
          </cell>
          <cell r="L70" t="e">
            <v>#DIV/0!</v>
          </cell>
          <cell r="M70" t="e">
            <v>#DIV/0!</v>
          </cell>
          <cell r="N70" t="e">
            <v>#DIV/0!</v>
          </cell>
        </row>
        <row r="72">
          <cell r="C72" t="e">
            <v>#DIV/0!</v>
          </cell>
        </row>
      </sheetData>
      <sheetData sheetId="10">
        <row r="2">
          <cell r="E2" t="str">
            <v>Capteurs/Ballon + PSD</v>
          </cell>
        </row>
        <row r="4">
          <cell r="C4">
            <v>100</v>
          </cell>
        </row>
        <row r="5">
          <cell r="C5">
            <v>91</v>
          </cell>
        </row>
        <row r="6">
          <cell r="C6">
            <v>15</v>
          </cell>
        </row>
        <row r="7">
          <cell r="C7">
            <v>200</v>
          </cell>
        </row>
        <row r="8">
          <cell r="C8">
            <v>0</v>
          </cell>
        </row>
      </sheetData>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row r="9">
          <cell r="D9">
            <v>2</v>
          </cell>
        </row>
        <row r="10">
          <cell r="D10">
            <v>1</v>
          </cell>
        </row>
        <row r="12">
          <cell r="D12">
            <v>40000</v>
          </cell>
        </row>
        <row r="17">
          <cell r="D17">
            <v>8000</v>
          </cell>
        </row>
        <row r="18">
          <cell r="D18">
            <v>35000</v>
          </cell>
        </row>
        <row r="22">
          <cell r="D22">
            <v>24</v>
          </cell>
        </row>
        <row r="26">
          <cell r="D26">
            <v>15000</v>
          </cell>
        </row>
        <row r="27">
          <cell r="D27">
            <v>7000</v>
          </cell>
        </row>
        <row r="34">
          <cell r="D34">
            <v>50</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Saisie"/>
      <sheetName val="Rapport"/>
      <sheetName val="Préconisations "/>
      <sheetName val="Valeurs référentes"/>
    </sheetNames>
    <sheetDataSet>
      <sheetData sheetId="0" refreshError="1"/>
      <sheetData sheetId="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le de saisie"/>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nnées"/>
      <sheetName val="conso 2009-2010"/>
      <sheetName val="conso 2010-2011"/>
      <sheetName val="conso 2011-2012"/>
      <sheetName val="anagram"/>
      <sheetName val="Pertes-réseaux-hiver"/>
      <sheetName val="Pertes-réseaux-eté"/>
      <sheetName val="Pertes-réseaux-eté court"/>
      <sheetName val="puissance mini été"/>
      <sheetName val="Feuil1"/>
    </sheetNames>
    <sheetDataSet>
      <sheetData sheetId="0" refreshError="1"/>
      <sheetData sheetId="1" refreshError="1"/>
      <sheetData sheetId="2" refreshError="1"/>
      <sheetData sheetId="3" refreshError="1"/>
      <sheetData sheetId="4">
        <row r="5">
          <cell r="D5">
            <v>147</v>
          </cell>
          <cell r="E5">
            <v>353212</v>
          </cell>
        </row>
        <row r="6">
          <cell r="E6">
            <v>756768</v>
          </cell>
        </row>
        <row r="7">
          <cell r="E7">
            <v>1145025</v>
          </cell>
        </row>
        <row r="8">
          <cell r="E8">
            <v>1324240</v>
          </cell>
        </row>
        <row r="9">
          <cell r="E9">
            <v>993407</v>
          </cell>
        </row>
        <row r="10">
          <cell r="E10">
            <v>822020</v>
          </cell>
        </row>
        <row r="11">
          <cell r="E11">
            <v>415898</v>
          </cell>
        </row>
        <row r="12">
          <cell r="E12">
            <v>415898</v>
          </cell>
        </row>
        <row r="13">
          <cell r="E13">
            <v>912223</v>
          </cell>
        </row>
        <row r="14">
          <cell r="E14">
            <v>830670</v>
          </cell>
        </row>
        <row r="15">
          <cell r="E15">
            <v>1417490</v>
          </cell>
        </row>
        <row r="16">
          <cell r="E16">
            <v>812890</v>
          </cell>
        </row>
        <row r="17">
          <cell r="E17">
            <v>823435</v>
          </cell>
        </row>
      </sheetData>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cupation"/>
      <sheetName val="conso GF"/>
      <sheetName val="Don. Gén"/>
      <sheetName val="anagram"/>
      <sheetName val="Elec 2009"/>
      <sheetName val="Elec 2010"/>
      <sheetName val="Elec 2011"/>
      <sheetName val="Deper"/>
      <sheetName val="Inter."/>
      <sheetName val="AG"/>
      <sheetName val="ECS"/>
      <sheetName val="ECLMA"/>
      <sheetName val="Rend."/>
      <sheetName val="consoaux"/>
      <sheetName val="Conso"/>
      <sheetName val="Pélec"/>
      <sheetName val="fact"/>
      <sheetName val="REPELEC"/>
      <sheetName val="Impact"/>
      <sheetName val="BILAN"/>
      <sheetName val="bibli Mat."/>
      <sheetName val="Ratio CEREN"/>
      <sheetName val="Valeurs référentes"/>
      <sheetName val="Bi heures EDF"/>
      <sheetName val="data"/>
      <sheetName val="annex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4">
          <cell r="I14" t="str">
            <v>TOULOUSE-BLAGNAC</v>
          </cell>
        </row>
      </sheetData>
      <sheetData sheetId="9" refreshError="1"/>
      <sheetData sheetId="10" refreshError="1"/>
      <sheetData sheetId="11" refreshError="1"/>
      <sheetData sheetId="12" refreshError="1"/>
      <sheetData sheetId="13">
        <row r="7">
          <cell r="O7">
            <v>0.28000000000000003</v>
          </cell>
        </row>
        <row r="8">
          <cell r="O8">
            <v>0.54</v>
          </cell>
        </row>
        <row r="9">
          <cell r="O9">
            <v>0.75</v>
          </cell>
        </row>
        <row r="11">
          <cell r="O11">
            <v>8.0549999999999997</v>
          </cell>
        </row>
        <row r="12">
          <cell r="O12">
            <v>0.36359999999999998</v>
          </cell>
        </row>
        <row r="13">
          <cell r="O13">
            <v>0.8</v>
          </cell>
        </row>
        <row r="14">
          <cell r="O14">
            <v>0</v>
          </cell>
        </row>
        <row r="15">
          <cell r="O15">
            <v>0</v>
          </cell>
        </row>
        <row r="16">
          <cell r="O16">
            <v>0</v>
          </cell>
        </row>
      </sheetData>
      <sheetData sheetId="14" refreshError="1"/>
      <sheetData sheetId="15" refreshError="1"/>
      <sheetData sheetId="16" refreshError="1"/>
      <sheetData sheetId="17" refreshError="1"/>
      <sheetData sheetId="18">
        <row r="66">
          <cell r="J66" t="str">
            <v xml:space="preserve">électrique </v>
          </cell>
        </row>
        <row r="67">
          <cell r="J67" t="str">
            <v xml:space="preserve">gaz naturel </v>
          </cell>
        </row>
        <row r="68">
          <cell r="J68" t="str">
            <v xml:space="preserve">GPL </v>
          </cell>
        </row>
        <row r="69">
          <cell r="J69" t="str">
            <v xml:space="preserve">fioul </v>
          </cell>
        </row>
        <row r="70">
          <cell r="J70" t="str">
            <v xml:space="preserve">bois </v>
          </cell>
        </row>
        <row r="71">
          <cell r="J71" t="str">
            <v xml:space="preserve">charbon </v>
          </cell>
        </row>
        <row r="72">
          <cell r="J72" t="str">
            <v xml:space="preserve">réseau de chaleur </v>
          </cell>
        </row>
        <row r="73">
          <cell r="J73" t="str">
            <v>aucun</v>
          </cell>
        </row>
      </sheetData>
      <sheetData sheetId="19" refreshError="1"/>
      <sheetData sheetId="20" refreshError="1"/>
      <sheetData sheetId="21">
        <row r="8">
          <cell r="J8" t="str">
            <v>Bureaux</v>
          </cell>
        </row>
        <row r="9">
          <cell r="J9" t="str">
            <v>Enseignement</v>
          </cell>
        </row>
        <row r="10">
          <cell r="J10" t="str">
            <v>Santé</v>
          </cell>
        </row>
        <row r="11">
          <cell r="J11" t="str">
            <v>Commerces</v>
          </cell>
        </row>
        <row r="12">
          <cell r="J12" t="str">
            <v>Immeuble collectif</v>
          </cell>
        </row>
      </sheetData>
      <sheetData sheetId="22" refreshError="1"/>
      <sheetData sheetId="23">
        <row r="3">
          <cell r="H3" t="str">
            <v>jaune</v>
          </cell>
          <cell r="I3" t="str">
            <v xml:space="preserve">base </v>
          </cell>
        </row>
        <row r="4">
          <cell r="H4" t="str">
            <v>vert A5</v>
          </cell>
          <cell r="I4" t="str">
            <v>EJP</v>
          </cell>
        </row>
      </sheetData>
      <sheetData sheetId="24" refreshError="1"/>
      <sheetData sheetId="25">
        <row r="4">
          <cell r="A4" t="str">
            <v>bois</v>
          </cell>
          <cell r="D4" t="str">
            <v>simple vitrage clair</v>
          </cell>
        </row>
        <row r="5">
          <cell r="A5" t="str">
            <v>PVC</v>
          </cell>
          <cell r="D5" t="str">
            <v>double vitrage clair</v>
          </cell>
        </row>
        <row r="6">
          <cell r="A6" t="str">
            <v>métal</v>
          </cell>
          <cell r="D6" t="str">
            <v>triple vitrage clair</v>
          </cell>
        </row>
        <row r="7">
          <cell r="D7" t="str">
            <v>simple vitrage faible emiss.</v>
          </cell>
        </row>
        <row r="8">
          <cell r="D8" t="str">
            <v>double vitrage faible emiss.</v>
          </cell>
        </row>
        <row r="9">
          <cell r="D9" t="str">
            <v>triple vitrage faible emiss.</v>
          </cell>
        </row>
        <row r="12">
          <cell r="D12" t="str">
            <v>aucun masque</v>
          </cell>
        </row>
        <row r="13">
          <cell r="D13" t="str">
            <v>balcon,casquette(h&lt;15°)</v>
          </cell>
        </row>
        <row r="14">
          <cell r="D14" t="str">
            <v>retour de bât.(15°&lt;h&lt;30°)</v>
          </cell>
        </row>
        <row r="15">
          <cell r="D15" t="str">
            <v>protection perm.(h&gt;30°)</v>
          </cell>
        </row>
        <row r="36">
          <cell r="K36" t="str">
            <v>Robinet Therm.</v>
          </cell>
        </row>
        <row r="37">
          <cell r="A37" t="str">
            <v>chauffage électrique</v>
          </cell>
          <cell r="K37" t="str">
            <v>Pas Robinet Therm.</v>
          </cell>
        </row>
        <row r="38">
          <cell r="A38" t="str">
            <v>Split ou multiplit</v>
          </cell>
        </row>
        <row r="39">
          <cell r="A39" t="str">
            <v>Chaudière gaz/fioul avant 88</v>
          </cell>
        </row>
        <row r="40">
          <cell r="A40" t="str">
            <v>Chaudière gaz/fioul avt 88 + chang. bruleur</v>
          </cell>
        </row>
        <row r="41">
          <cell r="A41" t="str">
            <v>Chaudière gaz/fioul entre 88 et 99</v>
          </cell>
        </row>
        <row r="42">
          <cell r="A42" t="str">
            <v>Chaudière gaz/fioul après 2000</v>
          </cell>
        </row>
        <row r="43">
          <cell r="A43" t="str">
            <v>Chaudière gaz/fioul condensation</v>
          </cell>
        </row>
        <row r="44">
          <cell r="A44" t="str">
            <v>Chaudière collective Bois</v>
          </cell>
        </row>
        <row r="45">
          <cell r="A45" t="str">
            <v>Réseau de chaleur</v>
          </cell>
        </row>
        <row r="46">
          <cell r="A46" t="str">
            <v>PAC collective air/eau + VCV ou radiateurs</v>
          </cell>
        </row>
        <row r="47">
          <cell r="A47" t="str">
            <v>PAC collective air/eau + plancher</v>
          </cell>
        </row>
        <row r="48">
          <cell r="A48" t="str">
            <v>PAC collective eau/eau + VCV ou radiateurs</v>
          </cell>
        </row>
        <row r="49">
          <cell r="A49" t="str">
            <v>PAC collective eau/eau + plancher</v>
          </cell>
        </row>
        <row r="50">
          <cell r="A50" t="str">
            <v>PAC géothermique + VCV ou radiateurs</v>
          </cell>
        </row>
        <row r="51">
          <cell r="A51" t="str">
            <v>PAC géothermique + plancher</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le de saisie"/>
      <sheetName val="Graphiques"/>
      <sheetName val="Analyse gaz"/>
    </sheetNames>
    <sheetDataSet>
      <sheetData sheetId="0"/>
      <sheetData sheetId="1"/>
      <sheetData sheetId="2">
        <row r="32">
          <cell r="F32">
            <v>17</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Info Site"/>
      <sheetName val="Synthèse Chaufferies"/>
      <sheetName val="HPP Chaufferies"/>
      <sheetName val="Modele_Chaufferie"/>
      <sheetName val="Chaufferie 01"/>
      <sheetName val="Rapport détaillé"/>
      <sheetName val="Rapport de synthèse"/>
      <sheetName val="Notation"/>
      <sheetName val="SynthNot"/>
      <sheetName val="Obs"/>
      <sheetName val="Aide"/>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5D134-DC1B-4583-B7BE-FD042E74BB2C}">
  <dimension ref="A1:A19"/>
  <sheetViews>
    <sheetView zoomScale="85" zoomScaleNormal="85" zoomScaleSheetLayoutView="115" workbookViewId="0">
      <selection activeCell="A23" sqref="A23"/>
    </sheetView>
  </sheetViews>
  <sheetFormatPr baseColWidth="10" defaultColWidth="10.88671875" defaultRowHeight="13.2" x14ac:dyDescent="0.25"/>
  <cols>
    <col min="1" max="1" width="100.109375" style="60" customWidth="1"/>
    <col min="2" max="256" width="10.88671875" style="60"/>
    <col min="257" max="257" width="100.109375" style="60" customWidth="1"/>
    <col min="258" max="512" width="10.88671875" style="60"/>
    <col min="513" max="513" width="100.109375" style="60" customWidth="1"/>
    <col min="514" max="768" width="10.88671875" style="60"/>
    <col min="769" max="769" width="100.109375" style="60" customWidth="1"/>
    <col min="770" max="1024" width="10.88671875" style="60"/>
    <col min="1025" max="1025" width="100.109375" style="60" customWidth="1"/>
    <col min="1026" max="1280" width="10.88671875" style="60"/>
    <col min="1281" max="1281" width="100.109375" style="60" customWidth="1"/>
    <col min="1282" max="1536" width="10.88671875" style="60"/>
    <col min="1537" max="1537" width="100.109375" style="60" customWidth="1"/>
    <col min="1538" max="1792" width="10.88671875" style="60"/>
    <col min="1793" max="1793" width="100.109375" style="60" customWidth="1"/>
    <col min="1794" max="2048" width="10.88671875" style="60"/>
    <col min="2049" max="2049" width="100.109375" style="60" customWidth="1"/>
    <col min="2050" max="2304" width="10.88671875" style="60"/>
    <col min="2305" max="2305" width="100.109375" style="60" customWidth="1"/>
    <col min="2306" max="2560" width="10.88671875" style="60"/>
    <col min="2561" max="2561" width="100.109375" style="60" customWidth="1"/>
    <col min="2562" max="2816" width="10.88671875" style="60"/>
    <col min="2817" max="2817" width="100.109375" style="60" customWidth="1"/>
    <col min="2818" max="3072" width="10.88671875" style="60"/>
    <col min="3073" max="3073" width="100.109375" style="60" customWidth="1"/>
    <col min="3074" max="3328" width="10.88671875" style="60"/>
    <col min="3329" max="3329" width="100.109375" style="60" customWidth="1"/>
    <col min="3330" max="3584" width="10.88671875" style="60"/>
    <col min="3585" max="3585" width="100.109375" style="60" customWidth="1"/>
    <col min="3586" max="3840" width="10.88671875" style="60"/>
    <col min="3841" max="3841" width="100.109375" style="60" customWidth="1"/>
    <col min="3842" max="4096" width="10.88671875" style="60"/>
    <col min="4097" max="4097" width="100.109375" style="60" customWidth="1"/>
    <col min="4098" max="4352" width="10.88671875" style="60"/>
    <col min="4353" max="4353" width="100.109375" style="60" customWidth="1"/>
    <col min="4354" max="4608" width="10.88671875" style="60"/>
    <col min="4609" max="4609" width="100.109375" style="60" customWidth="1"/>
    <col min="4610" max="4864" width="10.88671875" style="60"/>
    <col min="4865" max="4865" width="100.109375" style="60" customWidth="1"/>
    <col min="4866" max="5120" width="10.88671875" style="60"/>
    <col min="5121" max="5121" width="100.109375" style="60" customWidth="1"/>
    <col min="5122" max="5376" width="10.88671875" style="60"/>
    <col min="5377" max="5377" width="100.109375" style="60" customWidth="1"/>
    <col min="5378" max="5632" width="10.88671875" style="60"/>
    <col min="5633" max="5633" width="100.109375" style="60" customWidth="1"/>
    <col min="5634" max="5888" width="10.88671875" style="60"/>
    <col min="5889" max="5889" width="100.109375" style="60" customWidth="1"/>
    <col min="5890" max="6144" width="10.88671875" style="60"/>
    <col min="6145" max="6145" width="100.109375" style="60" customWidth="1"/>
    <col min="6146" max="6400" width="10.88671875" style="60"/>
    <col min="6401" max="6401" width="100.109375" style="60" customWidth="1"/>
    <col min="6402" max="6656" width="10.88671875" style="60"/>
    <col min="6657" max="6657" width="100.109375" style="60" customWidth="1"/>
    <col min="6658" max="6912" width="10.88671875" style="60"/>
    <col min="6913" max="6913" width="100.109375" style="60" customWidth="1"/>
    <col min="6914" max="7168" width="10.88671875" style="60"/>
    <col min="7169" max="7169" width="100.109375" style="60" customWidth="1"/>
    <col min="7170" max="7424" width="10.88671875" style="60"/>
    <col min="7425" max="7425" width="100.109375" style="60" customWidth="1"/>
    <col min="7426" max="7680" width="10.88671875" style="60"/>
    <col min="7681" max="7681" width="100.109375" style="60" customWidth="1"/>
    <col min="7682" max="7936" width="10.88671875" style="60"/>
    <col min="7937" max="7937" width="100.109375" style="60" customWidth="1"/>
    <col min="7938" max="8192" width="10.88671875" style="60"/>
    <col min="8193" max="8193" width="100.109375" style="60" customWidth="1"/>
    <col min="8194" max="8448" width="10.88671875" style="60"/>
    <col min="8449" max="8449" width="100.109375" style="60" customWidth="1"/>
    <col min="8450" max="8704" width="10.88671875" style="60"/>
    <col min="8705" max="8705" width="100.109375" style="60" customWidth="1"/>
    <col min="8706" max="8960" width="10.88671875" style="60"/>
    <col min="8961" max="8961" width="100.109375" style="60" customWidth="1"/>
    <col min="8962" max="9216" width="10.88671875" style="60"/>
    <col min="9217" max="9217" width="100.109375" style="60" customWidth="1"/>
    <col min="9218" max="9472" width="10.88671875" style="60"/>
    <col min="9473" max="9473" width="100.109375" style="60" customWidth="1"/>
    <col min="9474" max="9728" width="10.88671875" style="60"/>
    <col min="9729" max="9729" width="100.109375" style="60" customWidth="1"/>
    <col min="9730" max="9984" width="10.88671875" style="60"/>
    <col min="9985" max="9985" width="100.109375" style="60" customWidth="1"/>
    <col min="9986" max="10240" width="10.88671875" style="60"/>
    <col min="10241" max="10241" width="100.109375" style="60" customWidth="1"/>
    <col min="10242" max="10496" width="10.88671875" style="60"/>
    <col min="10497" max="10497" width="100.109375" style="60" customWidth="1"/>
    <col min="10498" max="10752" width="10.88671875" style="60"/>
    <col min="10753" max="10753" width="100.109375" style="60" customWidth="1"/>
    <col min="10754" max="11008" width="10.88671875" style="60"/>
    <col min="11009" max="11009" width="100.109375" style="60" customWidth="1"/>
    <col min="11010" max="11264" width="10.88671875" style="60"/>
    <col min="11265" max="11265" width="100.109375" style="60" customWidth="1"/>
    <col min="11266" max="11520" width="10.88671875" style="60"/>
    <col min="11521" max="11521" width="100.109375" style="60" customWidth="1"/>
    <col min="11522" max="11776" width="10.88671875" style="60"/>
    <col min="11777" max="11777" width="100.109375" style="60" customWidth="1"/>
    <col min="11778" max="12032" width="10.88671875" style="60"/>
    <col min="12033" max="12033" width="100.109375" style="60" customWidth="1"/>
    <col min="12034" max="12288" width="10.88671875" style="60"/>
    <col min="12289" max="12289" width="100.109375" style="60" customWidth="1"/>
    <col min="12290" max="12544" width="10.88671875" style="60"/>
    <col min="12545" max="12545" width="100.109375" style="60" customWidth="1"/>
    <col min="12546" max="12800" width="10.88671875" style="60"/>
    <col min="12801" max="12801" width="100.109375" style="60" customWidth="1"/>
    <col min="12802" max="13056" width="10.88671875" style="60"/>
    <col min="13057" max="13057" width="100.109375" style="60" customWidth="1"/>
    <col min="13058" max="13312" width="10.88671875" style="60"/>
    <col min="13313" max="13313" width="100.109375" style="60" customWidth="1"/>
    <col min="13314" max="13568" width="10.88671875" style="60"/>
    <col min="13569" max="13569" width="100.109375" style="60" customWidth="1"/>
    <col min="13570" max="13824" width="10.88671875" style="60"/>
    <col min="13825" max="13825" width="100.109375" style="60" customWidth="1"/>
    <col min="13826" max="14080" width="10.88671875" style="60"/>
    <col min="14081" max="14081" width="100.109375" style="60" customWidth="1"/>
    <col min="14082" max="14336" width="10.88671875" style="60"/>
    <col min="14337" max="14337" width="100.109375" style="60" customWidth="1"/>
    <col min="14338" max="14592" width="10.88671875" style="60"/>
    <col min="14593" max="14593" width="100.109375" style="60" customWidth="1"/>
    <col min="14594" max="14848" width="10.88671875" style="60"/>
    <col min="14849" max="14849" width="100.109375" style="60" customWidth="1"/>
    <col min="14850" max="15104" width="10.88671875" style="60"/>
    <col min="15105" max="15105" width="100.109375" style="60" customWidth="1"/>
    <col min="15106" max="15360" width="10.88671875" style="60"/>
    <col min="15361" max="15361" width="100.109375" style="60" customWidth="1"/>
    <col min="15362" max="15616" width="10.88671875" style="60"/>
    <col min="15617" max="15617" width="100.109375" style="60" customWidth="1"/>
    <col min="15618" max="15872" width="10.88671875" style="60"/>
    <col min="15873" max="15873" width="100.109375" style="60" customWidth="1"/>
    <col min="15874" max="16128" width="10.88671875" style="60"/>
    <col min="16129" max="16129" width="100.109375" style="60" customWidth="1"/>
    <col min="16130" max="16384" width="10.88671875" style="60"/>
  </cols>
  <sheetData>
    <row r="1" spans="1:1" ht="13.8" x14ac:dyDescent="0.25">
      <c r="A1" s="102" t="s">
        <v>146</v>
      </c>
    </row>
    <row r="2" spans="1:1" ht="13.8" x14ac:dyDescent="0.25">
      <c r="A2" s="103"/>
    </row>
    <row r="3" spans="1:1" ht="27.6" x14ac:dyDescent="0.25">
      <c r="A3" s="104" t="s">
        <v>147</v>
      </c>
    </row>
    <row r="4" spans="1:1" ht="13.8" x14ac:dyDescent="0.25">
      <c r="A4" s="104" t="s">
        <v>148</v>
      </c>
    </row>
    <row r="5" spans="1:1" ht="13.8" x14ac:dyDescent="0.25">
      <c r="A5" s="104"/>
    </row>
    <row r="6" spans="1:1" ht="27.6" x14ac:dyDescent="0.25">
      <c r="A6" s="104" t="s">
        <v>149</v>
      </c>
    </row>
    <row r="7" spans="1:1" ht="41.4" x14ac:dyDescent="0.25">
      <c r="A7" s="104" t="s">
        <v>150</v>
      </c>
    </row>
    <row r="8" spans="1:1" ht="13.8" x14ac:dyDescent="0.25">
      <c r="A8" s="104"/>
    </row>
    <row r="9" spans="1:1" ht="13.8" x14ac:dyDescent="0.25">
      <c r="A9" s="104" t="s">
        <v>166</v>
      </c>
    </row>
    <row r="10" spans="1:1" ht="13.8" x14ac:dyDescent="0.25">
      <c r="A10" s="104"/>
    </row>
    <row r="11" spans="1:1" ht="13.8" x14ac:dyDescent="0.25">
      <c r="A11" s="105" t="s">
        <v>151</v>
      </c>
    </row>
    <row r="12" spans="1:1" ht="13.8" x14ac:dyDescent="0.25">
      <c r="A12" s="104"/>
    </row>
    <row r="13" spans="1:1" ht="41.4" x14ac:dyDescent="0.25">
      <c r="A13" s="104" t="s">
        <v>152</v>
      </c>
    </row>
    <row r="14" spans="1:1" ht="27.6" x14ac:dyDescent="0.25">
      <c r="A14" s="104" t="s">
        <v>153</v>
      </c>
    </row>
    <row r="15" spans="1:1" ht="13.8" x14ac:dyDescent="0.25">
      <c r="A15" s="104"/>
    </row>
    <row r="16" spans="1:1" ht="13.8" x14ac:dyDescent="0.25">
      <c r="A16" s="104"/>
    </row>
    <row r="17" spans="1:1" ht="13.8" x14ac:dyDescent="0.25">
      <c r="A17" s="105" t="s">
        <v>154</v>
      </c>
    </row>
    <row r="18" spans="1:1" ht="13.8" x14ac:dyDescent="0.25">
      <c r="A18" s="104" t="s">
        <v>155</v>
      </c>
    </row>
    <row r="19" spans="1:1" ht="13.8" x14ac:dyDescent="0.25">
      <c r="A19" s="104"/>
    </row>
  </sheetData>
  <printOptions horizontalCentered="1"/>
  <pageMargins left="0.51181102362204722" right="0.35433070866141736" top="1.1811023622047245" bottom="0.9055118110236221" header="0.51181102362204722" footer="0.51181102362204722"/>
  <pageSetup paperSize="9" scale="75" orientation="portrait" r:id="rId1"/>
  <headerFooter scaleWithDoc="0" alignWithMargins="0">
    <oddHeader>&amp;LMETEO FRANCE&amp;RRécupération d'énergie fatale par PAC sur calculateur - Toulouse</oddHeader>
    <oddFooter>&amp;L&amp;"Arial,Gras"ATMO&amp;"Arial,Normal"&amp;12sphères&amp;CDPGF - Ind A&amp;RPage &amp;P / &amp;N</oddFooter>
  </headerFooter>
  <rowBreaks count="1" manualBreakCount="1">
    <brk id="7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FFEEC-0EB7-4B78-8422-CCB3EFF7C629}">
  <sheetPr>
    <pageSetUpPr fitToPage="1"/>
  </sheetPr>
  <dimension ref="A1:Y314"/>
  <sheetViews>
    <sheetView showGridLines="0" showZeros="0" tabSelected="1" topLeftCell="A2" zoomScaleNormal="100" zoomScaleSheetLayoutView="100" zoomScalePageLayoutView="70" workbookViewId="0">
      <pane ySplit="1170" topLeftCell="A129" activePane="bottomLeft"/>
      <selection activeCell="A37" sqref="A37"/>
      <selection pane="bottomLeft" activeCell="J162" sqref="J162"/>
    </sheetView>
  </sheetViews>
  <sheetFormatPr baseColWidth="10" defaultColWidth="11.44140625" defaultRowHeight="13.2" x14ac:dyDescent="0.3"/>
  <cols>
    <col min="1" max="1" width="4.109375" style="10" customWidth="1"/>
    <col min="2" max="2" width="5.44140625" style="9" customWidth="1"/>
    <col min="3" max="3" width="75.5546875" style="8" customWidth="1"/>
    <col min="4" max="4" width="5.44140625" style="7" customWidth="1"/>
    <col min="5" max="5" width="5.44140625" style="6" customWidth="1"/>
    <col min="6" max="6" width="15.6640625" style="5" customWidth="1"/>
    <col min="7" max="7" width="15.6640625" style="4" customWidth="1"/>
    <col min="8" max="8" width="7" style="3" customWidth="1"/>
    <col min="9" max="9" width="13.5546875" style="2" customWidth="1"/>
    <col min="10" max="10" width="15.44140625" style="2" customWidth="1"/>
    <col min="11" max="12" width="13.44140625" style="1" customWidth="1"/>
    <col min="13" max="14" width="11.44140625" style="2" customWidth="1"/>
    <col min="15" max="25" width="11.44140625" style="2"/>
    <col min="26" max="16384" width="11.44140625" style="1"/>
  </cols>
  <sheetData>
    <row r="1" spans="1:14" x14ac:dyDescent="0.3">
      <c r="A1" s="2"/>
      <c r="B1" s="2"/>
      <c r="C1" s="2"/>
      <c r="D1" s="2"/>
      <c r="E1" s="2"/>
      <c r="F1" s="2"/>
      <c r="G1" s="2"/>
      <c r="H1" s="2"/>
    </row>
    <row r="2" spans="1:14" x14ac:dyDescent="0.3">
      <c r="A2" s="81"/>
      <c r="B2" s="80"/>
      <c r="C2" s="79"/>
      <c r="D2" s="78"/>
      <c r="E2" s="77"/>
      <c r="F2" s="76"/>
      <c r="G2" s="75"/>
      <c r="H2" s="2"/>
    </row>
    <row r="3" spans="1:14" x14ac:dyDescent="0.3">
      <c r="A3" s="112" t="s">
        <v>58</v>
      </c>
      <c r="B3" s="113"/>
      <c r="C3" s="28" t="s">
        <v>57</v>
      </c>
      <c r="D3" s="9" t="s">
        <v>16</v>
      </c>
      <c r="E3" s="45" t="s">
        <v>56</v>
      </c>
      <c r="F3" s="53" t="s">
        <v>55</v>
      </c>
      <c r="G3" s="53" t="s">
        <v>54</v>
      </c>
      <c r="H3" s="2"/>
      <c r="L3" s="2"/>
      <c r="N3" s="74"/>
    </row>
    <row r="4" spans="1:14" x14ac:dyDescent="0.3">
      <c r="A4" s="73"/>
      <c r="B4" s="72"/>
      <c r="C4" s="35"/>
      <c r="D4" s="18"/>
      <c r="E4" s="71"/>
      <c r="F4" s="70" t="s">
        <v>53</v>
      </c>
      <c r="G4" s="70" t="s">
        <v>53</v>
      </c>
      <c r="H4" s="2"/>
      <c r="L4" s="2"/>
    </row>
    <row r="5" spans="1:14" x14ac:dyDescent="0.3">
      <c r="A5" s="69"/>
      <c r="B5" s="68"/>
      <c r="C5" s="28"/>
      <c r="D5" s="9"/>
      <c r="E5" s="45"/>
      <c r="F5" s="53"/>
      <c r="G5" s="53"/>
      <c r="H5" s="2"/>
    </row>
    <row r="6" spans="1:14" s="2" customFormat="1" ht="13.8" x14ac:dyDescent="0.3">
      <c r="A6" s="89" t="s">
        <v>52</v>
      </c>
      <c r="B6" s="88" t="s">
        <v>59</v>
      </c>
      <c r="C6" s="8"/>
      <c r="D6" s="9"/>
      <c r="E6" s="45"/>
      <c r="F6" s="5"/>
      <c r="G6" s="4"/>
      <c r="K6" s="1"/>
      <c r="L6" s="1"/>
    </row>
    <row r="7" spans="1:14" x14ac:dyDescent="0.3">
      <c r="B7" s="29" t="s">
        <v>51</v>
      </c>
      <c r="C7" s="58" t="s">
        <v>60</v>
      </c>
      <c r="D7" s="9"/>
      <c r="E7" s="45"/>
      <c r="H7" s="2"/>
    </row>
    <row r="8" spans="1:14" x14ac:dyDescent="0.3">
      <c r="B8" s="29"/>
      <c r="C8" s="83" t="s">
        <v>61</v>
      </c>
      <c r="D8" s="9"/>
      <c r="E8" s="45"/>
      <c r="H8" s="2"/>
    </row>
    <row r="9" spans="1:14" x14ac:dyDescent="0.3">
      <c r="B9" s="29"/>
      <c r="C9" s="84" t="s">
        <v>50</v>
      </c>
      <c r="D9" s="7" t="s">
        <v>7</v>
      </c>
      <c r="E9" s="6">
        <v>1</v>
      </c>
      <c r="H9" s="2"/>
    </row>
    <row r="10" spans="1:14" x14ac:dyDescent="0.3">
      <c r="A10" s="13"/>
      <c r="C10" s="85" t="s">
        <v>49</v>
      </c>
      <c r="D10" s="7" t="s">
        <v>7</v>
      </c>
      <c r="E10" s="6">
        <v>1</v>
      </c>
      <c r="H10" s="2"/>
    </row>
    <row r="11" spans="1:14" x14ac:dyDescent="0.3">
      <c r="B11" s="29"/>
      <c r="C11" s="84"/>
      <c r="H11" s="2"/>
    </row>
    <row r="12" spans="1:14" x14ac:dyDescent="0.3">
      <c r="A12" s="13"/>
      <c r="C12" s="83" t="s">
        <v>62</v>
      </c>
      <c r="H12" s="2"/>
    </row>
    <row r="13" spans="1:14" ht="26.4" x14ac:dyDescent="0.3">
      <c r="B13" s="29"/>
      <c r="C13" s="84" t="s">
        <v>63</v>
      </c>
      <c r="D13" s="7" t="s">
        <v>7</v>
      </c>
      <c r="E13" s="6">
        <v>1</v>
      </c>
      <c r="H13" s="2"/>
    </row>
    <row r="14" spans="1:14" x14ac:dyDescent="0.3">
      <c r="A14" s="13"/>
      <c r="C14" s="85" t="s">
        <v>64</v>
      </c>
      <c r="D14" s="7" t="s">
        <v>7</v>
      </c>
      <c r="E14" s="6">
        <v>1</v>
      </c>
      <c r="H14" s="2"/>
    </row>
    <row r="15" spans="1:14" x14ac:dyDescent="0.3">
      <c r="B15" s="29"/>
      <c r="C15" s="84" t="s">
        <v>65</v>
      </c>
      <c r="D15" s="7" t="s">
        <v>7</v>
      </c>
      <c r="E15" s="6">
        <v>1</v>
      </c>
      <c r="H15" s="2"/>
    </row>
    <row r="16" spans="1:14" x14ac:dyDescent="0.3">
      <c r="A16" s="13"/>
      <c r="C16" s="85"/>
      <c r="H16" s="2"/>
    </row>
    <row r="17" spans="1:25" x14ac:dyDescent="0.3">
      <c r="A17" s="13"/>
      <c r="C17" s="55" t="s">
        <v>15</v>
      </c>
      <c r="D17" s="54" t="str">
        <f>+B7</f>
        <v xml:space="preserve">  1.1</v>
      </c>
      <c r="E17" s="45"/>
      <c r="F17" s="53"/>
      <c r="G17" s="52"/>
      <c r="H17" s="2"/>
    </row>
    <row r="18" spans="1:25" x14ac:dyDescent="0.3">
      <c r="A18" s="13"/>
      <c r="C18" s="30"/>
      <c r="H18" s="2"/>
    </row>
    <row r="19" spans="1:25" x14ac:dyDescent="0.3">
      <c r="A19" s="13"/>
      <c r="C19" s="30"/>
      <c r="H19" s="2"/>
    </row>
    <row r="20" spans="1:25" s="2" customFormat="1" x14ac:dyDescent="0.3">
      <c r="A20" s="13"/>
      <c r="B20" s="29" t="s">
        <v>48</v>
      </c>
      <c r="C20" s="58" t="s">
        <v>46</v>
      </c>
      <c r="D20" s="7"/>
      <c r="E20" s="6"/>
      <c r="F20" s="5"/>
      <c r="G20" s="4"/>
      <c r="K20" s="1"/>
      <c r="L20" s="1"/>
    </row>
    <row r="21" spans="1:25" s="2" customFormat="1" x14ac:dyDescent="0.3">
      <c r="A21" s="13"/>
      <c r="B21" s="29"/>
      <c r="C21" s="67"/>
      <c r="D21" s="66"/>
      <c r="F21" s="5"/>
      <c r="G21" s="4"/>
      <c r="K21" s="1"/>
      <c r="L21" s="1"/>
    </row>
    <row r="22" spans="1:25" s="2" customFormat="1" ht="26.4" x14ac:dyDescent="0.3">
      <c r="A22" s="13"/>
      <c r="B22" s="9"/>
      <c r="C22" s="30" t="s">
        <v>86</v>
      </c>
      <c r="D22" s="7" t="s">
        <v>7</v>
      </c>
      <c r="E22" s="6">
        <v>1</v>
      </c>
      <c r="F22" s="5"/>
      <c r="G22" s="4"/>
      <c r="K22" s="1"/>
      <c r="L22" s="1"/>
    </row>
    <row r="23" spans="1:25" s="2" customFormat="1" x14ac:dyDescent="0.3">
      <c r="A23" s="13"/>
      <c r="B23" s="9"/>
      <c r="C23" s="30" t="s">
        <v>66</v>
      </c>
      <c r="D23" s="7" t="s">
        <v>7</v>
      </c>
      <c r="E23" s="6">
        <v>1</v>
      </c>
      <c r="F23" s="5"/>
      <c r="G23" s="4"/>
      <c r="K23" s="1"/>
      <c r="L23" s="1"/>
    </row>
    <row r="24" spans="1:25" s="2" customFormat="1" x14ac:dyDescent="0.3">
      <c r="A24" s="13"/>
      <c r="B24" s="9"/>
      <c r="C24" s="30"/>
      <c r="D24" s="7"/>
      <c r="E24" s="6"/>
      <c r="F24" s="5"/>
      <c r="G24" s="4"/>
      <c r="K24" s="1"/>
      <c r="L24" s="1"/>
    </row>
    <row r="25" spans="1:25" x14ac:dyDescent="0.25">
      <c r="A25" s="13"/>
      <c r="B25" s="13"/>
      <c r="C25" s="63" t="s">
        <v>67</v>
      </c>
      <c r="E25" s="7"/>
      <c r="F25" s="94"/>
      <c r="H25" s="1"/>
      <c r="I25" s="1"/>
      <c r="M25" s="1"/>
      <c r="N25" s="1"/>
      <c r="O25" s="1"/>
      <c r="P25" s="1"/>
      <c r="Q25" s="1"/>
      <c r="R25" s="1"/>
      <c r="S25" s="1"/>
      <c r="T25" s="1"/>
      <c r="U25" s="1"/>
      <c r="V25" s="1"/>
      <c r="W25" s="1"/>
      <c r="X25" s="1"/>
      <c r="Y25" s="1"/>
    </row>
    <row r="26" spans="1:25" s="60" customFormat="1" x14ac:dyDescent="0.25">
      <c r="A26" s="63"/>
      <c r="B26" s="63"/>
      <c r="C26" s="62" t="s">
        <v>144</v>
      </c>
      <c r="D26" s="7"/>
      <c r="E26" s="7"/>
      <c r="F26" s="94"/>
      <c r="G26" s="4"/>
      <c r="J26" s="61"/>
      <c r="P26" s="12"/>
    </row>
    <row r="27" spans="1:25" s="60" customFormat="1" x14ac:dyDescent="0.25">
      <c r="A27" s="63"/>
      <c r="B27" s="63"/>
      <c r="C27" s="62" t="s">
        <v>74</v>
      </c>
      <c r="D27" s="7" t="s">
        <v>16</v>
      </c>
      <c r="E27" s="7">
        <v>1</v>
      </c>
      <c r="F27" s="5"/>
      <c r="G27" s="4"/>
      <c r="J27" s="61"/>
      <c r="P27" s="12"/>
    </row>
    <row r="28" spans="1:25" s="2" customFormat="1" x14ac:dyDescent="0.3">
      <c r="A28" s="13"/>
      <c r="B28" s="9"/>
      <c r="C28" s="57"/>
      <c r="D28" s="7"/>
      <c r="E28" s="6"/>
      <c r="F28" s="5"/>
      <c r="G28" s="4"/>
      <c r="K28" s="1"/>
      <c r="L28" s="1"/>
    </row>
    <row r="29" spans="1:25" x14ac:dyDescent="0.25">
      <c r="A29" s="13"/>
      <c r="B29" s="13"/>
      <c r="C29" s="65" t="s">
        <v>68</v>
      </c>
      <c r="D29" s="47"/>
      <c r="E29" s="7"/>
      <c r="F29" s="94"/>
      <c r="H29" s="1"/>
      <c r="I29" s="1"/>
      <c r="M29" s="1"/>
      <c r="N29" s="1"/>
      <c r="O29" s="1"/>
      <c r="P29" s="1"/>
      <c r="Q29" s="1"/>
      <c r="R29" s="1"/>
      <c r="S29" s="1"/>
      <c r="T29" s="1"/>
      <c r="U29" s="1"/>
      <c r="V29" s="1"/>
      <c r="W29" s="1"/>
      <c r="X29" s="1"/>
      <c r="Y29" s="1"/>
    </row>
    <row r="30" spans="1:25" x14ac:dyDescent="0.25">
      <c r="A30" s="13"/>
      <c r="B30" s="13"/>
      <c r="C30" s="59" t="s">
        <v>34</v>
      </c>
      <c r="D30" s="47" t="s">
        <v>20</v>
      </c>
      <c r="E30" s="7"/>
      <c r="F30" s="94"/>
      <c r="H30" s="1"/>
      <c r="I30" s="1"/>
      <c r="M30" s="1"/>
      <c r="N30" s="1"/>
      <c r="O30" s="1"/>
      <c r="P30" s="1"/>
      <c r="Q30" s="1"/>
      <c r="R30" s="1"/>
      <c r="S30" s="1"/>
      <c r="T30" s="1"/>
      <c r="U30" s="1"/>
      <c r="V30" s="1"/>
      <c r="W30" s="1"/>
      <c r="X30" s="1"/>
      <c r="Y30" s="1"/>
    </row>
    <row r="31" spans="1:25" x14ac:dyDescent="0.25">
      <c r="A31" s="13"/>
      <c r="B31" s="13"/>
      <c r="C31" s="59" t="s">
        <v>69</v>
      </c>
      <c r="D31" s="47" t="s">
        <v>20</v>
      </c>
      <c r="E31" s="7"/>
      <c r="F31" s="94"/>
      <c r="H31" s="1"/>
      <c r="I31" s="1"/>
      <c r="M31" s="1"/>
      <c r="N31" s="1"/>
      <c r="O31" s="1"/>
      <c r="P31" s="1"/>
      <c r="Q31" s="1"/>
      <c r="R31" s="1"/>
      <c r="S31" s="1"/>
      <c r="T31" s="1"/>
      <c r="U31" s="1"/>
      <c r="V31" s="1"/>
      <c r="W31" s="1"/>
      <c r="X31" s="1"/>
      <c r="Y31" s="1"/>
    </row>
    <row r="32" spans="1:25" x14ac:dyDescent="0.25">
      <c r="A32" s="13"/>
      <c r="B32" s="13"/>
      <c r="C32" s="65"/>
      <c r="D32" s="47"/>
      <c r="E32" s="7"/>
      <c r="F32" s="94"/>
      <c r="H32" s="1"/>
      <c r="I32" s="1"/>
      <c r="M32" s="1"/>
      <c r="N32" s="1"/>
      <c r="O32" s="1"/>
      <c r="P32" s="1"/>
      <c r="Q32" s="1"/>
      <c r="R32" s="1"/>
      <c r="S32" s="1"/>
      <c r="T32" s="1"/>
      <c r="U32" s="1"/>
      <c r="V32" s="1"/>
      <c r="W32" s="1"/>
      <c r="X32" s="1"/>
      <c r="Y32" s="1"/>
    </row>
    <row r="33" spans="1:25" x14ac:dyDescent="0.25">
      <c r="A33" s="13"/>
      <c r="B33" s="13"/>
      <c r="C33" s="63" t="s">
        <v>33</v>
      </c>
      <c r="D33" s="47"/>
      <c r="E33" s="7"/>
      <c r="F33" s="94"/>
      <c r="H33" s="1"/>
      <c r="I33" s="1"/>
      <c r="M33" s="1"/>
      <c r="N33" s="1"/>
      <c r="O33" s="1"/>
      <c r="P33" s="1"/>
      <c r="Q33" s="1"/>
      <c r="R33" s="1"/>
      <c r="S33" s="1"/>
      <c r="T33" s="1"/>
      <c r="U33" s="1"/>
      <c r="V33" s="1"/>
      <c r="W33" s="1"/>
      <c r="X33" s="1"/>
      <c r="Y33" s="1"/>
    </row>
    <row r="34" spans="1:25" ht="26.4" x14ac:dyDescent="0.25">
      <c r="A34" s="13"/>
      <c r="B34" s="13"/>
      <c r="C34" s="59" t="s">
        <v>70</v>
      </c>
      <c r="D34" s="7" t="s">
        <v>8</v>
      </c>
      <c r="E34" s="7"/>
      <c r="F34" s="94"/>
      <c r="H34" s="1"/>
      <c r="I34" s="1"/>
      <c r="M34" s="1"/>
      <c r="N34" s="1"/>
      <c r="O34" s="1"/>
      <c r="P34" s="1"/>
      <c r="Q34" s="1"/>
      <c r="R34" s="1"/>
      <c r="S34" s="1"/>
      <c r="T34" s="1"/>
      <c r="U34" s="1"/>
      <c r="V34" s="1"/>
      <c r="W34" s="1"/>
      <c r="X34" s="1"/>
      <c r="Y34" s="1"/>
    </row>
    <row r="35" spans="1:25" x14ac:dyDescent="0.25">
      <c r="A35" s="13"/>
      <c r="B35" s="13"/>
      <c r="C35" s="59" t="s">
        <v>72</v>
      </c>
      <c r="D35" s="47" t="s">
        <v>8</v>
      </c>
      <c r="E35" s="7"/>
      <c r="F35" s="94"/>
      <c r="H35" s="1"/>
      <c r="I35" s="1"/>
      <c r="M35" s="1"/>
      <c r="N35" s="1"/>
      <c r="O35" s="1"/>
      <c r="P35" s="1"/>
      <c r="Q35" s="1"/>
      <c r="R35" s="1"/>
      <c r="S35" s="1"/>
      <c r="T35" s="1"/>
      <c r="U35" s="1"/>
      <c r="V35" s="1"/>
      <c r="W35" s="1"/>
      <c r="X35" s="1"/>
      <c r="Y35" s="1"/>
    </row>
    <row r="36" spans="1:25" x14ac:dyDescent="0.25">
      <c r="A36" s="13"/>
      <c r="B36" s="13"/>
      <c r="C36" s="59" t="s">
        <v>71</v>
      </c>
      <c r="D36" s="47" t="s">
        <v>8</v>
      </c>
      <c r="E36" s="7"/>
      <c r="F36" s="94"/>
      <c r="H36" s="1"/>
      <c r="I36" s="1"/>
      <c r="M36" s="1"/>
      <c r="N36" s="1"/>
      <c r="O36" s="1"/>
      <c r="P36" s="1"/>
      <c r="Q36" s="1"/>
      <c r="R36" s="1"/>
      <c r="S36" s="1"/>
      <c r="T36" s="1"/>
      <c r="U36" s="1"/>
      <c r="V36" s="1"/>
      <c r="W36" s="1"/>
      <c r="X36" s="1"/>
      <c r="Y36" s="1"/>
    </row>
    <row r="37" spans="1:25" x14ac:dyDescent="0.25">
      <c r="A37" s="13"/>
      <c r="B37" s="13"/>
      <c r="C37" s="59"/>
      <c r="D37" s="47"/>
      <c r="E37" s="7"/>
      <c r="F37" s="94"/>
      <c r="H37" s="1"/>
      <c r="I37" s="1"/>
      <c r="M37" s="1"/>
      <c r="N37" s="1"/>
      <c r="O37" s="1"/>
      <c r="P37" s="1"/>
      <c r="Q37" s="1"/>
      <c r="R37" s="1"/>
      <c r="S37" s="1"/>
      <c r="T37" s="1"/>
      <c r="U37" s="1"/>
      <c r="V37" s="1"/>
      <c r="W37" s="1"/>
      <c r="X37" s="1"/>
      <c r="Y37" s="1"/>
    </row>
    <row r="38" spans="1:25" x14ac:dyDescent="0.25">
      <c r="A38" s="13"/>
      <c r="B38" s="13"/>
      <c r="C38" s="59" t="s">
        <v>32</v>
      </c>
      <c r="D38" s="47" t="s">
        <v>16</v>
      </c>
      <c r="E38" s="7">
        <v>3</v>
      </c>
      <c r="F38" s="94"/>
      <c r="H38" s="1"/>
      <c r="I38" s="1"/>
      <c r="M38" s="1"/>
      <c r="N38" s="1"/>
      <c r="O38" s="1"/>
      <c r="P38" s="1"/>
      <c r="Q38" s="1"/>
      <c r="R38" s="1"/>
      <c r="S38" s="1"/>
      <c r="T38" s="1"/>
      <c r="U38" s="1"/>
      <c r="V38" s="1"/>
      <c r="W38" s="1"/>
      <c r="X38" s="1"/>
      <c r="Y38" s="1"/>
    </row>
    <row r="39" spans="1:25" x14ac:dyDescent="0.25">
      <c r="A39" s="13"/>
      <c r="B39" s="13"/>
      <c r="C39" s="64" t="s">
        <v>30</v>
      </c>
      <c r="E39" s="7"/>
      <c r="F39" s="94"/>
      <c r="H39" s="1"/>
      <c r="I39" s="1"/>
      <c r="M39" s="1"/>
      <c r="N39" s="1"/>
      <c r="O39" s="1"/>
      <c r="P39" s="1"/>
      <c r="Q39" s="1"/>
      <c r="R39" s="1"/>
      <c r="S39" s="1"/>
      <c r="T39" s="1"/>
      <c r="U39" s="1"/>
      <c r="V39" s="1"/>
      <c r="W39" s="1"/>
      <c r="X39" s="1"/>
      <c r="Y39" s="1"/>
    </row>
    <row r="40" spans="1:25" s="60" customFormat="1" x14ac:dyDescent="0.25">
      <c r="A40" s="63"/>
      <c r="B40" s="63"/>
      <c r="C40" s="62" t="s">
        <v>29</v>
      </c>
      <c r="D40" s="7" t="s">
        <v>16</v>
      </c>
      <c r="E40" s="7">
        <v>1</v>
      </c>
      <c r="F40" s="94"/>
      <c r="G40" s="4"/>
      <c r="J40" s="61"/>
      <c r="L40" s="1"/>
      <c r="P40" s="12"/>
    </row>
    <row r="41" spans="1:25" x14ac:dyDescent="0.25">
      <c r="A41" s="13"/>
      <c r="B41" s="13"/>
      <c r="C41" s="59" t="s">
        <v>28</v>
      </c>
      <c r="D41" s="47" t="s">
        <v>7</v>
      </c>
      <c r="E41" s="7">
        <v>1</v>
      </c>
      <c r="F41" s="94"/>
      <c r="H41" s="1"/>
      <c r="I41" s="1"/>
      <c r="M41" s="1"/>
      <c r="N41" s="1"/>
      <c r="O41" s="1"/>
      <c r="P41" s="1"/>
      <c r="Q41" s="1"/>
      <c r="R41" s="1"/>
      <c r="S41" s="1"/>
      <c r="T41" s="1"/>
      <c r="U41" s="1"/>
      <c r="V41" s="1"/>
      <c r="W41" s="1"/>
      <c r="X41" s="1"/>
      <c r="Y41" s="1"/>
    </row>
    <row r="42" spans="1:25" x14ac:dyDescent="0.25">
      <c r="A42" s="13"/>
      <c r="B42" s="13"/>
      <c r="C42" s="59" t="s">
        <v>27</v>
      </c>
      <c r="D42" s="47" t="s">
        <v>7</v>
      </c>
      <c r="E42" s="7">
        <v>1</v>
      </c>
      <c r="F42" s="94"/>
      <c r="H42" s="1"/>
      <c r="I42" s="1"/>
      <c r="M42" s="1"/>
      <c r="N42" s="1"/>
      <c r="O42" s="1"/>
      <c r="P42" s="1"/>
      <c r="Q42" s="1"/>
      <c r="R42" s="1"/>
      <c r="S42" s="1"/>
      <c r="T42" s="1"/>
      <c r="U42" s="1"/>
      <c r="V42" s="1"/>
      <c r="W42" s="1"/>
      <c r="X42" s="1"/>
      <c r="Y42" s="1"/>
    </row>
    <row r="43" spans="1:25" s="2" customFormat="1" x14ac:dyDescent="0.3">
      <c r="A43" s="13"/>
      <c r="B43" s="9"/>
      <c r="C43" s="57" t="s">
        <v>87</v>
      </c>
      <c r="D43" s="7" t="s">
        <v>7</v>
      </c>
      <c r="E43" s="6">
        <v>1</v>
      </c>
      <c r="F43" s="5"/>
      <c r="G43" s="4"/>
      <c r="K43" s="1"/>
      <c r="L43" s="1"/>
    </row>
    <row r="44" spans="1:25" s="2" customFormat="1" x14ac:dyDescent="0.3">
      <c r="A44" s="13"/>
      <c r="B44" s="9"/>
      <c r="C44" s="55" t="s">
        <v>15</v>
      </c>
      <c r="D44" s="54" t="str">
        <f>B20</f>
        <v xml:space="preserve"> 1.2</v>
      </c>
      <c r="E44" s="45"/>
      <c r="F44" s="53"/>
      <c r="G44" s="52"/>
      <c r="K44" s="1"/>
      <c r="L44" s="1"/>
      <c r="P44" s="1"/>
    </row>
    <row r="45" spans="1:25" s="2" customFormat="1" x14ac:dyDescent="0.3">
      <c r="A45" s="13"/>
      <c r="B45" s="9"/>
      <c r="C45" s="30"/>
      <c r="D45" s="7"/>
      <c r="E45" s="6"/>
      <c r="F45" s="5"/>
      <c r="G45" s="4"/>
      <c r="K45" s="1"/>
      <c r="L45" s="1"/>
    </row>
    <row r="46" spans="1:25" s="2" customFormat="1" x14ac:dyDescent="0.3">
      <c r="A46" s="13"/>
      <c r="B46" s="29" t="s">
        <v>47</v>
      </c>
      <c r="C46" s="58" t="s">
        <v>43</v>
      </c>
      <c r="D46" s="7"/>
      <c r="E46" s="6"/>
      <c r="F46" s="5"/>
      <c r="G46" s="4"/>
      <c r="K46" s="1"/>
      <c r="L46" s="1"/>
    </row>
    <row r="47" spans="1:25" x14ac:dyDescent="0.25">
      <c r="A47" s="13"/>
      <c r="B47" s="13"/>
      <c r="C47" s="63" t="s">
        <v>42</v>
      </c>
      <c r="E47" s="7"/>
      <c r="F47" s="94"/>
      <c r="H47" s="1"/>
      <c r="I47" s="1"/>
      <c r="M47" s="1"/>
      <c r="N47" s="1"/>
      <c r="O47" s="1"/>
      <c r="Q47" s="1"/>
      <c r="R47" s="1"/>
      <c r="S47" s="1"/>
      <c r="T47" s="1"/>
      <c r="U47" s="1"/>
      <c r="V47" s="1"/>
      <c r="W47" s="1"/>
      <c r="X47" s="1"/>
      <c r="Y47" s="1"/>
    </row>
    <row r="48" spans="1:25" s="60" customFormat="1" x14ac:dyDescent="0.25">
      <c r="A48" s="63"/>
      <c r="B48" s="63"/>
      <c r="C48" s="62" t="s">
        <v>145</v>
      </c>
      <c r="D48" s="7"/>
      <c r="E48" s="6"/>
      <c r="F48" s="95"/>
      <c r="G48" s="4"/>
      <c r="J48" s="61"/>
      <c r="P48" s="12"/>
    </row>
    <row r="49" spans="1:16" s="60" customFormat="1" x14ac:dyDescent="0.25">
      <c r="A49" s="63"/>
      <c r="B49" s="63"/>
      <c r="C49" s="62" t="s">
        <v>75</v>
      </c>
      <c r="D49" s="7" t="s">
        <v>16</v>
      </c>
      <c r="E49" s="6">
        <v>1</v>
      </c>
      <c r="F49" s="95"/>
      <c r="G49" s="4"/>
      <c r="J49" s="61"/>
      <c r="P49" s="12"/>
    </row>
    <row r="50" spans="1:16" s="60" customFormat="1" x14ac:dyDescent="0.25">
      <c r="A50" s="63"/>
      <c r="B50" s="63"/>
      <c r="C50" s="62" t="s">
        <v>41</v>
      </c>
      <c r="D50" s="7" t="s">
        <v>16</v>
      </c>
      <c r="E50" s="6">
        <v>1</v>
      </c>
      <c r="F50" s="95"/>
      <c r="G50" s="4"/>
      <c r="J50" s="61"/>
      <c r="P50" s="12"/>
    </row>
    <row r="51" spans="1:16" s="2" customFormat="1" x14ac:dyDescent="0.25">
      <c r="A51" s="13"/>
      <c r="B51" s="9"/>
      <c r="C51" s="30" t="s">
        <v>77</v>
      </c>
      <c r="D51" s="7" t="s">
        <v>7</v>
      </c>
      <c r="E51" s="6">
        <v>1</v>
      </c>
      <c r="F51" s="5"/>
      <c r="G51" s="4"/>
      <c r="K51" s="1"/>
      <c r="L51" s="1"/>
      <c r="P51" s="60"/>
    </row>
    <row r="52" spans="1:16" s="2" customFormat="1" x14ac:dyDescent="0.25">
      <c r="A52" s="13"/>
      <c r="B52" s="9"/>
      <c r="C52" s="57" t="s">
        <v>76</v>
      </c>
      <c r="D52" s="7" t="s">
        <v>7</v>
      </c>
      <c r="E52" s="6">
        <v>1</v>
      </c>
      <c r="F52" s="95"/>
      <c r="G52" s="4"/>
      <c r="K52" s="1"/>
      <c r="L52" s="1"/>
      <c r="P52" s="60"/>
    </row>
    <row r="53" spans="1:16" s="2" customFormat="1" x14ac:dyDescent="0.25">
      <c r="A53" s="13"/>
      <c r="B53" s="9"/>
      <c r="C53" s="57"/>
      <c r="D53" s="7"/>
      <c r="E53" s="6"/>
      <c r="F53" s="5"/>
      <c r="G53" s="4"/>
      <c r="K53" s="1"/>
      <c r="L53" s="1"/>
      <c r="P53" s="60"/>
    </row>
    <row r="54" spans="1:16" s="2" customFormat="1" x14ac:dyDescent="0.3">
      <c r="A54" s="13"/>
      <c r="B54" s="9"/>
      <c r="C54" s="57" t="s">
        <v>40</v>
      </c>
      <c r="D54" s="7" t="s">
        <v>16</v>
      </c>
      <c r="E54" s="6">
        <v>2</v>
      </c>
      <c r="F54" s="5"/>
      <c r="G54" s="4"/>
      <c r="K54" s="1"/>
      <c r="L54" s="1"/>
    </row>
    <row r="55" spans="1:16" s="2" customFormat="1" x14ac:dyDescent="0.3">
      <c r="A55" s="13"/>
      <c r="B55" s="9"/>
      <c r="C55" s="57" t="s">
        <v>39</v>
      </c>
      <c r="D55" s="7" t="s">
        <v>16</v>
      </c>
      <c r="E55" s="6">
        <v>1</v>
      </c>
      <c r="F55" s="5"/>
      <c r="G55" s="4"/>
      <c r="K55" s="1"/>
      <c r="L55" s="1"/>
    </row>
    <row r="56" spans="1:16" s="2" customFormat="1" x14ac:dyDescent="0.3">
      <c r="A56" s="13"/>
      <c r="B56" s="9"/>
      <c r="C56" s="57" t="s">
        <v>78</v>
      </c>
      <c r="D56" s="7" t="s">
        <v>16</v>
      </c>
      <c r="E56" s="6">
        <v>4</v>
      </c>
      <c r="F56" s="5"/>
      <c r="G56" s="4"/>
      <c r="K56" s="1"/>
      <c r="L56" s="1"/>
    </row>
    <row r="57" spans="1:16" x14ac:dyDescent="0.3">
      <c r="A57" s="13"/>
      <c r="C57" s="57" t="s">
        <v>38</v>
      </c>
      <c r="D57" s="7" t="s">
        <v>16</v>
      </c>
      <c r="E57" s="6">
        <v>4</v>
      </c>
      <c r="F57" s="94"/>
      <c r="H57" s="1"/>
      <c r="I57" s="1"/>
    </row>
    <row r="58" spans="1:16" s="2" customFormat="1" x14ac:dyDescent="0.3">
      <c r="A58" s="13"/>
      <c r="B58" s="9"/>
      <c r="C58" s="57" t="s">
        <v>37</v>
      </c>
      <c r="D58" s="7" t="s">
        <v>16</v>
      </c>
      <c r="E58" s="6">
        <v>4</v>
      </c>
      <c r="F58" s="5"/>
      <c r="G58" s="4"/>
      <c r="K58" s="1"/>
      <c r="L58" s="1"/>
    </row>
    <row r="59" spans="1:16" s="2" customFormat="1" x14ac:dyDescent="0.3">
      <c r="A59" s="13"/>
      <c r="B59" s="9"/>
      <c r="C59" s="57" t="s">
        <v>84</v>
      </c>
      <c r="D59" s="7"/>
      <c r="E59" s="6"/>
      <c r="F59" s="5"/>
      <c r="G59" s="4"/>
      <c r="K59" s="1"/>
      <c r="L59" s="1"/>
    </row>
    <row r="60" spans="1:16" s="2" customFormat="1" x14ac:dyDescent="0.3">
      <c r="A60" s="13"/>
      <c r="B60" s="9"/>
      <c r="C60" s="87" t="s">
        <v>85</v>
      </c>
      <c r="D60" s="7" t="s">
        <v>20</v>
      </c>
      <c r="E60" s="6">
        <v>6</v>
      </c>
      <c r="F60" s="5"/>
      <c r="G60" s="4"/>
      <c r="K60" s="1"/>
      <c r="L60" s="1"/>
    </row>
    <row r="61" spans="1:16" s="2" customFormat="1" x14ac:dyDescent="0.3">
      <c r="A61" s="29"/>
      <c r="B61" s="9"/>
      <c r="C61" s="8" t="s">
        <v>79</v>
      </c>
      <c r="D61" s="7" t="s">
        <v>7</v>
      </c>
      <c r="E61" s="6">
        <v>1</v>
      </c>
      <c r="F61" s="5"/>
      <c r="G61" s="4"/>
      <c r="K61" s="1"/>
      <c r="L61" s="1"/>
    </row>
    <row r="62" spans="1:16" s="2" customFormat="1" x14ac:dyDescent="0.3">
      <c r="A62" s="13"/>
      <c r="B62" s="9"/>
      <c r="C62" s="30" t="s">
        <v>80</v>
      </c>
      <c r="D62" s="7" t="s">
        <v>16</v>
      </c>
      <c r="E62" s="6">
        <v>1</v>
      </c>
      <c r="F62" s="5"/>
      <c r="G62" s="4"/>
      <c r="K62" s="1"/>
      <c r="L62" s="1"/>
    </row>
    <row r="63" spans="1:16" s="2" customFormat="1" x14ac:dyDescent="0.3">
      <c r="A63" s="13"/>
      <c r="B63" s="29"/>
      <c r="C63" s="86" t="s">
        <v>81</v>
      </c>
      <c r="D63" s="7"/>
      <c r="E63" s="6"/>
      <c r="F63" s="5"/>
      <c r="G63" s="4"/>
      <c r="K63" s="1"/>
      <c r="L63" s="1"/>
    </row>
    <row r="64" spans="1:16" s="2" customFormat="1" x14ac:dyDescent="0.3">
      <c r="A64" s="13"/>
      <c r="B64" s="29"/>
      <c r="C64" s="30" t="s">
        <v>82</v>
      </c>
      <c r="D64" s="7" t="s">
        <v>16</v>
      </c>
      <c r="E64" s="6">
        <v>2</v>
      </c>
      <c r="F64" s="5"/>
      <c r="G64" s="4"/>
      <c r="K64" s="1"/>
      <c r="L64" s="1"/>
    </row>
    <row r="65" spans="1:25" s="2" customFormat="1" x14ac:dyDescent="0.3">
      <c r="A65" s="13"/>
      <c r="B65" s="29"/>
      <c r="C65" s="86" t="s">
        <v>81</v>
      </c>
      <c r="D65" s="7"/>
      <c r="E65" s="6"/>
      <c r="F65" s="5"/>
      <c r="G65" s="4"/>
      <c r="K65" s="1"/>
      <c r="L65" s="1"/>
    </row>
    <row r="66" spans="1:25" s="2" customFormat="1" x14ac:dyDescent="0.3">
      <c r="A66" s="69"/>
      <c r="B66" s="29"/>
      <c r="C66" s="30" t="s">
        <v>83</v>
      </c>
      <c r="D66" s="7" t="s">
        <v>7</v>
      </c>
      <c r="E66" s="6">
        <v>1</v>
      </c>
      <c r="F66" s="5"/>
      <c r="G66" s="4"/>
      <c r="K66" s="1"/>
      <c r="L66" s="1"/>
    </row>
    <row r="67" spans="1:25" s="2" customFormat="1" x14ac:dyDescent="0.3">
      <c r="A67" s="29"/>
      <c r="B67" s="9"/>
      <c r="C67" s="8" t="s">
        <v>156</v>
      </c>
      <c r="D67" s="7" t="s">
        <v>7</v>
      </c>
      <c r="E67" s="6">
        <v>1</v>
      </c>
      <c r="F67" s="96"/>
      <c r="G67" s="4"/>
      <c r="K67" s="1"/>
      <c r="L67" s="1"/>
    </row>
    <row r="68" spans="1:25" s="2" customFormat="1" x14ac:dyDescent="0.3">
      <c r="A68" s="13"/>
      <c r="B68" s="9"/>
      <c r="C68" s="57"/>
      <c r="D68" s="7"/>
      <c r="E68" s="6"/>
      <c r="F68" s="5"/>
      <c r="G68" s="4"/>
      <c r="K68" s="1"/>
      <c r="L68" s="1"/>
    </row>
    <row r="69" spans="1:25" s="2" customFormat="1" x14ac:dyDescent="0.3">
      <c r="A69" s="13"/>
      <c r="B69" s="9"/>
      <c r="C69" s="55" t="s">
        <v>15</v>
      </c>
      <c r="D69" s="54" t="str">
        <f>B46</f>
        <v xml:space="preserve"> 1.3</v>
      </c>
      <c r="E69" s="45"/>
      <c r="F69" s="53"/>
      <c r="G69" s="52"/>
      <c r="H69" s="56"/>
      <c r="K69" s="1"/>
      <c r="L69" s="1"/>
    </row>
    <row r="70" spans="1:25" s="2" customFormat="1" x14ac:dyDescent="0.3">
      <c r="A70" s="13"/>
      <c r="B70" s="9"/>
      <c r="C70" s="30"/>
      <c r="D70" s="7"/>
      <c r="E70" s="6"/>
      <c r="F70" s="5"/>
      <c r="G70" s="4"/>
      <c r="K70" s="1"/>
      <c r="L70" s="1"/>
    </row>
    <row r="71" spans="1:25" s="2" customFormat="1" x14ac:dyDescent="0.3">
      <c r="A71" s="13"/>
      <c r="B71" s="29" t="s">
        <v>44</v>
      </c>
      <c r="C71" s="58" t="s">
        <v>35</v>
      </c>
      <c r="D71" s="7"/>
      <c r="E71" s="6"/>
      <c r="F71" s="5"/>
      <c r="G71" s="4"/>
      <c r="K71" s="1"/>
      <c r="L71" s="1"/>
    </row>
    <row r="72" spans="1:25" s="2" customFormat="1" x14ac:dyDescent="0.3">
      <c r="A72" s="13"/>
      <c r="B72" s="9"/>
      <c r="C72" s="30" t="s">
        <v>88</v>
      </c>
      <c r="D72" s="7" t="s">
        <v>7</v>
      </c>
      <c r="E72" s="6">
        <v>1</v>
      </c>
      <c r="F72" s="5"/>
      <c r="G72" s="4"/>
      <c r="K72" s="1"/>
      <c r="L72" s="1"/>
    </row>
    <row r="73" spans="1:25" s="2" customFormat="1" x14ac:dyDescent="0.3">
      <c r="A73" s="13"/>
      <c r="B73" s="9"/>
      <c r="C73" s="30" t="s">
        <v>66</v>
      </c>
      <c r="D73" s="7" t="s">
        <v>7</v>
      </c>
      <c r="E73" s="6">
        <v>1</v>
      </c>
      <c r="F73" s="5"/>
      <c r="G73" s="4"/>
      <c r="K73" s="1"/>
      <c r="L73" s="1"/>
    </row>
    <row r="74" spans="1:25" s="2" customFormat="1" x14ac:dyDescent="0.3">
      <c r="A74" s="13"/>
      <c r="B74" s="9"/>
      <c r="C74" s="30"/>
      <c r="D74" s="7"/>
      <c r="E74" s="6"/>
      <c r="F74" s="5"/>
      <c r="G74" s="4"/>
      <c r="K74" s="1"/>
      <c r="L74" s="1"/>
    </row>
    <row r="75" spans="1:25" x14ac:dyDescent="0.25">
      <c r="A75" s="13"/>
      <c r="B75" s="13"/>
      <c r="C75" s="63" t="s">
        <v>67</v>
      </c>
      <c r="E75" s="7"/>
      <c r="F75" s="94"/>
      <c r="H75" s="1"/>
      <c r="I75" s="1"/>
      <c r="M75" s="1"/>
      <c r="N75" s="1"/>
      <c r="O75" s="1"/>
      <c r="P75" s="1"/>
      <c r="Q75" s="1"/>
      <c r="R75" s="1"/>
      <c r="S75" s="1"/>
      <c r="T75" s="1"/>
      <c r="U75" s="1"/>
      <c r="V75" s="1"/>
      <c r="W75" s="1"/>
      <c r="X75" s="1"/>
      <c r="Y75" s="1"/>
    </row>
    <row r="76" spans="1:25" s="60" customFormat="1" x14ac:dyDescent="0.25">
      <c r="A76" s="63"/>
      <c r="B76" s="63"/>
      <c r="C76" s="62" t="s">
        <v>144</v>
      </c>
      <c r="D76" s="7"/>
      <c r="E76" s="7"/>
      <c r="F76" s="94"/>
      <c r="G76" s="4"/>
      <c r="J76" s="61"/>
      <c r="P76" s="12"/>
    </row>
    <row r="77" spans="1:25" s="60" customFormat="1" x14ac:dyDescent="0.25">
      <c r="A77" s="63"/>
      <c r="B77" s="63"/>
      <c r="C77" s="62" t="s">
        <v>74</v>
      </c>
      <c r="D77" s="7" t="s">
        <v>16</v>
      </c>
      <c r="E77" s="7">
        <v>1</v>
      </c>
      <c r="F77" s="5"/>
      <c r="G77" s="4"/>
      <c r="J77" s="61"/>
      <c r="P77" s="12"/>
    </row>
    <row r="78" spans="1:25" s="2" customFormat="1" x14ac:dyDescent="0.3">
      <c r="A78" s="13"/>
      <c r="B78" s="9"/>
      <c r="C78" s="30"/>
      <c r="D78" s="7"/>
      <c r="E78" s="6"/>
      <c r="F78" s="106"/>
      <c r="G78" s="4"/>
      <c r="K78" s="1"/>
      <c r="L78" s="1"/>
    </row>
    <row r="79" spans="1:25" x14ac:dyDescent="0.25">
      <c r="A79" s="13"/>
      <c r="B79" s="13"/>
      <c r="C79" s="63" t="s">
        <v>162</v>
      </c>
      <c r="E79" s="7"/>
      <c r="F79" s="94"/>
      <c r="G79" s="4">
        <f t="shared" ref="G79" si="0">F79*E79</f>
        <v>0</v>
      </c>
      <c r="H79" s="1"/>
      <c r="I79" s="1"/>
      <c r="M79" s="1"/>
      <c r="N79" s="1"/>
      <c r="O79" s="1"/>
      <c r="P79" s="1"/>
      <c r="Q79" s="1"/>
      <c r="R79" s="1"/>
      <c r="S79" s="1"/>
      <c r="T79" s="1"/>
      <c r="U79" s="1"/>
      <c r="V79" s="1"/>
      <c r="W79" s="1"/>
      <c r="X79" s="1"/>
      <c r="Y79" s="1"/>
    </row>
    <row r="80" spans="1:25" s="60" customFormat="1" x14ac:dyDescent="0.25">
      <c r="A80" s="63"/>
      <c r="B80" s="63"/>
      <c r="C80" s="62" t="s">
        <v>144</v>
      </c>
      <c r="D80" s="7"/>
      <c r="E80" s="7"/>
      <c r="F80" s="107"/>
      <c r="G80" s="4"/>
      <c r="J80" s="61"/>
      <c r="P80" s="12"/>
    </row>
    <row r="81" spans="1:25" s="60" customFormat="1" x14ac:dyDescent="0.25">
      <c r="A81" s="63"/>
      <c r="B81" s="63"/>
      <c r="C81" s="62" t="s">
        <v>74</v>
      </c>
      <c r="D81" s="7" t="s">
        <v>16</v>
      </c>
      <c r="E81" s="7">
        <v>2</v>
      </c>
      <c r="F81" s="5"/>
      <c r="G81" s="4"/>
      <c r="J81" s="61"/>
      <c r="P81" s="12"/>
    </row>
    <row r="82" spans="1:25" s="2" customFormat="1" x14ac:dyDescent="0.25">
      <c r="A82" s="13"/>
      <c r="B82" s="9"/>
      <c r="C82" s="108" t="s">
        <v>163</v>
      </c>
      <c r="D82" s="109" t="s">
        <v>16</v>
      </c>
      <c r="E82" s="110">
        <v>2</v>
      </c>
      <c r="F82" s="111"/>
      <c r="G82" s="4"/>
      <c r="K82" s="1"/>
      <c r="L82" s="1"/>
    </row>
    <row r="83" spans="1:25" s="2" customFormat="1" x14ac:dyDescent="0.3">
      <c r="A83" s="13"/>
      <c r="B83" s="9"/>
      <c r="C83" s="30"/>
      <c r="D83" s="7"/>
      <c r="E83" s="6"/>
      <c r="F83" s="5"/>
      <c r="G83" s="4"/>
      <c r="K83" s="1"/>
      <c r="L83" s="1"/>
    </row>
    <row r="84" spans="1:25" x14ac:dyDescent="0.25">
      <c r="A84" s="13"/>
      <c r="B84" s="13"/>
      <c r="C84" s="65" t="s">
        <v>68</v>
      </c>
      <c r="D84" s="47"/>
      <c r="E84" s="7"/>
      <c r="F84" s="94"/>
      <c r="H84" s="1"/>
      <c r="I84" s="1"/>
      <c r="M84" s="1"/>
      <c r="N84" s="1"/>
      <c r="O84" s="1"/>
      <c r="P84" s="1"/>
      <c r="Q84" s="1"/>
      <c r="R84" s="1"/>
      <c r="S84" s="1"/>
      <c r="T84" s="1"/>
      <c r="U84" s="1"/>
      <c r="V84" s="1"/>
      <c r="W84" s="1"/>
      <c r="X84" s="1"/>
      <c r="Y84" s="1"/>
    </row>
    <row r="85" spans="1:25" x14ac:dyDescent="0.25">
      <c r="A85" s="13"/>
      <c r="B85" s="13"/>
      <c r="C85" s="59" t="s">
        <v>34</v>
      </c>
      <c r="D85" s="47" t="s">
        <v>20</v>
      </c>
      <c r="E85" s="7"/>
      <c r="F85" s="94"/>
      <c r="H85" s="1"/>
      <c r="I85" s="1"/>
      <c r="M85" s="1"/>
      <c r="N85" s="1"/>
      <c r="O85" s="1"/>
      <c r="P85" s="1"/>
      <c r="Q85" s="1"/>
      <c r="R85" s="1"/>
      <c r="S85" s="1"/>
      <c r="T85" s="1"/>
      <c r="U85" s="1"/>
      <c r="V85" s="1"/>
      <c r="W85" s="1"/>
      <c r="X85" s="1"/>
      <c r="Y85" s="1"/>
    </row>
    <row r="86" spans="1:25" x14ac:dyDescent="0.25">
      <c r="A86" s="13"/>
      <c r="B86" s="13"/>
      <c r="C86" s="59" t="s">
        <v>69</v>
      </c>
      <c r="D86" s="47" t="s">
        <v>20</v>
      </c>
      <c r="E86" s="7"/>
      <c r="F86" s="94"/>
      <c r="H86" s="1"/>
      <c r="I86" s="1"/>
      <c r="M86" s="1"/>
      <c r="N86" s="1"/>
      <c r="O86" s="1"/>
      <c r="P86" s="1"/>
      <c r="Q86" s="1"/>
      <c r="R86" s="1"/>
      <c r="S86" s="1"/>
      <c r="T86" s="1"/>
      <c r="U86" s="1"/>
      <c r="V86" s="1"/>
      <c r="W86" s="1"/>
      <c r="X86" s="1"/>
      <c r="Y86" s="1"/>
    </row>
    <row r="87" spans="1:25" x14ac:dyDescent="0.25">
      <c r="A87" s="13"/>
      <c r="B87" s="13"/>
      <c r="C87" s="65"/>
      <c r="D87" s="47"/>
      <c r="E87" s="7"/>
      <c r="F87" s="94"/>
      <c r="H87" s="1"/>
      <c r="I87" s="1"/>
      <c r="M87" s="1"/>
      <c r="N87" s="1"/>
      <c r="O87" s="1"/>
      <c r="P87" s="1"/>
      <c r="Q87" s="1"/>
      <c r="R87" s="1"/>
      <c r="S87" s="1"/>
      <c r="T87" s="1"/>
      <c r="U87" s="1"/>
      <c r="V87" s="1"/>
      <c r="W87" s="1"/>
      <c r="X87" s="1"/>
      <c r="Y87" s="1"/>
    </row>
    <row r="88" spans="1:25" x14ac:dyDescent="0.25">
      <c r="A88" s="13"/>
      <c r="B88" s="13"/>
      <c r="C88" s="63" t="s">
        <v>33</v>
      </c>
      <c r="D88" s="47"/>
      <c r="E88" s="7"/>
      <c r="F88" s="94"/>
      <c r="H88" s="1"/>
      <c r="I88" s="1"/>
      <c r="M88" s="1"/>
      <c r="N88" s="1"/>
      <c r="O88" s="1"/>
      <c r="P88" s="1"/>
      <c r="Q88" s="1"/>
      <c r="R88" s="1"/>
      <c r="S88" s="1"/>
      <c r="T88" s="1"/>
      <c r="U88" s="1"/>
      <c r="V88" s="1"/>
      <c r="W88" s="1"/>
      <c r="X88" s="1"/>
      <c r="Y88" s="1"/>
    </row>
    <row r="89" spans="1:25" ht="26.4" x14ac:dyDescent="0.25">
      <c r="A89" s="13"/>
      <c r="B89" s="13"/>
      <c r="C89" s="59" t="s">
        <v>70</v>
      </c>
      <c r="D89" s="7" t="s">
        <v>8</v>
      </c>
      <c r="E89" s="7"/>
      <c r="F89" s="94"/>
      <c r="H89" s="1"/>
      <c r="I89" s="1"/>
      <c r="M89" s="1"/>
      <c r="N89" s="1"/>
      <c r="O89" s="1"/>
      <c r="P89" s="1"/>
      <c r="Q89" s="1"/>
      <c r="R89" s="1"/>
      <c r="S89" s="1"/>
      <c r="T89" s="1"/>
      <c r="U89" s="1"/>
      <c r="V89" s="1"/>
      <c r="W89" s="1"/>
      <c r="X89" s="1"/>
      <c r="Y89" s="1"/>
    </row>
    <row r="90" spans="1:25" x14ac:dyDescent="0.25">
      <c r="A90" s="13"/>
      <c r="B90" s="13"/>
      <c r="C90" s="59" t="s">
        <v>72</v>
      </c>
      <c r="D90" s="47" t="s">
        <v>8</v>
      </c>
      <c r="E90" s="7"/>
      <c r="F90" s="94"/>
      <c r="H90" s="1"/>
      <c r="I90" s="1"/>
      <c r="M90" s="1"/>
      <c r="N90" s="1"/>
      <c r="O90" s="1"/>
      <c r="P90" s="1"/>
      <c r="Q90" s="1"/>
      <c r="R90" s="1"/>
      <c r="S90" s="1"/>
      <c r="T90" s="1"/>
      <c r="U90" s="1"/>
      <c r="V90" s="1"/>
      <c r="W90" s="1"/>
      <c r="X90" s="1"/>
      <c r="Y90" s="1"/>
    </row>
    <row r="91" spans="1:25" x14ac:dyDescent="0.25">
      <c r="A91" s="13"/>
      <c r="B91" s="13"/>
      <c r="C91" s="59" t="s">
        <v>71</v>
      </c>
      <c r="D91" s="47" t="s">
        <v>8</v>
      </c>
      <c r="E91" s="7"/>
      <c r="F91" s="94"/>
      <c r="H91" s="1"/>
      <c r="I91" s="1"/>
      <c r="M91" s="1"/>
      <c r="N91" s="1"/>
      <c r="O91" s="1"/>
      <c r="P91" s="1"/>
      <c r="Q91" s="1"/>
      <c r="R91" s="1"/>
      <c r="S91" s="1"/>
      <c r="T91" s="1"/>
      <c r="U91" s="1"/>
      <c r="V91" s="1"/>
      <c r="W91" s="1"/>
      <c r="X91" s="1"/>
      <c r="Y91" s="1"/>
    </row>
    <row r="92" spans="1:25" x14ac:dyDescent="0.25">
      <c r="A92" s="13"/>
      <c r="B92" s="13"/>
      <c r="C92" s="59"/>
      <c r="D92" s="47"/>
      <c r="E92" s="7"/>
      <c r="F92" s="94"/>
      <c r="H92" s="1"/>
      <c r="I92" s="1"/>
      <c r="M92" s="1"/>
      <c r="N92" s="1"/>
      <c r="O92" s="1"/>
      <c r="P92" s="1"/>
      <c r="Q92" s="1"/>
      <c r="R92" s="1"/>
      <c r="S92" s="1"/>
      <c r="T92" s="1"/>
      <c r="U92" s="1"/>
      <c r="V92" s="1"/>
      <c r="W92" s="1"/>
      <c r="X92" s="1"/>
      <c r="Y92" s="1"/>
    </row>
    <row r="93" spans="1:25" x14ac:dyDescent="0.25">
      <c r="A93" s="13"/>
      <c r="B93" s="13"/>
      <c r="C93" s="59" t="s">
        <v>32</v>
      </c>
      <c r="D93" s="47" t="s">
        <v>16</v>
      </c>
      <c r="E93" s="7">
        <v>1</v>
      </c>
      <c r="F93" s="94" t="s">
        <v>164</v>
      </c>
      <c r="H93" s="1"/>
      <c r="I93" s="1"/>
      <c r="M93" s="1"/>
      <c r="N93" s="1"/>
      <c r="O93" s="1"/>
      <c r="P93" s="1"/>
      <c r="Q93" s="1"/>
      <c r="R93" s="1"/>
      <c r="S93" s="1"/>
      <c r="T93" s="1"/>
      <c r="U93" s="1"/>
      <c r="V93" s="1"/>
      <c r="W93" s="1"/>
      <c r="X93" s="1"/>
      <c r="Y93" s="1"/>
    </row>
    <row r="94" spans="1:25" x14ac:dyDescent="0.25">
      <c r="A94" s="13"/>
      <c r="B94" s="13"/>
      <c r="C94" s="59" t="s">
        <v>73</v>
      </c>
      <c r="D94" s="47" t="s">
        <v>16</v>
      </c>
      <c r="E94" s="7">
        <v>2</v>
      </c>
      <c r="F94" s="94"/>
      <c r="H94" s="1"/>
      <c r="I94" s="1"/>
      <c r="M94" s="1"/>
      <c r="N94" s="1"/>
      <c r="O94" s="1"/>
      <c r="P94" s="1"/>
      <c r="Q94" s="1"/>
      <c r="R94" s="1"/>
      <c r="S94" s="1"/>
      <c r="T94" s="1"/>
      <c r="U94" s="1"/>
      <c r="V94" s="1"/>
      <c r="W94" s="1"/>
      <c r="X94" s="1"/>
      <c r="Y94" s="1"/>
    </row>
    <row r="95" spans="1:25" x14ac:dyDescent="0.25">
      <c r="A95" s="13"/>
      <c r="B95" s="13"/>
      <c r="C95" s="59" t="s">
        <v>28</v>
      </c>
      <c r="D95" s="47" t="s">
        <v>7</v>
      </c>
      <c r="E95" s="7">
        <v>1</v>
      </c>
      <c r="F95" s="94"/>
      <c r="H95" s="1"/>
      <c r="I95" s="1"/>
      <c r="M95" s="1"/>
      <c r="N95" s="1"/>
      <c r="O95" s="1"/>
      <c r="P95" s="1"/>
      <c r="Q95" s="1"/>
      <c r="R95" s="1"/>
      <c r="S95" s="1"/>
      <c r="T95" s="1"/>
      <c r="U95" s="1"/>
      <c r="V95" s="1"/>
      <c r="W95" s="1"/>
      <c r="X95" s="1"/>
      <c r="Y95" s="1"/>
    </row>
    <row r="96" spans="1:25" x14ac:dyDescent="0.25">
      <c r="A96" s="13"/>
      <c r="B96" s="13"/>
      <c r="C96" s="59" t="s">
        <v>27</v>
      </c>
      <c r="D96" s="47" t="s">
        <v>7</v>
      </c>
      <c r="E96" s="7">
        <v>1</v>
      </c>
      <c r="F96" s="94"/>
      <c r="H96" s="1"/>
      <c r="I96" s="1"/>
      <c r="M96" s="1"/>
      <c r="N96" s="1"/>
      <c r="O96" s="1"/>
      <c r="P96" s="1"/>
      <c r="Q96" s="1"/>
      <c r="R96" s="1"/>
      <c r="S96" s="1"/>
      <c r="T96" s="1"/>
      <c r="U96" s="1"/>
      <c r="V96" s="1"/>
      <c r="W96" s="1"/>
      <c r="X96" s="1"/>
      <c r="Y96" s="1"/>
    </row>
    <row r="97" spans="1:25" s="2" customFormat="1" x14ac:dyDescent="0.3">
      <c r="A97" s="13"/>
      <c r="B97" s="9"/>
      <c r="C97" s="57" t="s">
        <v>45</v>
      </c>
      <c r="D97" s="7" t="s">
        <v>7</v>
      </c>
      <c r="E97" s="6">
        <v>1</v>
      </c>
      <c r="F97" s="5"/>
      <c r="G97" s="4"/>
      <c r="K97" s="1"/>
      <c r="L97" s="1"/>
    </row>
    <row r="98" spans="1:25" s="2" customFormat="1" x14ac:dyDescent="0.3">
      <c r="A98" s="13"/>
      <c r="B98" s="9"/>
      <c r="C98" s="56"/>
      <c r="D98" s="7"/>
      <c r="E98" s="6"/>
      <c r="F98" s="5"/>
      <c r="G98" s="4"/>
      <c r="K98" s="1"/>
      <c r="L98" s="1"/>
      <c r="P98" s="1"/>
    </row>
    <row r="99" spans="1:25" s="2" customFormat="1" x14ac:dyDescent="0.3">
      <c r="A99" s="13"/>
      <c r="B99" s="9"/>
      <c r="C99" s="55" t="s">
        <v>15</v>
      </c>
      <c r="D99" s="54" t="str">
        <f>B71</f>
        <v xml:space="preserve"> 1.4</v>
      </c>
      <c r="E99" s="45"/>
      <c r="F99" s="53"/>
      <c r="G99" s="52"/>
      <c r="K99" s="1"/>
      <c r="L99" s="1"/>
    </row>
    <row r="100" spans="1:25" s="2" customFormat="1" x14ac:dyDescent="0.3">
      <c r="A100" s="13"/>
      <c r="B100" s="9"/>
      <c r="C100" s="30"/>
      <c r="D100" s="7"/>
      <c r="E100" s="6"/>
      <c r="F100" s="5"/>
      <c r="G100" s="4"/>
      <c r="K100" s="1"/>
      <c r="L100" s="1"/>
    </row>
    <row r="101" spans="1:25" s="2" customFormat="1" ht="26.4" x14ac:dyDescent="0.3">
      <c r="A101" s="13"/>
      <c r="B101" s="29" t="s">
        <v>36</v>
      </c>
      <c r="C101" s="58" t="s">
        <v>89</v>
      </c>
      <c r="D101" s="7"/>
      <c r="E101" s="6"/>
      <c r="F101" s="5"/>
      <c r="G101" s="4"/>
      <c r="K101" s="1"/>
      <c r="L101" s="1"/>
    </row>
    <row r="102" spans="1:25" s="2" customFormat="1" ht="26.4" x14ac:dyDescent="0.3">
      <c r="A102" s="13"/>
      <c r="B102" s="29"/>
      <c r="C102" s="30" t="s">
        <v>25</v>
      </c>
      <c r="D102" s="7" t="s">
        <v>7</v>
      </c>
      <c r="E102" s="6">
        <v>1</v>
      </c>
      <c r="F102" s="5"/>
      <c r="G102" s="4"/>
      <c r="K102" s="1"/>
      <c r="L102" s="1"/>
    </row>
    <row r="103" spans="1:25" s="2" customFormat="1" ht="26.4" x14ac:dyDescent="0.3">
      <c r="A103" s="13"/>
      <c r="B103" s="9"/>
      <c r="C103" s="57" t="s">
        <v>90</v>
      </c>
      <c r="D103" s="7" t="s">
        <v>7</v>
      </c>
      <c r="E103" s="6">
        <v>1</v>
      </c>
      <c r="F103" s="5"/>
      <c r="G103" s="4"/>
      <c r="K103" s="1"/>
      <c r="L103" s="1"/>
    </row>
    <row r="104" spans="1:25" s="2" customFormat="1" x14ac:dyDescent="0.3">
      <c r="A104" s="13"/>
      <c r="B104" s="9"/>
      <c r="C104" s="57" t="s">
        <v>24</v>
      </c>
      <c r="D104" s="7" t="s">
        <v>7</v>
      </c>
      <c r="E104" s="6">
        <v>1</v>
      </c>
      <c r="F104" s="5"/>
      <c r="G104" s="4"/>
      <c r="K104" s="1"/>
      <c r="L104" s="1"/>
    </row>
    <row r="105" spans="1:25" s="2" customFormat="1" x14ac:dyDescent="0.25">
      <c r="A105" s="13"/>
      <c r="B105" s="9"/>
      <c r="C105" s="63" t="s">
        <v>91</v>
      </c>
      <c r="D105" s="7"/>
      <c r="E105" s="6"/>
      <c r="F105" s="5"/>
      <c r="G105" s="4"/>
      <c r="K105" s="1"/>
      <c r="L105" s="1"/>
    </row>
    <row r="106" spans="1:25" s="2" customFormat="1" x14ac:dyDescent="0.25">
      <c r="A106" s="13"/>
      <c r="B106" s="9"/>
      <c r="C106" s="62" t="s">
        <v>144</v>
      </c>
      <c r="D106" s="7"/>
      <c r="E106" s="6"/>
      <c r="F106" s="5"/>
      <c r="G106" s="4"/>
      <c r="K106" s="1"/>
      <c r="L106" s="1"/>
    </row>
    <row r="107" spans="1:25" s="2" customFormat="1" x14ac:dyDescent="0.25">
      <c r="A107" s="13"/>
      <c r="B107" s="9"/>
      <c r="C107" s="62" t="s">
        <v>74</v>
      </c>
      <c r="D107" s="7" t="s">
        <v>7</v>
      </c>
      <c r="E107" s="6">
        <v>1</v>
      </c>
      <c r="F107" s="5"/>
      <c r="G107" s="4"/>
      <c r="K107" s="1"/>
      <c r="L107" s="1"/>
    </row>
    <row r="108" spans="1:25" x14ac:dyDescent="0.25">
      <c r="A108" s="13"/>
      <c r="B108" s="13"/>
      <c r="C108" s="59" t="s">
        <v>22</v>
      </c>
      <c r="D108" s="47" t="s">
        <v>16</v>
      </c>
      <c r="E108" s="6">
        <v>1</v>
      </c>
      <c r="H108" s="1"/>
      <c r="I108" s="1"/>
      <c r="M108" s="1"/>
      <c r="N108" s="1"/>
      <c r="O108" s="1"/>
      <c r="P108" s="1"/>
      <c r="Q108" s="1"/>
      <c r="R108" s="1"/>
      <c r="S108" s="1"/>
      <c r="T108" s="1"/>
      <c r="U108" s="1"/>
      <c r="V108" s="1"/>
      <c r="W108" s="1"/>
      <c r="X108" s="1"/>
      <c r="Y108" s="1"/>
    </row>
    <row r="109" spans="1:25" x14ac:dyDescent="0.25">
      <c r="A109" s="13"/>
      <c r="B109" s="13"/>
      <c r="C109" s="59" t="s">
        <v>73</v>
      </c>
      <c r="D109" s="47" t="s">
        <v>16</v>
      </c>
      <c r="E109" s="7">
        <v>2</v>
      </c>
      <c r="F109" s="94"/>
      <c r="H109" s="1"/>
      <c r="I109" s="1"/>
      <c r="M109" s="1"/>
      <c r="N109" s="1"/>
      <c r="O109" s="1"/>
      <c r="P109" s="1"/>
      <c r="Q109" s="1"/>
      <c r="R109" s="1"/>
      <c r="S109" s="1"/>
      <c r="T109" s="1"/>
      <c r="U109" s="1"/>
      <c r="V109" s="1"/>
      <c r="W109" s="1"/>
      <c r="X109" s="1"/>
      <c r="Y109" s="1"/>
    </row>
    <row r="110" spans="1:25" x14ac:dyDescent="0.25">
      <c r="A110" s="13"/>
      <c r="B110" s="13"/>
      <c r="C110" s="59" t="s">
        <v>31</v>
      </c>
      <c r="D110" s="47" t="s">
        <v>16</v>
      </c>
      <c r="E110" s="7">
        <v>1</v>
      </c>
      <c r="F110" s="94"/>
      <c r="H110" s="1"/>
      <c r="I110" s="1"/>
      <c r="M110" s="1"/>
      <c r="N110" s="1"/>
      <c r="O110" s="1"/>
      <c r="P110" s="1"/>
      <c r="Q110" s="1"/>
      <c r="R110" s="1"/>
      <c r="S110" s="1"/>
      <c r="T110" s="1"/>
      <c r="U110" s="1"/>
      <c r="V110" s="1"/>
      <c r="W110" s="1"/>
      <c r="X110" s="1"/>
      <c r="Y110" s="1"/>
    </row>
    <row r="111" spans="1:25" s="2" customFormat="1" x14ac:dyDescent="0.25">
      <c r="A111" s="13"/>
      <c r="B111" s="9"/>
      <c r="C111" s="57" t="s">
        <v>92</v>
      </c>
      <c r="D111" s="47" t="s">
        <v>20</v>
      </c>
      <c r="E111" s="6">
        <v>2</v>
      </c>
      <c r="F111" s="5"/>
      <c r="G111" s="4"/>
      <c r="K111" s="1"/>
      <c r="L111" s="1"/>
    </row>
    <row r="112" spans="1:25" s="2" customFormat="1" x14ac:dyDescent="0.25">
      <c r="A112" s="13"/>
      <c r="B112" s="9"/>
      <c r="C112" s="57" t="s">
        <v>21</v>
      </c>
      <c r="D112" s="47" t="s">
        <v>20</v>
      </c>
      <c r="E112" s="6">
        <v>2</v>
      </c>
      <c r="F112" s="5"/>
      <c r="G112" s="4"/>
      <c r="K112" s="1"/>
      <c r="L112" s="1"/>
    </row>
    <row r="113" spans="1:12" s="2" customFormat="1" x14ac:dyDescent="0.3">
      <c r="A113" s="13"/>
      <c r="B113" s="9"/>
      <c r="C113" s="57" t="s">
        <v>23</v>
      </c>
      <c r="D113" s="7" t="s">
        <v>7</v>
      </c>
      <c r="E113" s="6">
        <v>1</v>
      </c>
      <c r="F113" s="5"/>
      <c r="G113" s="4"/>
      <c r="K113" s="1"/>
      <c r="L113" s="1"/>
    </row>
    <row r="114" spans="1:12" s="2" customFormat="1" x14ac:dyDescent="0.3">
      <c r="A114" s="13"/>
      <c r="B114" s="9"/>
      <c r="C114" s="30"/>
      <c r="D114" s="7"/>
      <c r="E114" s="6"/>
      <c r="F114" s="5"/>
      <c r="G114" s="4"/>
      <c r="K114" s="1"/>
      <c r="L114" s="1"/>
    </row>
    <row r="115" spans="1:12" s="2" customFormat="1" x14ac:dyDescent="0.3">
      <c r="A115" s="13"/>
      <c r="B115" s="9"/>
      <c r="C115" s="55" t="s">
        <v>15</v>
      </c>
      <c r="D115" s="54" t="str">
        <f>B101</f>
        <v xml:space="preserve"> 1.5</v>
      </c>
      <c r="E115" s="45"/>
      <c r="F115" s="53"/>
      <c r="G115" s="52"/>
      <c r="K115" s="1"/>
      <c r="L115" s="1"/>
    </row>
    <row r="116" spans="1:12" s="2" customFormat="1" x14ac:dyDescent="0.3">
      <c r="A116" s="13"/>
      <c r="B116" s="9"/>
      <c r="C116" s="30"/>
      <c r="D116" s="7"/>
      <c r="E116" s="6"/>
      <c r="F116" s="5"/>
      <c r="G116" s="4"/>
      <c r="K116" s="1"/>
      <c r="L116" s="1"/>
    </row>
    <row r="117" spans="1:12" s="2" customFormat="1" x14ac:dyDescent="0.3">
      <c r="A117" s="13"/>
      <c r="B117" s="29" t="s">
        <v>26</v>
      </c>
      <c r="C117" s="58" t="s">
        <v>18</v>
      </c>
      <c r="D117" s="7"/>
      <c r="E117" s="6"/>
      <c r="F117" s="5"/>
      <c r="G117" s="4"/>
      <c r="K117" s="1"/>
      <c r="L117" s="1"/>
    </row>
    <row r="118" spans="1:12" s="2" customFormat="1" x14ac:dyDescent="0.3">
      <c r="A118" s="13"/>
      <c r="B118" s="9"/>
      <c r="C118" s="58" t="s">
        <v>93</v>
      </c>
      <c r="D118" s="7"/>
      <c r="E118" s="6"/>
      <c r="F118" s="5"/>
      <c r="G118" s="4"/>
      <c r="K118" s="1"/>
      <c r="L118" s="1"/>
    </row>
    <row r="119" spans="1:12" s="2" customFormat="1" x14ac:dyDescent="0.3">
      <c r="A119" s="13"/>
      <c r="B119" s="9"/>
      <c r="C119" s="57" t="s">
        <v>157</v>
      </c>
      <c r="D119" s="7" t="s">
        <v>7</v>
      </c>
      <c r="E119" s="6">
        <v>1</v>
      </c>
      <c r="F119" s="5"/>
      <c r="G119" s="4"/>
      <c r="K119" s="1"/>
      <c r="L119" s="1"/>
    </row>
    <row r="120" spans="1:12" s="2" customFormat="1" x14ac:dyDescent="0.3">
      <c r="A120" s="13"/>
      <c r="B120" s="9"/>
      <c r="C120" s="57" t="s">
        <v>158</v>
      </c>
      <c r="D120" s="7" t="s">
        <v>7</v>
      </c>
      <c r="E120" s="6">
        <v>1</v>
      </c>
      <c r="F120" s="5"/>
      <c r="G120" s="4"/>
      <c r="K120" s="1"/>
      <c r="L120" s="1"/>
    </row>
    <row r="121" spans="1:12" s="2" customFormat="1" x14ac:dyDescent="0.3">
      <c r="A121" s="13"/>
      <c r="B121" s="9"/>
      <c r="C121" s="57" t="s">
        <v>159</v>
      </c>
      <c r="D121" s="7" t="s">
        <v>7</v>
      </c>
      <c r="E121" s="6">
        <v>1</v>
      </c>
      <c r="F121" s="5"/>
      <c r="G121" s="4"/>
      <c r="K121" s="1"/>
      <c r="L121" s="1"/>
    </row>
    <row r="122" spans="1:12" s="2" customFormat="1" x14ac:dyDescent="0.3">
      <c r="A122" s="13"/>
      <c r="B122" s="9"/>
      <c r="C122" s="57"/>
      <c r="D122" s="7"/>
      <c r="E122" s="6"/>
      <c r="F122" s="5"/>
      <c r="G122" s="4"/>
      <c r="K122" s="1"/>
      <c r="L122" s="1"/>
    </row>
    <row r="123" spans="1:12" s="2" customFormat="1" x14ac:dyDescent="0.3">
      <c r="A123" s="13"/>
      <c r="B123" s="9"/>
      <c r="C123" s="58" t="s">
        <v>94</v>
      </c>
      <c r="D123" s="7"/>
      <c r="E123" s="6"/>
      <c r="F123" s="5"/>
      <c r="G123" s="4"/>
      <c r="K123" s="1"/>
      <c r="L123" s="1"/>
    </row>
    <row r="124" spans="1:12" s="2" customFormat="1" x14ac:dyDescent="0.3">
      <c r="A124" s="13"/>
      <c r="B124" s="9"/>
      <c r="C124" s="30" t="s">
        <v>95</v>
      </c>
      <c r="D124" s="7" t="s">
        <v>7</v>
      </c>
      <c r="E124" s="6">
        <v>1</v>
      </c>
      <c r="F124" s="5"/>
      <c r="G124" s="4"/>
      <c r="K124" s="1"/>
      <c r="L124" s="1"/>
    </row>
    <row r="125" spans="1:12" s="2" customFormat="1" x14ac:dyDescent="0.3">
      <c r="A125" s="13"/>
      <c r="B125" s="9"/>
      <c r="C125" s="30" t="s">
        <v>160</v>
      </c>
      <c r="D125" s="7" t="s">
        <v>7</v>
      </c>
      <c r="E125" s="6">
        <v>1</v>
      </c>
      <c r="F125" s="5"/>
      <c r="G125" s="4"/>
      <c r="K125" s="1"/>
      <c r="L125" s="1"/>
    </row>
    <row r="126" spans="1:12" s="2" customFormat="1" ht="26.4" x14ac:dyDescent="0.3">
      <c r="A126" s="13"/>
      <c r="B126" s="9"/>
      <c r="C126" s="30" t="s">
        <v>96</v>
      </c>
      <c r="D126" s="7" t="s">
        <v>7</v>
      </c>
      <c r="E126" s="6">
        <v>1</v>
      </c>
      <c r="F126" s="5"/>
      <c r="G126" s="4"/>
      <c r="K126" s="1"/>
      <c r="L126" s="1"/>
    </row>
    <row r="127" spans="1:12" s="2" customFormat="1" x14ac:dyDescent="0.3">
      <c r="A127" s="29"/>
      <c r="B127" s="9"/>
      <c r="C127" s="8" t="s">
        <v>161</v>
      </c>
      <c r="D127" s="7" t="s">
        <v>7</v>
      </c>
      <c r="E127" s="6">
        <v>1</v>
      </c>
      <c r="F127" s="5"/>
      <c r="G127" s="4"/>
      <c r="K127" s="1"/>
      <c r="L127" s="1"/>
    </row>
    <row r="128" spans="1:12" s="2" customFormat="1" x14ac:dyDescent="0.3">
      <c r="A128" s="13"/>
      <c r="B128" s="9"/>
      <c r="C128" s="55" t="s">
        <v>15</v>
      </c>
      <c r="D128" s="54" t="str">
        <f>B117</f>
        <v xml:space="preserve"> 1.6</v>
      </c>
      <c r="E128" s="45"/>
      <c r="F128" s="53"/>
      <c r="G128" s="52"/>
      <c r="K128" s="1"/>
      <c r="L128" s="1"/>
    </row>
    <row r="129" spans="1:25" s="2" customFormat="1" x14ac:dyDescent="0.3">
      <c r="A129" s="13"/>
      <c r="B129" s="9"/>
      <c r="C129" s="30"/>
      <c r="D129" s="7"/>
      <c r="E129" s="6"/>
      <c r="F129" s="5"/>
      <c r="G129" s="4"/>
      <c r="K129" s="1"/>
      <c r="L129" s="1"/>
    </row>
    <row r="130" spans="1:25" s="2" customFormat="1" x14ac:dyDescent="0.3">
      <c r="A130" s="13"/>
      <c r="B130" s="29" t="s">
        <v>19</v>
      </c>
      <c r="C130" s="58" t="s">
        <v>17</v>
      </c>
      <c r="D130" s="7"/>
      <c r="E130" s="6"/>
      <c r="F130" s="5"/>
      <c r="G130" s="4"/>
      <c r="K130" s="1"/>
      <c r="L130" s="1"/>
    </row>
    <row r="131" spans="1:25" s="2" customFormat="1" x14ac:dyDescent="0.3">
      <c r="A131" s="13"/>
      <c r="B131" s="29"/>
      <c r="C131" s="30" t="s">
        <v>100</v>
      </c>
      <c r="D131" s="7"/>
      <c r="E131" s="6"/>
      <c r="F131" s="5"/>
      <c r="G131" s="4"/>
      <c r="K131" s="1"/>
      <c r="L131" s="1"/>
    </row>
    <row r="132" spans="1:25" s="2" customFormat="1" x14ac:dyDescent="0.3">
      <c r="A132" s="13"/>
      <c r="B132" s="29"/>
      <c r="C132" s="30" t="s">
        <v>165</v>
      </c>
      <c r="D132" s="7" t="s">
        <v>16</v>
      </c>
      <c r="E132" s="6">
        <v>4</v>
      </c>
      <c r="F132" s="5"/>
      <c r="G132" s="4"/>
      <c r="K132" s="1"/>
      <c r="L132" s="1"/>
    </row>
    <row r="133" spans="1:25" s="2" customFormat="1" x14ac:dyDescent="0.3">
      <c r="A133" s="13"/>
      <c r="B133" s="29"/>
      <c r="C133" s="30" t="s">
        <v>99</v>
      </c>
      <c r="D133" s="7" t="s">
        <v>16</v>
      </c>
      <c r="E133" s="6">
        <v>1</v>
      </c>
      <c r="F133" s="5"/>
      <c r="G133" s="4"/>
      <c r="K133" s="1"/>
      <c r="L133" s="1"/>
    </row>
    <row r="134" spans="1:25" s="2" customFormat="1" x14ac:dyDescent="0.3">
      <c r="A134" s="13"/>
      <c r="B134" s="9"/>
      <c r="C134" s="57" t="s">
        <v>104</v>
      </c>
      <c r="D134" s="7" t="s">
        <v>16</v>
      </c>
      <c r="E134" s="6">
        <v>1</v>
      </c>
      <c r="F134" s="5"/>
      <c r="G134" s="4"/>
      <c r="K134" s="1"/>
      <c r="L134" s="1"/>
    </row>
    <row r="135" spans="1:25" s="2" customFormat="1" x14ac:dyDescent="0.3">
      <c r="A135" s="13"/>
      <c r="B135" s="29"/>
      <c r="C135" s="30" t="s">
        <v>97</v>
      </c>
      <c r="D135" s="7" t="s">
        <v>7</v>
      </c>
      <c r="E135" s="6">
        <v>2</v>
      </c>
      <c r="F135" s="5"/>
      <c r="G135" s="4"/>
      <c r="K135" s="1"/>
      <c r="L135" s="1"/>
    </row>
    <row r="136" spans="1:25" s="2" customFormat="1" x14ac:dyDescent="0.3">
      <c r="A136" s="13"/>
      <c r="B136" s="29"/>
      <c r="C136" s="30" t="s">
        <v>98</v>
      </c>
      <c r="D136" s="7" t="s">
        <v>7</v>
      </c>
      <c r="E136" s="6">
        <v>1</v>
      </c>
      <c r="F136" s="5"/>
      <c r="G136" s="4"/>
      <c r="K136" s="1"/>
      <c r="L136" s="1"/>
    </row>
    <row r="137" spans="1:25" s="2" customFormat="1" x14ac:dyDescent="0.3">
      <c r="A137" s="13"/>
      <c r="B137" s="9"/>
      <c r="C137" s="30" t="s">
        <v>101</v>
      </c>
      <c r="D137" s="7" t="s">
        <v>7</v>
      </c>
      <c r="E137" s="6">
        <v>1</v>
      </c>
      <c r="F137" s="5"/>
      <c r="G137" s="4"/>
      <c r="K137" s="1"/>
      <c r="L137" s="1"/>
    </row>
    <row r="138" spans="1:25" s="2" customFormat="1" x14ac:dyDescent="0.3">
      <c r="A138" s="13"/>
      <c r="B138" s="9"/>
      <c r="C138" s="57" t="s">
        <v>102</v>
      </c>
      <c r="D138" s="7" t="s">
        <v>7</v>
      </c>
      <c r="E138" s="6">
        <v>1</v>
      </c>
      <c r="F138" s="5"/>
      <c r="G138" s="4"/>
      <c r="K138" s="1"/>
      <c r="L138" s="1"/>
    </row>
    <row r="139" spans="1:25" s="2" customFormat="1" x14ac:dyDescent="0.3">
      <c r="A139" s="13"/>
      <c r="B139" s="9"/>
      <c r="C139" s="56" t="s">
        <v>103</v>
      </c>
      <c r="D139" s="7" t="s">
        <v>7</v>
      </c>
      <c r="E139" s="6">
        <v>1</v>
      </c>
      <c r="F139" s="5"/>
      <c r="G139" s="4"/>
      <c r="K139" s="1"/>
      <c r="L139" s="1"/>
    </row>
    <row r="140" spans="1:25" s="2" customFormat="1" x14ac:dyDescent="0.3">
      <c r="A140" s="13"/>
      <c r="B140" s="9"/>
      <c r="C140" s="55" t="s">
        <v>15</v>
      </c>
      <c r="D140" s="54" t="str">
        <f>B130</f>
        <v xml:space="preserve"> 1.7</v>
      </c>
      <c r="E140" s="45"/>
      <c r="F140" s="53"/>
      <c r="G140" s="52"/>
      <c r="K140" s="1"/>
      <c r="L140" s="1"/>
    </row>
    <row r="141" spans="1:25" ht="13.8" thickBot="1" x14ac:dyDescent="0.3">
      <c r="A141" s="13"/>
      <c r="C141" s="51"/>
      <c r="E141" s="7"/>
      <c r="F141" s="94"/>
      <c r="G141" s="50"/>
      <c r="H141" s="2"/>
      <c r="M141" s="1"/>
      <c r="N141" s="1"/>
      <c r="R141" s="1"/>
      <c r="S141" s="1"/>
      <c r="T141" s="1"/>
      <c r="U141" s="1"/>
      <c r="V141" s="1"/>
      <c r="W141" s="1"/>
      <c r="X141" s="1"/>
      <c r="Y141" s="1"/>
    </row>
    <row r="142" spans="1:25" ht="13.8" thickTop="1" x14ac:dyDescent="0.3">
      <c r="A142" s="13"/>
      <c r="C142" s="25" t="s">
        <v>3</v>
      </c>
      <c r="D142" s="9" t="str">
        <f>+A6</f>
        <v>1.</v>
      </c>
      <c r="E142" s="7"/>
      <c r="F142" s="94"/>
      <c r="G142" s="44"/>
      <c r="H142" s="2"/>
      <c r="M142" s="1"/>
      <c r="N142" s="1"/>
      <c r="R142" s="1"/>
      <c r="S142" s="1"/>
      <c r="T142" s="1"/>
      <c r="U142" s="1"/>
      <c r="V142" s="1"/>
      <c r="W142" s="1"/>
      <c r="X142" s="1"/>
      <c r="Y142" s="1"/>
    </row>
    <row r="143" spans="1:25" s="2" customFormat="1" x14ac:dyDescent="0.3">
      <c r="A143" s="13"/>
      <c r="B143" s="9"/>
      <c r="C143" s="30"/>
      <c r="D143" s="7"/>
      <c r="E143" s="6"/>
      <c r="F143" s="5"/>
      <c r="G143" s="4"/>
      <c r="K143" s="1"/>
      <c r="L143" s="1"/>
    </row>
    <row r="144" spans="1:25" s="2" customFormat="1" ht="13.8" x14ac:dyDescent="0.25">
      <c r="A144" s="89" t="s">
        <v>14</v>
      </c>
      <c r="B144" s="82" t="s">
        <v>105</v>
      </c>
      <c r="C144" s="8"/>
      <c r="D144" s="9"/>
      <c r="E144" s="45"/>
      <c r="F144" s="5"/>
      <c r="G144" s="4"/>
      <c r="K144" s="1"/>
      <c r="L144" s="1"/>
    </row>
    <row r="145" spans="1:16" s="2" customFormat="1" x14ac:dyDescent="0.3">
      <c r="A145" s="29"/>
      <c r="B145" s="29" t="s">
        <v>106</v>
      </c>
      <c r="C145" s="58" t="s">
        <v>107</v>
      </c>
      <c r="D145" s="9"/>
      <c r="E145" s="45"/>
      <c r="F145" s="5"/>
      <c r="G145" s="4"/>
      <c r="K145" s="1"/>
      <c r="L145" s="1"/>
    </row>
    <row r="146" spans="1:16" s="2" customFormat="1" x14ac:dyDescent="0.3">
      <c r="A146" s="29"/>
      <c r="B146" s="9"/>
      <c r="C146" s="8" t="s">
        <v>108</v>
      </c>
      <c r="D146" s="7" t="s">
        <v>7</v>
      </c>
      <c r="E146" s="6">
        <v>1</v>
      </c>
      <c r="F146" s="5"/>
      <c r="G146" s="4"/>
      <c r="K146" s="1"/>
      <c r="L146" s="1"/>
    </row>
    <row r="147" spans="1:16" s="2" customFormat="1" x14ac:dyDescent="0.3">
      <c r="A147" s="29"/>
      <c r="B147" s="9"/>
      <c r="C147" s="8" t="s">
        <v>109</v>
      </c>
      <c r="D147" s="7" t="s">
        <v>7</v>
      </c>
      <c r="E147" s="6">
        <v>1</v>
      </c>
      <c r="F147" s="5"/>
      <c r="G147" s="4"/>
      <c r="K147" s="1"/>
      <c r="L147" s="1"/>
    </row>
    <row r="148" spans="1:16" s="2" customFormat="1" x14ac:dyDescent="0.3">
      <c r="A148" s="13"/>
      <c r="B148" s="9"/>
      <c r="C148" s="55" t="s">
        <v>15</v>
      </c>
      <c r="D148" s="54" t="str">
        <f>B145</f>
        <v>2.1</v>
      </c>
      <c r="E148" s="45"/>
      <c r="F148" s="53"/>
      <c r="G148" s="52"/>
      <c r="K148" s="1"/>
      <c r="L148" s="1"/>
    </row>
    <row r="149" spans="1:16" s="2" customFormat="1" x14ac:dyDescent="0.3">
      <c r="A149" s="29"/>
      <c r="B149" s="9"/>
      <c r="C149" s="8"/>
      <c r="D149" s="7"/>
      <c r="E149" s="6"/>
      <c r="F149" s="5"/>
      <c r="G149" s="4"/>
      <c r="K149" s="1"/>
      <c r="L149" s="1"/>
    </row>
    <row r="150" spans="1:16" s="2" customFormat="1" x14ac:dyDescent="0.3">
      <c r="A150" s="29"/>
      <c r="B150" s="29" t="s">
        <v>110</v>
      </c>
      <c r="C150" s="58" t="s">
        <v>111</v>
      </c>
      <c r="D150" s="9"/>
      <c r="E150" s="45"/>
      <c r="F150" s="5"/>
      <c r="G150" s="4"/>
      <c r="K150" s="1"/>
      <c r="L150" s="1"/>
    </row>
    <row r="151" spans="1:16" s="2" customFormat="1" x14ac:dyDescent="0.3">
      <c r="A151" s="29"/>
      <c r="B151" s="9"/>
      <c r="C151" s="8" t="s">
        <v>112</v>
      </c>
      <c r="D151" s="7" t="s">
        <v>7</v>
      </c>
      <c r="E151" s="6">
        <v>1</v>
      </c>
      <c r="F151" s="5"/>
      <c r="G151" s="4"/>
      <c r="K151" s="1"/>
      <c r="L151" s="1"/>
    </row>
    <row r="152" spans="1:16" s="2" customFormat="1" x14ac:dyDescent="0.3">
      <c r="A152" s="29"/>
      <c r="B152" s="9"/>
      <c r="C152" s="8" t="s">
        <v>115</v>
      </c>
      <c r="D152" s="7"/>
      <c r="E152" s="6"/>
      <c r="F152" s="5"/>
      <c r="G152" s="4"/>
      <c r="K152" s="1"/>
      <c r="L152" s="1"/>
    </row>
    <row r="153" spans="1:16" s="2" customFormat="1" x14ac:dyDescent="0.3">
      <c r="A153" s="29"/>
      <c r="B153" s="9"/>
      <c r="C153" s="8" t="s">
        <v>116</v>
      </c>
      <c r="D153" s="7"/>
      <c r="E153" s="6"/>
      <c r="F153" s="5"/>
      <c r="G153" s="4"/>
      <c r="K153" s="1"/>
      <c r="L153" s="1"/>
    </row>
    <row r="154" spans="1:16" s="2" customFormat="1" x14ac:dyDescent="0.3">
      <c r="A154" s="29"/>
      <c r="B154" s="9"/>
      <c r="C154" s="8" t="s">
        <v>113</v>
      </c>
      <c r="D154" s="7"/>
      <c r="E154" s="6"/>
      <c r="F154" s="5"/>
      <c r="G154" s="4"/>
      <c r="K154" s="1"/>
      <c r="L154" s="1"/>
    </row>
    <row r="155" spans="1:16" s="2" customFormat="1" x14ac:dyDescent="0.3">
      <c r="A155" s="29"/>
      <c r="B155" s="9"/>
      <c r="C155" s="8" t="s">
        <v>114</v>
      </c>
      <c r="D155" s="7"/>
      <c r="E155" s="6"/>
      <c r="F155" s="5"/>
      <c r="G155" s="4"/>
      <c r="K155" s="1"/>
      <c r="L155" s="1"/>
    </row>
    <row r="156" spans="1:16" s="2" customFormat="1" x14ac:dyDescent="0.3">
      <c r="A156" s="29"/>
      <c r="B156" s="9"/>
      <c r="C156" s="8" t="s">
        <v>117</v>
      </c>
      <c r="D156" s="7" t="s">
        <v>7</v>
      </c>
      <c r="E156" s="6">
        <v>1</v>
      </c>
      <c r="F156" s="5"/>
      <c r="G156" s="4"/>
      <c r="K156" s="1"/>
      <c r="L156" s="1"/>
    </row>
    <row r="157" spans="1:16" s="2" customFormat="1" x14ac:dyDescent="0.3">
      <c r="A157" s="29"/>
      <c r="B157" s="9"/>
      <c r="C157" s="8" t="s">
        <v>118</v>
      </c>
      <c r="D157" s="7" t="s">
        <v>7</v>
      </c>
      <c r="E157" s="6">
        <v>1</v>
      </c>
      <c r="F157" s="5"/>
      <c r="G157" s="4"/>
      <c r="K157" s="1"/>
      <c r="L157" s="1"/>
    </row>
    <row r="158" spans="1:16" s="2" customFormat="1" x14ac:dyDescent="0.3">
      <c r="A158" s="29"/>
      <c r="B158" s="9"/>
      <c r="C158" s="8" t="s">
        <v>119</v>
      </c>
      <c r="D158" s="7" t="s">
        <v>7</v>
      </c>
      <c r="E158" s="6">
        <v>1</v>
      </c>
      <c r="F158" s="5"/>
      <c r="G158" s="4"/>
      <c r="K158" s="1"/>
      <c r="L158" s="1"/>
    </row>
    <row r="159" spans="1:16" s="2" customFormat="1" x14ac:dyDescent="0.3">
      <c r="A159" s="13"/>
      <c r="B159" s="9"/>
      <c r="C159" s="55" t="s">
        <v>15</v>
      </c>
      <c r="D159" s="54" t="str">
        <f>+B150</f>
        <v>2.2</v>
      </c>
      <c r="E159" s="45"/>
      <c r="F159" s="53"/>
      <c r="G159" s="52"/>
      <c r="K159" s="1"/>
      <c r="L159" s="1"/>
      <c r="P159" s="12"/>
    </row>
    <row r="160" spans="1:16" s="2" customFormat="1" x14ac:dyDescent="0.3">
      <c r="A160" s="29"/>
      <c r="B160" s="9"/>
      <c r="C160" s="8"/>
      <c r="D160" s="7"/>
      <c r="E160" s="6"/>
      <c r="F160" s="5"/>
      <c r="G160" s="4"/>
      <c r="K160" s="1"/>
      <c r="L160" s="1"/>
    </row>
    <row r="161" spans="1:16" s="2" customFormat="1" x14ac:dyDescent="0.3">
      <c r="A161" s="29"/>
      <c r="B161" s="29" t="s">
        <v>120</v>
      </c>
      <c r="C161" s="58" t="s">
        <v>121</v>
      </c>
      <c r="D161" s="9"/>
      <c r="E161" s="45"/>
      <c r="F161" s="5"/>
      <c r="G161" s="4"/>
      <c r="K161" s="1"/>
      <c r="L161" s="1"/>
    </row>
    <row r="162" spans="1:16" s="2" customFormat="1" x14ac:dyDescent="0.3">
      <c r="A162" s="29"/>
      <c r="B162" s="9"/>
      <c r="C162" s="8" t="s">
        <v>122</v>
      </c>
      <c r="D162" s="7" t="s">
        <v>7</v>
      </c>
      <c r="E162" s="6">
        <v>1</v>
      </c>
      <c r="F162" s="5"/>
      <c r="G162" s="4"/>
      <c r="K162" s="1"/>
      <c r="L162" s="1"/>
    </row>
    <row r="163" spans="1:16" s="2" customFormat="1" x14ac:dyDescent="0.3">
      <c r="A163" s="29"/>
      <c r="B163" s="9"/>
      <c r="C163" s="8" t="s">
        <v>123</v>
      </c>
      <c r="D163" s="7" t="s">
        <v>7</v>
      </c>
      <c r="E163" s="6">
        <v>1</v>
      </c>
      <c r="F163" s="5"/>
      <c r="G163" s="4"/>
      <c r="K163" s="1"/>
      <c r="L163" s="1"/>
    </row>
    <row r="164" spans="1:16" s="2" customFormat="1" x14ac:dyDescent="0.3">
      <c r="A164" s="13"/>
      <c r="B164" s="9"/>
      <c r="C164" s="55" t="s">
        <v>15</v>
      </c>
      <c r="D164" s="54" t="str">
        <f>+B161</f>
        <v>2.3</v>
      </c>
      <c r="E164" s="45"/>
      <c r="F164" s="53"/>
      <c r="G164" s="52"/>
      <c r="K164" s="1"/>
      <c r="L164" s="1"/>
      <c r="P164" s="12"/>
    </row>
    <row r="165" spans="1:16" s="2" customFormat="1" x14ac:dyDescent="0.3">
      <c r="A165" s="29"/>
      <c r="B165" s="9"/>
      <c r="C165" s="8"/>
      <c r="D165" s="7"/>
      <c r="E165" s="6"/>
      <c r="F165" s="5"/>
      <c r="G165" s="4"/>
      <c r="K165" s="1"/>
      <c r="L165" s="1"/>
    </row>
    <row r="166" spans="1:16" s="2" customFormat="1" x14ac:dyDescent="0.3">
      <c r="A166" s="29"/>
      <c r="B166" s="29" t="s">
        <v>124</v>
      </c>
      <c r="C166" s="58" t="s">
        <v>125</v>
      </c>
      <c r="D166" s="9"/>
      <c r="E166" s="45"/>
      <c r="F166" s="5"/>
      <c r="G166" s="4"/>
      <c r="K166" s="1"/>
      <c r="L166" s="1"/>
    </row>
    <row r="167" spans="1:16" s="2" customFormat="1" x14ac:dyDescent="0.3">
      <c r="A167" s="29"/>
      <c r="B167" s="9"/>
      <c r="C167" s="8" t="s">
        <v>126</v>
      </c>
      <c r="D167" s="7" t="s">
        <v>8</v>
      </c>
      <c r="E167" s="6"/>
      <c r="F167" s="5"/>
      <c r="G167" s="4"/>
      <c r="K167" s="1"/>
      <c r="L167" s="1"/>
    </row>
    <row r="168" spans="1:16" s="2" customFormat="1" x14ac:dyDescent="0.3">
      <c r="A168" s="29"/>
      <c r="B168" s="9"/>
      <c r="C168" s="8" t="s">
        <v>127</v>
      </c>
      <c r="D168" s="7" t="s">
        <v>8</v>
      </c>
      <c r="E168" s="6"/>
      <c r="F168" s="5"/>
      <c r="G168" s="4"/>
      <c r="K168" s="1"/>
      <c r="L168" s="1"/>
    </row>
    <row r="169" spans="1:16" s="2" customFormat="1" ht="15.6" x14ac:dyDescent="0.3">
      <c r="A169" s="29"/>
      <c r="B169" s="9"/>
      <c r="C169" s="8" t="s">
        <v>128</v>
      </c>
      <c r="D169" s="7" t="s">
        <v>140</v>
      </c>
      <c r="E169" s="6"/>
      <c r="F169" s="5"/>
      <c r="G169" s="4"/>
      <c r="K169" s="1"/>
      <c r="L169" s="1"/>
    </row>
    <row r="170" spans="1:16" s="2" customFormat="1" ht="15.6" x14ac:dyDescent="0.3">
      <c r="A170" s="29"/>
      <c r="B170" s="9"/>
      <c r="C170" s="8" t="s">
        <v>129</v>
      </c>
      <c r="D170" s="7" t="s">
        <v>140</v>
      </c>
      <c r="E170" s="6"/>
      <c r="F170" s="5"/>
      <c r="G170" s="4"/>
      <c r="K170" s="1"/>
      <c r="L170" s="1"/>
    </row>
    <row r="171" spans="1:16" s="2" customFormat="1" x14ac:dyDescent="0.3">
      <c r="A171" s="13"/>
      <c r="B171" s="9"/>
      <c r="C171" s="55" t="s">
        <v>15</v>
      </c>
      <c r="D171" s="54" t="str">
        <f>+B166</f>
        <v>2.4</v>
      </c>
      <c r="E171" s="45"/>
      <c r="F171" s="53"/>
      <c r="G171" s="52"/>
      <c r="K171" s="1"/>
      <c r="L171" s="1"/>
      <c r="P171" s="12"/>
    </row>
    <row r="172" spans="1:16" s="2" customFormat="1" x14ac:dyDescent="0.3">
      <c r="A172" s="29"/>
      <c r="B172" s="9"/>
      <c r="C172" s="8"/>
      <c r="D172" s="7"/>
      <c r="E172" s="6"/>
      <c r="F172" s="5"/>
      <c r="G172" s="4"/>
      <c r="K172" s="1"/>
      <c r="L172" s="1"/>
    </row>
    <row r="173" spans="1:16" s="2" customFormat="1" x14ac:dyDescent="0.3">
      <c r="A173" s="29"/>
      <c r="B173" s="29" t="s">
        <v>130</v>
      </c>
      <c r="C173" s="58" t="s">
        <v>131</v>
      </c>
      <c r="D173" s="9"/>
      <c r="E173" s="45"/>
      <c r="F173" s="5"/>
      <c r="G173" s="4"/>
      <c r="K173" s="1"/>
      <c r="L173" s="1"/>
    </row>
    <row r="174" spans="1:16" s="2" customFormat="1" x14ac:dyDescent="0.3">
      <c r="A174" s="29"/>
      <c r="B174" s="9"/>
      <c r="C174" s="8" t="s">
        <v>132</v>
      </c>
      <c r="D174" s="7" t="s">
        <v>8</v>
      </c>
      <c r="E174" s="6">
        <f>5.3*2.1</f>
        <v>11.13</v>
      </c>
      <c r="F174" s="5"/>
      <c r="G174" s="4"/>
      <c r="K174" s="1"/>
      <c r="L174" s="1"/>
    </row>
    <row r="175" spans="1:16" s="2" customFormat="1" x14ac:dyDescent="0.3">
      <c r="A175" s="13"/>
      <c r="B175" s="9"/>
      <c r="C175" s="55" t="s">
        <v>15</v>
      </c>
      <c r="D175" s="54" t="str">
        <f>+B173</f>
        <v>2.5</v>
      </c>
      <c r="E175" s="45"/>
      <c r="F175" s="53"/>
      <c r="G175" s="52"/>
      <c r="K175" s="1"/>
      <c r="L175" s="1"/>
      <c r="P175" s="12"/>
    </row>
    <row r="176" spans="1:16" s="2" customFormat="1" x14ac:dyDescent="0.3">
      <c r="A176" s="29"/>
      <c r="B176" s="9"/>
      <c r="C176" s="8"/>
      <c r="D176" s="7"/>
      <c r="E176" s="6"/>
      <c r="F176" s="5"/>
      <c r="G176" s="4"/>
      <c r="K176" s="1"/>
      <c r="L176" s="1"/>
    </row>
    <row r="177" spans="1:25" s="2" customFormat="1" x14ac:dyDescent="0.3">
      <c r="A177" s="29"/>
      <c r="B177" s="29" t="s">
        <v>133</v>
      </c>
      <c r="C177" s="58" t="s">
        <v>134</v>
      </c>
      <c r="D177" s="9"/>
      <c r="E177" s="45"/>
      <c r="F177" s="5"/>
      <c r="G177" s="4"/>
      <c r="K177" s="1"/>
      <c r="L177" s="1"/>
    </row>
    <row r="178" spans="1:25" s="2" customFormat="1" x14ac:dyDescent="0.3">
      <c r="A178" s="29"/>
      <c r="B178" s="9"/>
      <c r="C178" s="8" t="s">
        <v>135</v>
      </c>
      <c r="D178" s="7" t="s">
        <v>20</v>
      </c>
      <c r="E178" s="6">
        <f>2*5.3+2*2.1</f>
        <v>14.8</v>
      </c>
      <c r="F178" s="5"/>
      <c r="G178" s="4"/>
      <c r="K178" s="1"/>
      <c r="L178" s="1"/>
    </row>
    <row r="179" spans="1:25" s="2" customFormat="1" x14ac:dyDescent="0.3">
      <c r="A179" s="13"/>
      <c r="B179" s="9"/>
      <c r="C179" s="55" t="s">
        <v>15</v>
      </c>
      <c r="D179" s="54" t="str">
        <f>+B177</f>
        <v>2.6</v>
      </c>
      <c r="E179" s="45"/>
      <c r="F179" s="53"/>
      <c r="G179" s="52"/>
      <c r="K179" s="1"/>
      <c r="L179" s="1"/>
      <c r="P179" s="12"/>
    </row>
    <row r="180" spans="1:25" s="2" customFormat="1" x14ac:dyDescent="0.3">
      <c r="A180" s="29"/>
      <c r="B180" s="9"/>
      <c r="C180" s="8"/>
      <c r="D180" s="7"/>
      <c r="E180" s="6"/>
      <c r="F180" s="5"/>
      <c r="G180" s="4"/>
      <c r="K180" s="1"/>
      <c r="L180" s="1"/>
    </row>
    <row r="181" spans="1:25" s="2" customFormat="1" x14ac:dyDescent="0.3">
      <c r="A181" s="29"/>
      <c r="B181" s="29" t="s">
        <v>136</v>
      </c>
      <c r="C181" s="58" t="s">
        <v>137</v>
      </c>
      <c r="D181" s="9"/>
      <c r="E181" s="45"/>
      <c r="F181" s="5"/>
      <c r="G181" s="4"/>
      <c r="K181" s="1"/>
      <c r="L181" s="1"/>
    </row>
    <row r="182" spans="1:25" s="2" customFormat="1" x14ac:dyDescent="0.3">
      <c r="A182" s="29"/>
      <c r="B182" s="9"/>
      <c r="C182" s="8" t="s">
        <v>138</v>
      </c>
      <c r="D182" s="7"/>
      <c r="E182" s="6"/>
      <c r="F182" s="5"/>
      <c r="G182" s="4"/>
      <c r="K182" s="1"/>
      <c r="L182" s="1"/>
    </row>
    <row r="183" spans="1:25" s="2" customFormat="1" x14ac:dyDescent="0.3">
      <c r="A183" s="29"/>
      <c r="B183" s="9"/>
      <c r="C183" s="92" t="s">
        <v>141</v>
      </c>
      <c r="D183" s="7" t="s">
        <v>16</v>
      </c>
      <c r="E183" s="6">
        <v>8</v>
      </c>
      <c r="F183" s="5"/>
      <c r="G183" s="4"/>
      <c r="K183" s="1"/>
      <c r="L183" s="1"/>
    </row>
    <row r="184" spans="1:25" s="2" customFormat="1" x14ac:dyDescent="0.3">
      <c r="A184" s="29"/>
      <c r="B184" s="9"/>
      <c r="C184" s="92" t="s">
        <v>142</v>
      </c>
      <c r="D184" s="7" t="s">
        <v>16</v>
      </c>
      <c r="E184" s="6">
        <v>4</v>
      </c>
      <c r="F184" s="5"/>
      <c r="G184" s="4"/>
      <c r="K184" s="1"/>
      <c r="L184" s="1"/>
    </row>
    <row r="185" spans="1:25" s="2" customFormat="1" x14ac:dyDescent="0.3">
      <c r="A185" s="29"/>
      <c r="B185" s="9"/>
      <c r="C185" s="91" t="s">
        <v>139</v>
      </c>
      <c r="D185" s="7" t="s">
        <v>16</v>
      </c>
      <c r="E185" s="6">
        <f>E184+E183</f>
        <v>12</v>
      </c>
      <c r="F185" s="5"/>
      <c r="G185" s="4"/>
      <c r="K185" s="1"/>
      <c r="L185" s="1"/>
    </row>
    <row r="186" spans="1:25" s="2" customFormat="1" x14ac:dyDescent="0.3">
      <c r="A186" s="13"/>
      <c r="B186" s="9"/>
      <c r="C186" s="55" t="s">
        <v>15</v>
      </c>
      <c r="D186" s="54" t="str">
        <f>+B181</f>
        <v>2.7</v>
      </c>
      <c r="E186" s="45"/>
      <c r="F186" s="53"/>
      <c r="G186" s="52"/>
      <c r="K186" s="1"/>
      <c r="L186" s="1"/>
      <c r="P186" s="12"/>
    </row>
    <row r="187" spans="1:25" s="2" customFormat="1" ht="13.8" thickBot="1" x14ac:dyDescent="0.35">
      <c r="A187" s="13"/>
      <c r="B187" s="29"/>
      <c r="C187" s="30"/>
      <c r="D187" s="7"/>
      <c r="E187" s="6"/>
      <c r="F187" s="5"/>
      <c r="G187" s="4"/>
      <c r="K187" s="1"/>
      <c r="L187" s="1"/>
    </row>
    <row r="188" spans="1:25" ht="13.8" thickTop="1" x14ac:dyDescent="0.3">
      <c r="A188" s="13"/>
      <c r="C188" s="25" t="s">
        <v>3</v>
      </c>
      <c r="D188" s="9" t="str">
        <f>A144</f>
        <v>2.</v>
      </c>
      <c r="E188" s="7"/>
      <c r="F188" s="94"/>
      <c r="G188" s="44"/>
      <c r="H188" s="2"/>
      <c r="M188" s="1"/>
      <c r="N188" s="1"/>
      <c r="O188" s="1"/>
      <c r="P188" s="1"/>
      <c r="Q188" s="1"/>
      <c r="R188" s="1"/>
      <c r="S188" s="1"/>
      <c r="T188" s="1"/>
      <c r="U188" s="1"/>
      <c r="V188" s="1"/>
      <c r="W188" s="1"/>
      <c r="X188" s="1"/>
      <c r="Y188" s="1"/>
    </row>
    <row r="189" spans="1:25" x14ac:dyDescent="0.3">
      <c r="A189" s="13"/>
      <c r="C189" s="25"/>
      <c r="D189" s="9"/>
      <c r="E189" s="7"/>
      <c r="F189" s="94"/>
      <c r="G189" s="43"/>
      <c r="H189" s="2"/>
      <c r="M189" s="1"/>
      <c r="N189" s="1"/>
      <c r="O189" s="1"/>
      <c r="P189" s="1"/>
      <c r="Q189" s="1"/>
      <c r="R189" s="1"/>
      <c r="S189" s="1"/>
      <c r="T189" s="1"/>
      <c r="U189" s="1"/>
      <c r="V189" s="1"/>
      <c r="W189" s="1"/>
      <c r="X189" s="1"/>
      <c r="Y189" s="1"/>
    </row>
    <row r="190" spans="1:25" ht="13.8" x14ac:dyDescent="0.3">
      <c r="A190" s="89" t="s">
        <v>6</v>
      </c>
      <c r="B190" s="90" t="s">
        <v>13</v>
      </c>
      <c r="C190" s="30"/>
      <c r="E190" s="7"/>
      <c r="F190" s="94"/>
      <c r="G190" s="94"/>
      <c r="H190" s="2"/>
      <c r="M190" s="1"/>
      <c r="N190" s="1"/>
      <c r="O190" s="1"/>
      <c r="P190" s="1"/>
      <c r="Q190" s="1"/>
      <c r="R190" s="1"/>
      <c r="S190" s="1"/>
      <c r="T190" s="1"/>
      <c r="U190" s="1"/>
      <c r="V190" s="1"/>
      <c r="W190" s="1"/>
      <c r="X190" s="1"/>
      <c r="Y190" s="1"/>
    </row>
    <row r="191" spans="1:25" x14ac:dyDescent="0.25">
      <c r="A191" s="13"/>
      <c r="C191" s="49"/>
      <c r="D191" s="47"/>
      <c r="E191" s="46"/>
      <c r="F191" s="94"/>
      <c r="G191" s="97"/>
      <c r="H191" s="2"/>
      <c r="M191" s="1"/>
      <c r="N191" s="1"/>
      <c r="O191" s="1"/>
      <c r="P191" s="1"/>
      <c r="Q191" s="1"/>
      <c r="R191" s="1"/>
      <c r="S191" s="1"/>
      <c r="T191" s="1"/>
      <c r="U191" s="1"/>
      <c r="V191" s="1"/>
      <c r="W191" s="1"/>
      <c r="X191" s="1"/>
      <c r="Y191" s="1"/>
    </row>
    <row r="192" spans="1:25" x14ac:dyDescent="0.25">
      <c r="A192" s="13"/>
      <c r="C192" s="48" t="s">
        <v>12</v>
      </c>
      <c r="D192" s="47" t="s">
        <v>7</v>
      </c>
      <c r="E192" s="46">
        <v>1</v>
      </c>
      <c r="F192" s="94"/>
      <c r="H192" s="2"/>
      <c r="M192" s="1"/>
      <c r="N192" s="1"/>
      <c r="O192" s="1"/>
      <c r="P192" s="1"/>
      <c r="Q192" s="1"/>
      <c r="R192" s="1"/>
      <c r="S192" s="1"/>
      <c r="T192" s="1"/>
      <c r="U192" s="1"/>
      <c r="V192" s="1"/>
      <c r="W192" s="1"/>
      <c r="X192" s="1"/>
      <c r="Y192" s="1"/>
    </row>
    <row r="193" spans="1:25" x14ac:dyDescent="0.25">
      <c r="A193" s="13"/>
      <c r="C193" s="48" t="s">
        <v>11</v>
      </c>
      <c r="D193" s="47" t="s">
        <v>7</v>
      </c>
      <c r="E193" s="46">
        <v>1</v>
      </c>
      <c r="F193" s="94"/>
      <c r="H193" s="2"/>
      <c r="M193" s="1"/>
      <c r="N193" s="1"/>
      <c r="O193" s="1"/>
      <c r="P193" s="1"/>
      <c r="Q193" s="1"/>
      <c r="R193" s="1"/>
      <c r="S193" s="1"/>
      <c r="T193" s="1"/>
      <c r="U193" s="1"/>
      <c r="V193" s="1"/>
      <c r="W193" s="1"/>
      <c r="X193" s="1"/>
      <c r="Y193" s="1"/>
    </row>
    <row r="194" spans="1:25" x14ac:dyDescent="0.25">
      <c r="A194" s="13"/>
      <c r="C194" s="8" t="s">
        <v>10</v>
      </c>
      <c r="D194" s="47" t="s">
        <v>7</v>
      </c>
      <c r="E194" s="46">
        <v>1</v>
      </c>
      <c r="F194" s="94"/>
      <c r="H194" s="2"/>
      <c r="M194" s="1"/>
      <c r="N194" s="1"/>
      <c r="O194" s="1"/>
      <c r="P194" s="1"/>
      <c r="Q194" s="1"/>
      <c r="R194" s="1"/>
      <c r="S194" s="1"/>
      <c r="T194" s="1"/>
      <c r="U194" s="1"/>
      <c r="V194" s="1"/>
      <c r="W194" s="1"/>
      <c r="X194" s="1"/>
      <c r="Y194" s="1"/>
    </row>
    <row r="195" spans="1:25" x14ac:dyDescent="0.25">
      <c r="A195" s="13"/>
      <c r="C195" s="8" t="s">
        <v>9</v>
      </c>
      <c r="D195" s="47" t="s">
        <v>7</v>
      </c>
      <c r="E195" s="46">
        <v>1</v>
      </c>
      <c r="F195" s="94"/>
      <c r="H195" s="2"/>
      <c r="M195" s="1"/>
      <c r="N195" s="1"/>
      <c r="O195" s="1"/>
      <c r="P195" s="1"/>
      <c r="Q195" s="1"/>
      <c r="R195" s="1"/>
      <c r="S195" s="1"/>
      <c r="T195" s="1"/>
      <c r="U195" s="1"/>
      <c r="V195" s="1"/>
      <c r="W195" s="1"/>
      <c r="X195" s="1"/>
      <c r="Y195" s="1"/>
    </row>
    <row r="196" spans="1:25" ht="13.8" thickBot="1" x14ac:dyDescent="0.3">
      <c r="A196" s="13"/>
      <c r="D196" s="47"/>
      <c r="E196" s="46"/>
      <c r="F196" s="94"/>
      <c r="G196" s="97"/>
      <c r="H196" s="2"/>
      <c r="M196" s="1"/>
      <c r="N196" s="1"/>
      <c r="O196" s="1"/>
      <c r="P196" s="1"/>
      <c r="Q196" s="1"/>
      <c r="R196" s="1"/>
      <c r="S196" s="1"/>
      <c r="T196" s="1"/>
      <c r="U196" s="1"/>
      <c r="V196" s="1"/>
      <c r="W196" s="1"/>
      <c r="X196" s="1"/>
      <c r="Y196" s="1"/>
    </row>
    <row r="197" spans="1:25" ht="14.4" thickTop="1" thickBot="1" x14ac:dyDescent="0.35">
      <c r="A197" s="13"/>
      <c r="C197" s="25" t="s">
        <v>3</v>
      </c>
      <c r="D197" s="9" t="str">
        <f>+A190</f>
        <v>3.</v>
      </c>
      <c r="E197" s="7"/>
      <c r="F197" s="94"/>
      <c r="G197" s="44"/>
      <c r="H197" s="2"/>
      <c r="M197" s="1"/>
      <c r="N197" s="1"/>
      <c r="O197" s="1"/>
      <c r="P197" s="1"/>
      <c r="Q197" s="1"/>
      <c r="R197" s="1"/>
      <c r="S197" s="1"/>
      <c r="T197" s="1"/>
      <c r="U197" s="1"/>
      <c r="V197" s="1"/>
      <c r="W197" s="1"/>
      <c r="X197" s="1"/>
      <c r="Y197" s="1"/>
    </row>
    <row r="198" spans="1:25" ht="14.4" thickBot="1" x14ac:dyDescent="0.35">
      <c r="A198" s="13"/>
      <c r="C198" s="25"/>
      <c r="D198" s="24" t="s">
        <v>5</v>
      </c>
      <c r="E198" s="7" t="s">
        <v>2</v>
      </c>
      <c r="F198" s="94"/>
      <c r="G198" s="42">
        <f>G197+G142+G188</f>
        <v>0</v>
      </c>
      <c r="H198" s="2"/>
      <c r="I198" s="41"/>
      <c r="M198" s="1"/>
      <c r="N198" s="1"/>
      <c r="O198" s="40"/>
      <c r="P198" s="1"/>
      <c r="Q198" s="1"/>
      <c r="R198" s="1"/>
      <c r="S198" s="1"/>
      <c r="T198" s="1"/>
      <c r="U198" s="1"/>
      <c r="V198" s="1"/>
      <c r="W198" s="1"/>
      <c r="X198" s="1"/>
      <c r="Y198" s="1"/>
    </row>
    <row r="199" spans="1:25" x14ac:dyDescent="0.3">
      <c r="A199" s="22"/>
      <c r="B199" s="39"/>
      <c r="C199" s="38"/>
      <c r="D199" s="37"/>
      <c r="E199" s="16"/>
      <c r="F199" s="98"/>
      <c r="G199" s="99"/>
      <c r="H199" s="2"/>
      <c r="M199" s="1"/>
      <c r="N199" s="1"/>
      <c r="O199" s="1"/>
      <c r="P199" s="1"/>
      <c r="Q199" s="1"/>
      <c r="R199" s="1"/>
      <c r="S199" s="1"/>
      <c r="T199" s="1"/>
      <c r="U199" s="1"/>
      <c r="V199" s="1"/>
      <c r="W199" s="1"/>
      <c r="X199" s="1"/>
      <c r="Y199" s="1"/>
    </row>
    <row r="200" spans="1:25" x14ac:dyDescent="0.3">
      <c r="A200" s="36"/>
      <c r="B200" s="18"/>
      <c r="C200" s="21"/>
      <c r="D200" s="16"/>
      <c r="E200" s="15"/>
      <c r="F200" s="100"/>
      <c r="G200" s="101"/>
      <c r="H200" s="2"/>
      <c r="M200" s="1"/>
      <c r="N200" s="1"/>
      <c r="O200" s="1"/>
      <c r="P200" s="1"/>
      <c r="Q200" s="1"/>
      <c r="R200" s="1"/>
      <c r="S200" s="1"/>
      <c r="T200" s="1"/>
      <c r="U200" s="1"/>
      <c r="V200" s="1"/>
      <c r="W200" s="1"/>
      <c r="X200" s="1"/>
      <c r="Y200" s="1"/>
    </row>
    <row r="201" spans="1:25" x14ac:dyDescent="0.3">
      <c r="C201" s="35" t="s">
        <v>4</v>
      </c>
      <c r="H201" s="2"/>
      <c r="M201" s="1"/>
      <c r="N201" s="1"/>
      <c r="O201" s="1"/>
      <c r="P201" s="1"/>
      <c r="Q201" s="1"/>
      <c r="R201" s="1"/>
      <c r="S201" s="1"/>
      <c r="T201" s="1"/>
      <c r="U201" s="1"/>
      <c r="V201" s="1"/>
      <c r="W201" s="1"/>
      <c r="X201" s="1"/>
      <c r="Y201" s="1"/>
    </row>
    <row r="202" spans="1:25" x14ac:dyDescent="0.3">
      <c r="C202" s="28"/>
      <c r="H202" s="2"/>
      <c r="M202" s="1"/>
      <c r="N202" s="1"/>
      <c r="O202" s="1"/>
      <c r="P202" s="1"/>
      <c r="Q202" s="1"/>
      <c r="R202" s="1"/>
      <c r="S202" s="1"/>
      <c r="T202" s="1"/>
      <c r="U202" s="1"/>
      <c r="V202" s="1"/>
      <c r="W202" s="1"/>
      <c r="X202" s="1"/>
      <c r="Y202" s="1"/>
    </row>
    <row r="203" spans="1:25" x14ac:dyDescent="0.3">
      <c r="A203" s="29" t="str">
        <f>A6</f>
        <v>1.</v>
      </c>
      <c r="B203" s="13" t="str">
        <f>B6</f>
        <v>SPECIFICATIONS TECHNIQUES DETAILLES - DESCRIPTION DES TRAVAUX CVC</v>
      </c>
      <c r="C203" s="28"/>
      <c r="H203" s="2"/>
      <c r="M203" s="1"/>
      <c r="N203" s="1"/>
      <c r="O203" s="1"/>
      <c r="P203" s="1"/>
      <c r="Q203" s="1"/>
      <c r="R203" s="1"/>
      <c r="S203" s="1"/>
      <c r="T203" s="1"/>
      <c r="U203" s="1"/>
      <c r="V203" s="1"/>
      <c r="W203" s="1"/>
      <c r="X203" s="1"/>
      <c r="Y203" s="1"/>
    </row>
    <row r="204" spans="1:25" x14ac:dyDescent="0.3">
      <c r="A204" s="34"/>
      <c r="B204" s="3" t="str">
        <f>+B7</f>
        <v xml:space="preserve">  1.1</v>
      </c>
      <c r="C204" s="31" t="str">
        <f>+C7</f>
        <v>INSTALLATIONS EXISTANTES</v>
      </c>
      <c r="G204" s="4">
        <f>G17</f>
        <v>0</v>
      </c>
      <c r="H204" s="2"/>
      <c r="I204" s="1"/>
      <c r="M204" s="1"/>
      <c r="N204" s="1"/>
      <c r="O204" s="1"/>
      <c r="P204" s="1"/>
      <c r="Q204" s="1"/>
      <c r="R204" s="1"/>
      <c r="S204" s="1"/>
      <c r="T204" s="1"/>
      <c r="U204" s="1"/>
      <c r="V204" s="1"/>
      <c r="W204" s="1"/>
      <c r="X204" s="1"/>
      <c r="Y204" s="1"/>
    </row>
    <row r="205" spans="1:25" x14ac:dyDescent="0.3">
      <c r="B205" s="3" t="str">
        <f>+B20</f>
        <v xml:space="preserve"> 1.2</v>
      </c>
      <c r="C205" s="31" t="str">
        <f>+C20</f>
        <v>RESEAU EVAPORATEUR</v>
      </c>
      <c r="G205" s="4">
        <f>G44</f>
        <v>0</v>
      </c>
      <c r="H205" s="2"/>
      <c r="I205" s="1"/>
      <c r="M205" s="1"/>
      <c r="N205" s="1"/>
      <c r="O205" s="1"/>
      <c r="P205" s="1"/>
      <c r="Q205" s="1"/>
      <c r="R205" s="1"/>
      <c r="S205" s="1"/>
      <c r="T205" s="1"/>
      <c r="U205" s="1"/>
      <c r="V205" s="1"/>
      <c r="W205" s="1"/>
      <c r="X205" s="1"/>
      <c r="Y205" s="1"/>
    </row>
    <row r="206" spans="1:25" x14ac:dyDescent="0.3">
      <c r="A206" s="29"/>
      <c r="B206" s="3" t="str">
        <f>+B46</f>
        <v xml:space="preserve"> 1.3</v>
      </c>
      <c r="C206" s="31" t="str">
        <f>+C46</f>
        <v>POMPE A CHALEUR</v>
      </c>
      <c r="G206" s="4">
        <f>G69</f>
        <v>0</v>
      </c>
      <c r="H206" s="2"/>
      <c r="I206" s="1"/>
      <c r="M206" s="1"/>
      <c r="N206" s="1"/>
      <c r="O206" s="1"/>
      <c r="P206" s="1"/>
      <c r="Q206" s="1"/>
      <c r="R206" s="1"/>
      <c r="S206" s="1"/>
      <c r="T206" s="1"/>
      <c r="U206" s="1"/>
      <c r="V206" s="1"/>
      <c r="W206" s="1"/>
      <c r="X206" s="1"/>
      <c r="Y206" s="1"/>
    </row>
    <row r="207" spans="1:25" x14ac:dyDescent="0.3">
      <c r="A207" s="29"/>
      <c r="B207" s="3"/>
      <c r="C207" s="33" t="s">
        <v>143</v>
      </c>
      <c r="H207" s="2"/>
      <c r="I207" s="1"/>
      <c r="M207" s="1"/>
      <c r="N207" s="1"/>
      <c r="O207" s="1"/>
      <c r="P207" s="1"/>
      <c r="Q207" s="1"/>
      <c r="R207" s="1"/>
      <c r="S207" s="1"/>
      <c r="T207" s="1"/>
      <c r="U207" s="1"/>
      <c r="V207" s="1"/>
      <c r="W207" s="1"/>
      <c r="X207" s="1"/>
      <c r="Y207" s="1"/>
    </row>
    <row r="208" spans="1:25" x14ac:dyDescent="0.3">
      <c r="A208" s="13"/>
      <c r="B208" s="3" t="str">
        <f>+B71</f>
        <v xml:space="preserve"> 1.4</v>
      </c>
      <c r="C208" s="32" t="str">
        <f>+C71</f>
        <v>RESEAU CONDENSEUR</v>
      </c>
      <c r="G208" s="4">
        <f>G99</f>
        <v>0</v>
      </c>
      <c r="H208" s="2"/>
      <c r="I208" s="1"/>
      <c r="M208" s="1"/>
      <c r="N208" s="1"/>
      <c r="O208" s="1"/>
      <c r="P208" s="1"/>
      <c r="Q208" s="1"/>
      <c r="R208" s="1"/>
      <c r="S208" s="1"/>
      <c r="T208" s="1"/>
      <c r="U208" s="1"/>
      <c r="V208" s="1"/>
      <c r="W208" s="1"/>
      <c r="X208" s="1"/>
      <c r="Y208" s="1"/>
    </row>
    <row r="209" spans="1:25" x14ac:dyDescent="0.3">
      <c r="A209" s="13"/>
      <c r="B209" s="3" t="str">
        <f>B101</f>
        <v xml:space="preserve"> 1.5</v>
      </c>
      <c r="C209" s="32" t="str">
        <f>C101</f>
        <v>CONTROLE DE LA TEMPERATURE MINIMUM EN SORTIE DES TOURS AEROREFRIGERANTES</v>
      </c>
      <c r="G209" s="4">
        <f>G115</f>
        <v>0</v>
      </c>
      <c r="H209" s="2"/>
      <c r="I209" s="1"/>
      <c r="M209" s="1"/>
      <c r="N209" s="1"/>
      <c r="O209" s="1"/>
      <c r="P209" s="1"/>
      <c r="Q209" s="1"/>
      <c r="R209" s="1"/>
      <c r="S209" s="1"/>
      <c r="T209" s="1"/>
      <c r="U209" s="1"/>
      <c r="V209" s="1"/>
      <c r="W209" s="1"/>
      <c r="X209" s="1"/>
      <c r="Y209" s="1"/>
    </row>
    <row r="210" spans="1:25" x14ac:dyDescent="0.3">
      <c r="A210" s="13"/>
      <c r="B210" s="3" t="str">
        <f>+B117</f>
        <v xml:space="preserve"> 1.6</v>
      </c>
      <c r="C210" s="31" t="str">
        <f>+C117</f>
        <v>ELECTRICITE</v>
      </c>
      <c r="G210" s="4">
        <f>G128</f>
        <v>0</v>
      </c>
      <c r="H210" s="2"/>
      <c r="I210" s="1"/>
      <c r="M210" s="1"/>
      <c r="N210" s="1"/>
      <c r="O210" s="1"/>
      <c r="P210" s="1"/>
      <c r="Q210" s="1"/>
      <c r="R210" s="1"/>
      <c r="S210" s="1"/>
      <c r="T210" s="1"/>
      <c r="U210" s="1"/>
      <c r="V210" s="1"/>
      <c r="W210" s="1"/>
      <c r="X210" s="1"/>
      <c r="Y210" s="1"/>
    </row>
    <row r="211" spans="1:25" ht="13.8" thickBot="1" x14ac:dyDescent="0.35">
      <c r="A211" s="13"/>
      <c r="B211" s="3" t="str">
        <f>+B130</f>
        <v xml:space="preserve"> 1.7</v>
      </c>
      <c r="C211" s="31" t="str">
        <f>+C130</f>
        <v>AUTOMATISME - GTC</v>
      </c>
      <c r="G211" s="4">
        <f>G140</f>
        <v>0</v>
      </c>
      <c r="H211" s="2"/>
      <c r="I211" s="1"/>
      <c r="M211" s="1"/>
      <c r="N211" s="1"/>
      <c r="O211" s="1"/>
      <c r="P211" s="1"/>
      <c r="Q211" s="1"/>
      <c r="R211" s="1"/>
      <c r="S211" s="1"/>
      <c r="T211" s="1"/>
      <c r="U211" s="1"/>
      <c r="V211" s="1"/>
      <c r="W211" s="1"/>
      <c r="X211" s="1"/>
      <c r="Y211" s="1"/>
    </row>
    <row r="212" spans="1:25" ht="13.8" thickTop="1" x14ac:dyDescent="0.3">
      <c r="A212" s="13"/>
      <c r="C212" s="25" t="s">
        <v>3</v>
      </c>
      <c r="D212" s="9" t="str">
        <f>+D142</f>
        <v>1.</v>
      </c>
      <c r="G212" s="27">
        <f>SUM(G204:G211)</f>
        <v>0</v>
      </c>
      <c r="H212" s="2"/>
      <c r="I212" s="1"/>
      <c r="M212" s="1"/>
      <c r="N212" s="1"/>
      <c r="O212" s="1"/>
      <c r="P212" s="1"/>
      <c r="Q212" s="1"/>
      <c r="R212" s="1"/>
      <c r="S212" s="1"/>
      <c r="T212" s="1"/>
      <c r="U212" s="1"/>
      <c r="V212" s="1"/>
      <c r="W212" s="1"/>
      <c r="X212" s="1"/>
      <c r="Y212" s="1"/>
    </row>
    <row r="213" spans="1:25" x14ac:dyDescent="0.3">
      <c r="A213" s="13"/>
      <c r="C213" s="30"/>
      <c r="H213" s="2"/>
      <c r="I213" s="1"/>
      <c r="M213" s="1"/>
      <c r="N213" s="1"/>
      <c r="O213" s="1"/>
      <c r="P213" s="1"/>
      <c r="Q213" s="1"/>
      <c r="R213" s="1"/>
      <c r="S213" s="1"/>
      <c r="T213" s="1"/>
      <c r="U213" s="1"/>
      <c r="V213" s="1"/>
      <c r="W213" s="1"/>
      <c r="X213" s="1"/>
      <c r="Y213" s="1"/>
    </row>
    <row r="214" spans="1:25" ht="13.8" thickBot="1" x14ac:dyDescent="0.35">
      <c r="A214" s="29" t="str">
        <f>A144</f>
        <v>2.</v>
      </c>
      <c r="B214" s="13" t="str">
        <f>B144</f>
        <v>SPECIFICATIONS TECHNIQUES DETAILLES – DESCRIPTION DES TRAVAUX GROS ŒUVRE</v>
      </c>
      <c r="C214" s="28"/>
      <c r="H214" s="2"/>
      <c r="I214" s="1"/>
      <c r="M214" s="1"/>
      <c r="N214" s="1"/>
      <c r="O214" s="1"/>
      <c r="P214" s="1"/>
      <c r="Q214" s="1"/>
      <c r="R214" s="1"/>
      <c r="S214" s="1"/>
      <c r="T214" s="1"/>
      <c r="U214" s="1"/>
      <c r="V214" s="1"/>
      <c r="W214" s="1"/>
      <c r="X214" s="1"/>
      <c r="Y214" s="1"/>
    </row>
    <row r="215" spans="1:25" ht="13.8" thickTop="1" x14ac:dyDescent="0.3">
      <c r="C215" s="25" t="s">
        <v>3</v>
      </c>
      <c r="D215" s="9" t="str">
        <f>D188</f>
        <v>2.</v>
      </c>
      <c r="G215" s="27">
        <f>G188</f>
        <v>0</v>
      </c>
      <c r="H215" s="2"/>
      <c r="I215" s="1"/>
      <c r="M215" s="1"/>
      <c r="N215" s="1"/>
      <c r="O215" s="1"/>
      <c r="P215" s="1"/>
      <c r="Q215" s="1"/>
      <c r="R215" s="1"/>
      <c r="S215" s="1"/>
      <c r="T215" s="1"/>
      <c r="U215" s="1"/>
      <c r="V215" s="1"/>
      <c r="W215" s="1"/>
      <c r="X215" s="1"/>
      <c r="Y215" s="1"/>
    </row>
    <row r="216" spans="1:25" x14ac:dyDescent="0.3">
      <c r="A216" s="26"/>
      <c r="C216" s="25"/>
      <c r="D216" s="9"/>
      <c r="G216" s="20"/>
      <c r="H216" s="2"/>
      <c r="I216" s="1"/>
      <c r="M216" s="1"/>
      <c r="N216" s="1"/>
      <c r="O216" s="1"/>
      <c r="P216" s="1"/>
      <c r="Q216" s="1"/>
      <c r="R216" s="1"/>
      <c r="S216" s="1"/>
      <c r="T216" s="1"/>
      <c r="U216" s="1"/>
      <c r="V216" s="1"/>
      <c r="W216" s="1"/>
      <c r="X216" s="1"/>
      <c r="Y216" s="1"/>
    </row>
    <row r="217" spans="1:25" ht="13.8" thickBot="1" x14ac:dyDescent="0.35">
      <c r="A217" s="29" t="str">
        <f>+A190</f>
        <v>3.</v>
      </c>
      <c r="B217" s="13" t="str">
        <f>+B190</f>
        <v>ETUDES - ESSAIS - MISE EN SERVICE - DOE</v>
      </c>
      <c r="C217" s="28"/>
      <c r="H217" s="2"/>
      <c r="I217" s="1"/>
      <c r="M217" s="1"/>
      <c r="N217" s="1"/>
      <c r="O217" s="1"/>
      <c r="P217" s="1"/>
      <c r="Q217" s="1"/>
      <c r="R217" s="1"/>
      <c r="S217" s="1"/>
      <c r="T217" s="1"/>
      <c r="U217" s="1"/>
      <c r="V217" s="1"/>
      <c r="W217" s="1"/>
      <c r="X217" s="1"/>
      <c r="Y217" s="1"/>
    </row>
    <row r="218" spans="1:25" ht="13.8" thickTop="1" x14ac:dyDescent="0.3">
      <c r="C218" s="25" t="s">
        <v>3</v>
      </c>
      <c r="D218" s="9" t="str">
        <f>+D197</f>
        <v>3.</v>
      </c>
      <c r="G218" s="27">
        <f>G197</f>
        <v>0</v>
      </c>
      <c r="H218" s="2"/>
      <c r="I218" s="1"/>
      <c r="M218" s="1"/>
      <c r="N218" s="1"/>
      <c r="O218" s="1"/>
      <c r="P218" s="1"/>
      <c r="Q218" s="1"/>
      <c r="R218" s="1"/>
      <c r="S218" s="1"/>
      <c r="T218" s="1"/>
      <c r="U218" s="1"/>
      <c r="V218" s="1"/>
      <c r="W218" s="1"/>
      <c r="X218" s="1"/>
      <c r="Y218" s="1"/>
    </row>
    <row r="219" spans="1:25" ht="13.8" thickBot="1" x14ac:dyDescent="0.35">
      <c r="A219" s="13"/>
      <c r="C219" s="30"/>
      <c r="H219" s="2"/>
      <c r="I219" s="1"/>
      <c r="M219" s="1"/>
      <c r="N219" s="1"/>
      <c r="O219" s="1"/>
      <c r="P219" s="1"/>
      <c r="Q219" s="1"/>
      <c r="R219" s="1"/>
      <c r="S219" s="1"/>
      <c r="T219" s="1"/>
      <c r="U219" s="1"/>
      <c r="V219" s="1"/>
      <c r="W219" s="1"/>
      <c r="X219" s="1"/>
      <c r="Y219" s="1"/>
    </row>
    <row r="220" spans="1:25" ht="14.4" thickBot="1" x14ac:dyDescent="0.35">
      <c r="A220" s="13"/>
      <c r="C220" s="25"/>
      <c r="D220" s="24" t="str">
        <f>+D198</f>
        <v>TOTAL GENERAL</v>
      </c>
      <c r="E220" s="6" t="s">
        <v>2</v>
      </c>
      <c r="G220" s="23">
        <f>G212+G218+G215</f>
        <v>0</v>
      </c>
      <c r="H220" s="2"/>
      <c r="I220" s="1"/>
      <c r="J220" s="93"/>
      <c r="M220" s="1"/>
      <c r="N220" s="1"/>
      <c r="O220" s="1"/>
      <c r="P220" s="1"/>
      <c r="Q220" s="1"/>
      <c r="R220" s="1"/>
      <c r="S220" s="1"/>
      <c r="T220" s="1"/>
      <c r="U220" s="1"/>
      <c r="V220" s="1"/>
      <c r="W220" s="1"/>
      <c r="X220" s="1"/>
      <c r="Y220" s="1"/>
    </row>
    <row r="221" spans="1:25" x14ac:dyDescent="0.3">
      <c r="A221" s="22"/>
      <c r="B221" s="18"/>
      <c r="C221" s="21"/>
      <c r="D221" s="16"/>
      <c r="E221" s="15"/>
      <c r="F221" s="100"/>
      <c r="G221" s="101"/>
      <c r="H221" s="2"/>
      <c r="I221" s="1"/>
      <c r="M221" s="1"/>
      <c r="N221" s="1"/>
      <c r="O221" s="1"/>
      <c r="P221" s="1"/>
      <c r="Q221" s="1"/>
      <c r="R221" s="1"/>
      <c r="S221" s="1"/>
      <c r="T221" s="1"/>
      <c r="U221" s="1"/>
      <c r="V221" s="1"/>
      <c r="W221" s="1"/>
      <c r="X221" s="1"/>
      <c r="Y221" s="1"/>
    </row>
    <row r="222" spans="1:25" x14ac:dyDescent="0.3">
      <c r="A222" s="13"/>
      <c r="H222" s="2"/>
      <c r="I222" s="1"/>
      <c r="M222" s="1"/>
      <c r="N222" s="1"/>
      <c r="O222" s="1"/>
      <c r="P222" s="1"/>
      <c r="Q222" s="1"/>
      <c r="R222" s="1"/>
      <c r="S222" s="1"/>
      <c r="T222" s="1"/>
      <c r="U222" s="1"/>
      <c r="V222" s="1"/>
      <c r="W222" s="1"/>
      <c r="X222" s="1"/>
      <c r="Y222" s="1"/>
    </row>
    <row r="223" spans="1:25" x14ac:dyDescent="0.3">
      <c r="F223" s="96" t="s">
        <v>1</v>
      </c>
      <c r="G223" s="20">
        <f>0.2*G220</f>
        <v>0</v>
      </c>
      <c r="H223" s="2"/>
      <c r="I223" s="1"/>
      <c r="M223" s="1"/>
      <c r="N223" s="1"/>
      <c r="O223" s="1"/>
      <c r="P223" s="1"/>
      <c r="Q223" s="1"/>
      <c r="R223" s="1"/>
      <c r="S223" s="1"/>
      <c r="T223" s="1"/>
      <c r="U223" s="1"/>
      <c r="V223" s="1"/>
      <c r="W223" s="1"/>
      <c r="X223" s="1"/>
      <c r="Y223" s="1"/>
    </row>
    <row r="224" spans="1:25" x14ac:dyDescent="0.3">
      <c r="G224" s="20"/>
      <c r="H224" s="2"/>
      <c r="I224" s="1"/>
      <c r="M224" s="1"/>
      <c r="N224" s="1"/>
      <c r="O224" s="1"/>
      <c r="P224" s="1"/>
      <c r="Q224" s="1"/>
      <c r="R224" s="1"/>
      <c r="S224" s="1"/>
      <c r="T224" s="1"/>
      <c r="U224" s="1"/>
      <c r="V224" s="1"/>
      <c r="W224" s="1"/>
      <c r="X224" s="1"/>
      <c r="Y224" s="1"/>
    </row>
    <row r="225" spans="1:25" x14ac:dyDescent="0.3">
      <c r="A225" s="19"/>
      <c r="B225" s="18"/>
      <c r="C225" s="17"/>
      <c r="D225" s="16"/>
      <c r="E225" s="15"/>
      <c r="F225" s="101" t="s">
        <v>0</v>
      </c>
      <c r="G225" s="14">
        <f>G220+G223</f>
        <v>0</v>
      </c>
      <c r="H225" s="2"/>
      <c r="I225" s="1"/>
      <c r="M225" s="1"/>
      <c r="N225" s="1"/>
      <c r="O225" s="1"/>
      <c r="P225" s="1"/>
      <c r="Q225" s="1"/>
      <c r="R225" s="1"/>
      <c r="S225" s="1"/>
      <c r="T225" s="1"/>
      <c r="U225" s="1"/>
      <c r="V225" s="1"/>
      <c r="W225" s="1"/>
      <c r="X225" s="1"/>
      <c r="Y225" s="1"/>
    </row>
    <row r="226" spans="1:25" x14ac:dyDescent="0.3">
      <c r="P226" s="1"/>
    </row>
    <row r="227" spans="1:25" x14ac:dyDescent="0.3">
      <c r="B227" s="13"/>
    </row>
    <row r="296" spans="1:25" x14ac:dyDescent="0.3">
      <c r="B296" s="2"/>
      <c r="C296" s="1"/>
      <c r="D296" s="1"/>
      <c r="E296" s="1"/>
      <c r="F296" s="12"/>
      <c r="G296" s="11"/>
    </row>
    <row r="297" spans="1:25" ht="14.25" customHeight="1" x14ac:dyDescent="0.3">
      <c r="A297" s="1"/>
      <c r="B297" s="2"/>
      <c r="C297" s="1"/>
      <c r="D297" s="1"/>
      <c r="E297" s="1"/>
      <c r="F297" s="12"/>
      <c r="G297" s="11"/>
      <c r="H297" s="1"/>
      <c r="I297" s="1"/>
      <c r="M297" s="1"/>
      <c r="N297" s="1"/>
      <c r="O297" s="1"/>
      <c r="Q297" s="1"/>
      <c r="R297" s="1"/>
      <c r="S297" s="1"/>
      <c r="T297" s="1"/>
      <c r="U297" s="1"/>
      <c r="V297" s="1"/>
      <c r="W297" s="1"/>
      <c r="X297" s="1"/>
      <c r="Y297" s="1"/>
    </row>
    <row r="298" spans="1:25" ht="14.25" customHeight="1" x14ac:dyDescent="0.3">
      <c r="A298" s="1"/>
      <c r="B298" s="2"/>
      <c r="C298" s="1"/>
      <c r="D298" s="1"/>
      <c r="E298" s="1"/>
      <c r="F298" s="12"/>
      <c r="G298" s="11"/>
      <c r="H298" s="1"/>
      <c r="I298" s="1"/>
      <c r="M298" s="1"/>
      <c r="N298" s="1"/>
      <c r="O298" s="1"/>
      <c r="P298" s="1"/>
      <c r="Q298" s="1"/>
      <c r="R298" s="1"/>
      <c r="S298" s="1"/>
      <c r="T298" s="1"/>
      <c r="U298" s="1"/>
      <c r="V298" s="1"/>
      <c r="W298" s="1"/>
      <c r="X298" s="1"/>
      <c r="Y298" s="1"/>
    </row>
    <row r="299" spans="1:25" ht="14.25" customHeight="1" x14ac:dyDescent="0.3">
      <c r="A299" s="1"/>
      <c r="B299" s="2"/>
      <c r="C299" s="1"/>
      <c r="D299" s="1"/>
      <c r="E299" s="1"/>
      <c r="F299" s="12"/>
      <c r="G299" s="11"/>
      <c r="H299" s="1"/>
      <c r="I299" s="1"/>
      <c r="M299" s="1"/>
      <c r="N299" s="1"/>
      <c r="O299" s="1"/>
      <c r="P299" s="1"/>
      <c r="Q299" s="1"/>
      <c r="R299" s="1"/>
      <c r="S299" s="1"/>
      <c r="T299" s="1"/>
      <c r="U299" s="1"/>
      <c r="V299" s="1"/>
      <c r="W299" s="1"/>
      <c r="X299" s="1"/>
      <c r="Y299" s="1"/>
    </row>
    <row r="300" spans="1:25" ht="14.25" customHeight="1" x14ac:dyDescent="0.3">
      <c r="A300" s="1"/>
      <c r="B300" s="2"/>
      <c r="C300" s="1"/>
      <c r="D300" s="1"/>
      <c r="E300" s="1"/>
      <c r="F300" s="12"/>
      <c r="G300" s="11"/>
      <c r="H300" s="1"/>
      <c r="I300" s="1"/>
      <c r="M300" s="1"/>
      <c r="N300" s="1"/>
      <c r="O300" s="1"/>
      <c r="P300" s="1"/>
      <c r="Q300" s="1"/>
      <c r="R300" s="1"/>
      <c r="S300" s="1"/>
      <c r="T300" s="1"/>
      <c r="U300" s="1"/>
      <c r="V300" s="1"/>
      <c r="W300" s="1"/>
      <c r="X300" s="1"/>
      <c r="Y300" s="1"/>
    </row>
    <row r="301" spans="1:25" ht="14.25" customHeight="1" x14ac:dyDescent="0.3">
      <c r="A301" s="1"/>
      <c r="B301" s="2"/>
      <c r="C301" s="1"/>
      <c r="D301" s="1"/>
      <c r="E301" s="1"/>
      <c r="F301" s="12"/>
      <c r="G301" s="11"/>
      <c r="H301" s="1"/>
      <c r="I301" s="1"/>
      <c r="M301" s="1"/>
      <c r="N301" s="1"/>
      <c r="O301" s="1"/>
      <c r="P301" s="1"/>
      <c r="Q301" s="1"/>
      <c r="R301" s="1"/>
      <c r="S301" s="1"/>
      <c r="T301" s="1"/>
      <c r="U301" s="1"/>
      <c r="V301" s="1"/>
      <c r="W301" s="1"/>
      <c r="X301" s="1"/>
      <c r="Y301" s="1"/>
    </row>
    <row r="302" spans="1:25" ht="14.25" customHeight="1" x14ac:dyDescent="0.3">
      <c r="A302" s="1"/>
      <c r="B302" s="2"/>
      <c r="C302" s="1"/>
      <c r="D302" s="1"/>
      <c r="E302" s="1"/>
      <c r="F302" s="12"/>
      <c r="G302" s="11"/>
      <c r="H302" s="1"/>
      <c r="I302" s="1"/>
      <c r="M302" s="1"/>
      <c r="N302" s="1"/>
      <c r="O302" s="1"/>
      <c r="P302" s="1"/>
      <c r="Q302" s="1"/>
      <c r="R302" s="1"/>
      <c r="S302" s="1"/>
      <c r="T302" s="1"/>
      <c r="U302" s="1"/>
      <c r="V302" s="1"/>
      <c r="W302" s="1"/>
      <c r="X302" s="1"/>
      <c r="Y302" s="1"/>
    </row>
    <row r="303" spans="1:25" ht="14.25" customHeight="1" x14ac:dyDescent="0.3">
      <c r="A303" s="1"/>
      <c r="B303" s="2"/>
      <c r="C303" s="1"/>
      <c r="D303" s="1"/>
      <c r="E303" s="1"/>
      <c r="F303" s="12"/>
      <c r="G303" s="11"/>
      <c r="H303" s="1"/>
      <c r="I303" s="1"/>
      <c r="M303" s="1"/>
      <c r="N303" s="1"/>
      <c r="O303" s="1"/>
      <c r="P303" s="1"/>
      <c r="Q303" s="1"/>
      <c r="R303" s="1"/>
      <c r="S303" s="1"/>
      <c r="T303" s="1"/>
      <c r="U303" s="1"/>
      <c r="V303" s="1"/>
      <c r="W303" s="1"/>
      <c r="X303" s="1"/>
      <c r="Y303" s="1"/>
    </row>
    <row r="304" spans="1:25" ht="14.25" customHeight="1" x14ac:dyDescent="0.3">
      <c r="A304" s="1"/>
      <c r="B304" s="2"/>
      <c r="C304" s="1"/>
      <c r="D304" s="1"/>
      <c r="E304" s="1"/>
      <c r="F304" s="12"/>
      <c r="G304" s="11"/>
      <c r="H304" s="1"/>
      <c r="I304" s="1"/>
      <c r="M304" s="1"/>
      <c r="N304" s="1"/>
      <c r="O304" s="1"/>
      <c r="P304" s="1"/>
      <c r="Q304" s="1"/>
      <c r="R304" s="1"/>
      <c r="S304" s="1"/>
      <c r="T304" s="1"/>
      <c r="U304" s="1"/>
      <c r="V304" s="1"/>
      <c r="W304" s="1"/>
      <c r="X304" s="1"/>
      <c r="Y304" s="1"/>
    </row>
    <row r="305" spans="1:25" ht="14.25" customHeight="1" x14ac:dyDescent="0.3">
      <c r="A305" s="1"/>
      <c r="B305" s="2"/>
      <c r="C305" s="1"/>
      <c r="D305" s="1"/>
      <c r="E305" s="1"/>
      <c r="F305" s="12"/>
      <c r="G305" s="11"/>
      <c r="H305" s="1"/>
      <c r="I305" s="1"/>
      <c r="M305" s="1"/>
      <c r="N305" s="1"/>
      <c r="O305" s="1"/>
      <c r="P305" s="1"/>
      <c r="Q305" s="1"/>
      <c r="R305" s="1"/>
      <c r="S305" s="1"/>
      <c r="T305" s="1"/>
      <c r="U305" s="1"/>
      <c r="V305" s="1"/>
      <c r="W305" s="1"/>
      <c r="X305" s="1"/>
      <c r="Y305" s="1"/>
    </row>
    <row r="306" spans="1:25" ht="14.25" customHeight="1" x14ac:dyDescent="0.3">
      <c r="A306" s="1"/>
      <c r="B306" s="2"/>
      <c r="C306" s="1"/>
      <c r="D306" s="1"/>
      <c r="E306" s="1"/>
      <c r="F306" s="12"/>
      <c r="G306" s="11"/>
      <c r="H306" s="1"/>
      <c r="I306" s="1"/>
      <c r="M306" s="1"/>
      <c r="N306" s="1"/>
      <c r="O306" s="1"/>
      <c r="P306" s="1"/>
      <c r="Q306" s="1"/>
      <c r="R306" s="1"/>
      <c r="S306" s="1"/>
      <c r="T306" s="1"/>
      <c r="U306" s="1"/>
      <c r="V306" s="1"/>
      <c r="W306" s="1"/>
      <c r="X306" s="1"/>
      <c r="Y306" s="1"/>
    </row>
    <row r="307" spans="1:25" ht="14.25" customHeight="1" x14ac:dyDescent="0.3">
      <c r="A307" s="1"/>
      <c r="B307" s="2"/>
      <c r="C307" s="1"/>
      <c r="D307" s="1"/>
      <c r="E307" s="1"/>
      <c r="F307" s="12"/>
      <c r="G307" s="11"/>
      <c r="H307" s="1"/>
      <c r="I307" s="1"/>
      <c r="M307" s="1"/>
      <c r="N307" s="1"/>
      <c r="O307" s="1"/>
      <c r="P307" s="1"/>
      <c r="Q307" s="1"/>
      <c r="R307" s="1"/>
      <c r="S307" s="1"/>
      <c r="T307" s="1"/>
      <c r="U307" s="1"/>
      <c r="V307" s="1"/>
      <c r="W307" s="1"/>
      <c r="X307" s="1"/>
      <c r="Y307" s="1"/>
    </row>
    <row r="308" spans="1:25" ht="14.25" customHeight="1" x14ac:dyDescent="0.3">
      <c r="A308" s="1"/>
      <c r="B308" s="2"/>
      <c r="C308" s="1"/>
      <c r="D308" s="1"/>
      <c r="E308" s="1"/>
      <c r="F308" s="12"/>
      <c r="G308" s="11"/>
      <c r="H308" s="1"/>
      <c r="M308" s="1"/>
      <c r="N308" s="1"/>
      <c r="O308" s="1"/>
      <c r="P308" s="1"/>
      <c r="Q308" s="1"/>
      <c r="R308" s="1"/>
      <c r="S308" s="1"/>
      <c r="T308" s="1"/>
      <c r="U308" s="1"/>
      <c r="V308" s="1"/>
      <c r="W308" s="1"/>
      <c r="X308" s="1"/>
      <c r="Y308" s="1"/>
    </row>
    <row r="309" spans="1:25" ht="14.25" customHeight="1" x14ac:dyDescent="0.3">
      <c r="A309" s="1"/>
      <c r="B309" s="2"/>
      <c r="C309" s="1"/>
      <c r="D309" s="1"/>
      <c r="E309" s="1"/>
      <c r="F309" s="12"/>
      <c r="G309" s="11"/>
      <c r="H309" s="1"/>
      <c r="M309" s="1"/>
      <c r="N309" s="1"/>
      <c r="O309" s="1"/>
      <c r="P309" s="1"/>
      <c r="Q309" s="1"/>
      <c r="R309" s="1"/>
      <c r="S309" s="1"/>
      <c r="T309" s="1"/>
      <c r="U309" s="1"/>
      <c r="V309" s="1"/>
      <c r="W309" s="1"/>
      <c r="X309" s="1"/>
      <c r="Y309" s="1"/>
    </row>
    <row r="310" spans="1:25" ht="14.25" customHeight="1" x14ac:dyDescent="0.3">
      <c r="A310" s="1"/>
      <c r="B310" s="2"/>
      <c r="C310" s="1"/>
      <c r="D310" s="1"/>
      <c r="E310" s="1"/>
      <c r="F310" s="12"/>
      <c r="G310" s="11"/>
      <c r="H310" s="1"/>
      <c r="M310" s="1"/>
      <c r="N310" s="1"/>
      <c r="O310" s="1"/>
      <c r="P310" s="1"/>
      <c r="Q310" s="1"/>
      <c r="R310" s="1"/>
      <c r="S310" s="1"/>
      <c r="T310" s="1"/>
      <c r="U310" s="1"/>
      <c r="V310" s="1"/>
      <c r="W310" s="1"/>
      <c r="X310" s="1"/>
      <c r="Y310" s="1"/>
    </row>
    <row r="311" spans="1:25" ht="14.25" customHeight="1" x14ac:dyDescent="0.3">
      <c r="A311" s="1"/>
      <c r="B311" s="2"/>
      <c r="C311" s="1"/>
      <c r="D311" s="1"/>
      <c r="E311" s="1"/>
      <c r="F311" s="12"/>
      <c r="G311" s="11"/>
      <c r="H311" s="1"/>
      <c r="M311" s="1"/>
      <c r="N311" s="1"/>
      <c r="O311" s="1"/>
      <c r="P311" s="1"/>
      <c r="Q311" s="1"/>
      <c r="R311" s="1"/>
      <c r="S311" s="1"/>
      <c r="T311" s="1"/>
      <c r="U311" s="1"/>
      <c r="V311" s="1"/>
      <c r="W311" s="1"/>
      <c r="X311" s="1"/>
      <c r="Y311" s="1"/>
    </row>
    <row r="312" spans="1:25" ht="14.25" customHeight="1" x14ac:dyDescent="0.3">
      <c r="A312" s="1"/>
      <c r="B312" s="2"/>
      <c r="C312" s="1"/>
      <c r="D312" s="1"/>
      <c r="E312" s="1"/>
      <c r="F312" s="12"/>
      <c r="G312" s="11"/>
      <c r="H312" s="1"/>
      <c r="M312" s="1"/>
      <c r="N312" s="1"/>
      <c r="O312" s="1"/>
      <c r="P312" s="1"/>
      <c r="Q312" s="1"/>
      <c r="R312" s="1"/>
      <c r="S312" s="1"/>
      <c r="T312" s="1"/>
      <c r="U312" s="1"/>
      <c r="V312" s="1"/>
      <c r="W312" s="1"/>
      <c r="X312" s="1"/>
      <c r="Y312" s="1"/>
    </row>
    <row r="313" spans="1:25" x14ac:dyDescent="0.3">
      <c r="A313" s="1"/>
      <c r="H313" s="1"/>
      <c r="M313" s="1"/>
      <c r="N313" s="1"/>
      <c r="O313" s="1"/>
      <c r="P313" s="1"/>
      <c r="Q313" s="1"/>
      <c r="R313" s="1"/>
      <c r="S313" s="1"/>
      <c r="T313" s="1"/>
      <c r="U313" s="1"/>
      <c r="V313" s="1"/>
      <c r="W313" s="1"/>
      <c r="X313" s="1"/>
      <c r="Y313" s="1"/>
    </row>
    <row r="314" spans="1:25" s="2" customFormat="1" x14ac:dyDescent="0.3">
      <c r="A314" s="10"/>
      <c r="B314" s="9"/>
      <c r="C314" s="8"/>
      <c r="D314" s="7"/>
      <c r="E314" s="6"/>
      <c r="F314" s="5"/>
      <c r="G314" s="4"/>
      <c r="H314" s="3"/>
      <c r="K314" s="1"/>
      <c r="L314" s="1"/>
      <c r="P314" s="1"/>
    </row>
  </sheetData>
  <mergeCells count="1">
    <mergeCell ref="A3:B3"/>
  </mergeCells>
  <printOptions horizontalCentered="1"/>
  <pageMargins left="0.51181102362204722" right="0.35433070866141736" top="0.78740157480314965" bottom="0.98425196850393704" header="0.51181102362204722" footer="0.51181102362204722"/>
  <pageSetup paperSize="9" scale="74" fitToHeight="10" orientation="portrait" r:id="rId1"/>
  <headerFooter scaleWithDoc="0" alignWithMargins="0">
    <oddHeader>&amp;LMETEO FRANCE&amp;RRécupération d'énergie fatale par PAC sur calculateur - Toulouse</oddHeader>
    <oddFooter>&amp;L&amp;"-,Gras"ATMO&amp;"-,Normal"&amp;14sphères&amp;CDPGF - Ind A&amp;RPage &amp;P / &amp;N</oddFooter>
  </headerFooter>
  <rowBreaks count="1" manualBreakCount="1">
    <brk id="19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page info</vt:lpstr>
      <vt:lpstr>DPGF</vt:lpstr>
      <vt:lpstr>DPGF!_Toc191641407</vt:lpstr>
      <vt:lpstr>DPGF!_Toc191641429</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SCHMIT</dc:creator>
  <cp:lastModifiedBy>Alexandre SCHMIT</cp:lastModifiedBy>
  <cp:lastPrinted>2025-03-01T10:20:24Z</cp:lastPrinted>
  <dcterms:created xsi:type="dcterms:W3CDTF">2025-03-01T07:05:03Z</dcterms:created>
  <dcterms:modified xsi:type="dcterms:W3CDTF">2025-03-27T08:53:01Z</dcterms:modified>
</cp:coreProperties>
</file>