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adparis.sharepoint.com/sites/EQUIPE-Juridique-Contrats-btimentetscurit/Documents partages/Contrats - DBS/02-MARCHES/2025/CAM_Travaux mise aux normes/DCE Lots 1 à 4/2025_0002_TRAVAUX MISE AUX NORMES CAMONDO/"/>
    </mc:Choice>
  </mc:AlternateContent>
  <xr:revisionPtr revIDLastSave="0" documentId="8_{22B3FD06-9F30-4098-B9BA-E5A351B2BF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écapitulatif" sheetId="4" r:id="rId1"/>
    <sheet name="LOT 1" sheetId="5" r:id="rId2"/>
    <sheet name="LOT 2" sheetId="1" r:id="rId3"/>
    <sheet name="LOT 3" sheetId="2" r:id="rId4"/>
    <sheet name="LOT 4" sheetId="3" r:id="rId5"/>
    <sheet name="LOT 5" sheetId="8" r:id="rId6"/>
  </sheets>
  <definedNames>
    <definedName name="_Hlk194324461" localSheetId="2">'LOT 2'!$A$118</definedName>
    <definedName name="_xlnm.Print_Area" localSheetId="1">'LOT 1'!$A$1:$G$310</definedName>
    <definedName name="_xlnm.Print_Area" localSheetId="2">'LOT 2'!$A$1:$F$129</definedName>
    <definedName name="_xlnm.Print_Area" localSheetId="3">'LOT 3'!$A$6:$F$90</definedName>
    <definedName name="_xlnm.Print_Area" localSheetId="4">'LOT 4'!$A$1:$F$76</definedName>
    <definedName name="_xlnm.Print_Area" localSheetId="5">'LOT 5'!$A$1:$E$46</definedName>
    <definedName name="_xlnm.Print_Area" localSheetId="0">Récapitulatif!$A$1:$C$65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3" i="3" l="1"/>
  <c r="H323" i="5"/>
  <c r="F10" i="1"/>
  <c r="G251" i="5"/>
  <c r="H314" i="5" l="1"/>
  <c r="C40" i="4"/>
  <c r="E10" i="8"/>
  <c r="E12" i="8"/>
  <c r="E13" i="8"/>
  <c r="E14" i="8"/>
  <c r="E16" i="8"/>
  <c r="E19" i="8"/>
  <c r="E20" i="8"/>
  <c r="E21" i="8"/>
  <c r="E22" i="8"/>
  <c r="E23" i="8"/>
  <c r="E25" i="8"/>
  <c r="E28" i="8"/>
  <c r="E29" i="8"/>
  <c r="E30" i="8"/>
  <c r="E31" i="8"/>
  <c r="E32" i="8"/>
  <c r="E35" i="8"/>
  <c r="E36" i="8"/>
  <c r="E37" i="8"/>
  <c r="E38" i="8"/>
  <c r="E40" i="8"/>
  <c r="E42" i="8"/>
  <c r="B47" i="4" l="1"/>
  <c r="F9" i="1"/>
  <c r="F55" i="2" l="1"/>
  <c r="B16" i="4" l="1"/>
  <c r="B15" i="4"/>
  <c r="B14" i="4"/>
  <c r="B13" i="4"/>
  <c r="B12" i="4"/>
  <c r="B11" i="4"/>
  <c r="B10" i="4"/>
  <c r="A16" i="4"/>
  <c r="A15" i="4"/>
  <c r="A14" i="4"/>
  <c r="A13" i="4"/>
  <c r="A12" i="4"/>
  <c r="A11" i="4"/>
  <c r="A10" i="4"/>
  <c r="G12" i="5"/>
  <c r="G13" i="5"/>
  <c r="G16" i="5"/>
  <c r="H16" i="5" s="1"/>
  <c r="G19" i="5"/>
  <c r="G20" i="5"/>
  <c r="G21" i="5"/>
  <c r="G22" i="5"/>
  <c r="G25" i="5"/>
  <c r="G26" i="5"/>
  <c r="G27" i="5"/>
  <c r="G28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5" i="5"/>
  <c r="G46" i="5"/>
  <c r="G47" i="5"/>
  <c r="G48" i="5"/>
  <c r="G51" i="5"/>
  <c r="G52" i="5"/>
  <c r="G53" i="5"/>
  <c r="G54" i="5"/>
  <c r="G55" i="5"/>
  <c r="G56" i="5"/>
  <c r="G59" i="5"/>
  <c r="G60" i="5"/>
  <c r="G63" i="5"/>
  <c r="G64" i="5"/>
  <c r="G65" i="5"/>
  <c r="G68" i="5"/>
  <c r="H67" i="5" s="1"/>
  <c r="G71" i="5"/>
  <c r="G72" i="5"/>
  <c r="G73" i="5"/>
  <c r="G77" i="5"/>
  <c r="H75" i="5" s="1"/>
  <c r="G80" i="5"/>
  <c r="G81" i="5"/>
  <c r="G82" i="5"/>
  <c r="G86" i="5"/>
  <c r="G89" i="5"/>
  <c r="H88" i="5" s="1"/>
  <c r="G92" i="5"/>
  <c r="G94" i="5"/>
  <c r="G97" i="5"/>
  <c r="G99" i="5"/>
  <c r="G100" i="5"/>
  <c r="G103" i="5"/>
  <c r="G104" i="5"/>
  <c r="G105" i="5"/>
  <c r="G106" i="5"/>
  <c r="G107" i="5"/>
  <c r="G110" i="5"/>
  <c r="H109" i="5" s="1"/>
  <c r="G116" i="5"/>
  <c r="G117" i="5"/>
  <c r="G118" i="5"/>
  <c r="G119" i="5"/>
  <c r="G120" i="5"/>
  <c r="G121" i="5"/>
  <c r="G122" i="5"/>
  <c r="G123" i="5"/>
  <c r="G126" i="5"/>
  <c r="G127" i="5"/>
  <c r="G128" i="5"/>
  <c r="G131" i="5"/>
  <c r="G132" i="5"/>
  <c r="G133" i="5"/>
  <c r="G134" i="5"/>
  <c r="G135" i="5"/>
  <c r="G136" i="5"/>
  <c r="G137" i="5"/>
  <c r="G138" i="5"/>
  <c r="G139" i="5"/>
  <c r="G140" i="5"/>
  <c r="G141" i="5"/>
  <c r="G145" i="5"/>
  <c r="G146" i="5"/>
  <c r="G147" i="5"/>
  <c r="G148" i="5"/>
  <c r="G149" i="5"/>
  <c r="B152" i="5"/>
  <c r="G156" i="5"/>
  <c r="G157" i="5"/>
  <c r="G158" i="5"/>
  <c r="G159" i="5"/>
  <c r="G160" i="5"/>
  <c r="G161" i="5"/>
  <c r="G162" i="5"/>
  <c r="G165" i="5"/>
  <c r="G166" i="5"/>
  <c r="G167" i="5"/>
  <c r="G168" i="5"/>
  <c r="G171" i="5"/>
  <c r="G172" i="5"/>
  <c r="G173" i="5"/>
  <c r="G174" i="5"/>
  <c r="G175" i="5"/>
  <c r="G176" i="5"/>
  <c r="G177" i="5"/>
  <c r="G180" i="5"/>
  <c r="G181" i="5"/>
  <c r="G182" i="5"/>
  <c r="G183" i="5"/>
  <c r="G184" i="5"/>
  <c r="G187" i="5"/>
  <c r="G188" i="5"/>
  <c r="B190" i="5"/>
  <c r="G195" i="5"/>
  <c r="G196" i="5"/>
  <c r="G197" i="5"/>
  <c r="G200" i="5"/>
  <c r="G201" i="5"/>
  <c r="G202" i="5"/>
  <c r="G203" i="5"/>
  <c r="G204" i="5"/>
  <c r="G205" i="5"/>
  <c r="G206" i="5"/>
  <c r="G207" i="5"/>
  <c r="G209" i="5"/>
  <c r="G210" i="5"/>
  <c r="G213" i="5"/>
  <c r="H212" i="5" s="1"/>
  <c r="G216" i="5"/>
  <c r="G217" i="5"/>
  <c r="G219" i="5"/>
  <c r="B221" i="5"/>
  <c r="G225" i="5"/>
  <c r="H224" i="5" s="1"/>
  <c r="G228" i="5"/>
  <c r="G229" i="5"/>
  <c r="G230" i="5"/>
  <c r="G231" i="5"/>
  <c r="G234" i="5"/>
  <c r="H233" i="5" s="1"/>
  <c r="G237" i="5"/>
  <c r="G238" i="5"/>
  <c r="G239" i="5"/>
  <c r="G240" i="5"/>
  <c r="G241" i="5"/>
  <c r="G246" i="5"/>
  <c r="G247" i="5"/>
  <c r="G248" i="5"/>
  <c r="G249" i="5"/>
  <c r="H251" i="5"/>
  <c r="B253" i="5"/>
  <c r="G256" i="5"/>
  <c r="H255" i="5" s="1"/>
  <c r="G259" i="5"/>
  <c r="G260" i="5"/>
  <c r="G261" i="5"/>
  <c r="G262" i="5"/>
  <c r="G263" i="5"/>
  <c r="G264" i="5"/>
  <c r="G265" i="5"/>
  <c r="G268" i="5"/>
  <c r="G269" i="5"/>
  <c r="G270" i="5"/>
  <c r="G271" i="5"/>
  <c r="G272" i="5"/>
  <c r="G273" i="5"/>
  <c r="G274" i="5"/>
  <c r="G275" i="5"/>
  <c r="G278" i="5"/>
  <c r="G279" i="5"/>
  <c r="G284" i="5"/>
  <c r="G285" i="5"/>
  <c r="G286" i="5"/>
  <c r="G287" i="5"/>
  <c r="G288" i="5"/>
  <c r="G291" i="5"/>
  <c r="G292" i="5"/>
  <c r="G293" i="5"/>
  <c r="G294" i="5"/>
  <c r="G297" i="5"/>
  <c r="G298" i="5"/>
  <c r="G299" i="5"/>
  <c r="G300" i="5"/>
  <c r="G301" i="5"/>
  <c r="G302" i="5"/>
  <c r="G305" i="5"/>
  <c r="H304" i="5" s="1"/>
  <c r="B307" i="5"/>
  <c r="H79" i="5" l="1"/>
  <c r="H227" i="5"/>
  <c r="H215" i="5"/>
  <c r="H179" i="5"/>
  <c r="H125" i="5"/>
  <c r="H115" i="5"/>
  <c r="H70" i="5"/>
  <c r="H62" i="5"/>
  <c r="H91" i="5"/>
  <c r="H58" i="5"/>
  <c r="G307" i="5"/>
  <c r="H258" i="5"/>
  <c r="H243" i="5"/>
  <c r="H130" i="5"/>
  <c r="H283" i="5"/>
  <c r="H267" i="5"/>
  <c r="H236" i="5"/>
  <c r="H186" i="5"/>
  <c r="H170" i="5"/>
  <c r="H144" i="5"/>
  <c r="H102" i="5"/>
  <c r="H50" i="5"/>
  <c r="H11" i="5"/>
  <c r="G190" i="5"/>
  <c r="C12" i="4" s="1"/>
  <c r="H30" i="5"/>
  <c r="H290" i="5"/>
  <c r="H277" i="5"/>
  <c r="H164" i="5"/>
  <c r="H96" i="5"/>
  <c r="H296" i="5"/>
  <c r="G281" i="5"/>
  <c r="C15" i="4" s="1"/>
  <c r="G253" i="5"/>
  <c r="C14" i="4" s="1"/>
  <c r="H24" i="5"/>
  <c r="H18" i="5"/>
  <c r="G221" i="5"/>
  <c r="H199" i="5"/>
  <c r="H155" i="5"/>
  <c r="H193" i="5"/>
  <c r="G152" i="5"/>
  <c r="C11" i="4" s="1"/>
  <c r="G112" i="5"/>
  <c r="C10" i="4" s="1"/>
  <c r="C39" i="4"/>
  <c r="B39" i="4"/>
  <c r="A39" i="4"/>
  <c r="C34" i="4"/>
  <c r="B34" i="4"/>
  <c r="A34" i="4"/>
  <c r="C24" i="4"/>
  <c r="B24" i="4"/>
  <c r="A24" i="4"/>
  <c r="B18" i="4"/>
  <c r="A18" i="4"/>
  <c r="F54" i="3"/>
  <c r="B54" i="3"/>
  <c r="A54" i="3"/>
  <c r="F87" i="2"/>
  <c r="B87" i="2"/>
  <c r="A87" i="2"/>
  <c r="F125" i="1"/>
  <c r="B125" i="1"/>
  <c r="A125" i="1"/>
  <c r="B119" i="1"/>
  <c r="A119" i="1"/>
  <c r="G309" i="5" l="1"/>
  <c r="C13" i="4"/>
  <c r="G310" i="5"/>
  <c r="C16" i="4"/>
  <c r="B38" i="4"/>
  <c r="B37" i="4"/>
  <c r="B36" i="4"/>
  <c r="B33" i="4"/>
  <c r="B32" i="4"/>
  <c r="B31" i="4"/>
  <c r="B30" i="4"/>
  <c r="B29" i="4"/>
  <c r="B28" i="4"/>
  <c r="B27" i="4"/>
  <c r="B26" i="4"/>
  <c r="B23" i="4"/>
  <c r="B22" i="4"/>
  <c r="B21" i="4"/>
  <c r="B20" i="4"/>
  <c r="B19" i="4"/>
  <c r="A38" i="4"/>
  <c r="A37" i="4"/>
  <c r="A36" i="4"/>
  <c r="A33" i="4"/>
  <c r="A32" i="4"/>
  <c r="A31" i="4"/>
  <c r="A30" i="4"/>
  <c r="A29" i="4"/>
  <c r="A28" i="4"/>
  <c r="A27" i="4"/>
  <c r="A26" i="4"/>
  <c r="A23" i="4"/>
  <c r="A22" i="4"/>
  <c r="A21" i="4"/>
  <c r="A20" i="4"/>
  <c r="A19" i="4"/>
  <c r="C50" i="4"/>
  <c r="B50" i="4"/>
  <c r="B49" i="4"/>
  <c r="B48" i="4"/>
  <c r="B46" i="4"/>
  <c r="A50" i="4"/>
  <c r="A49" i="4"/>
  <c r="A48" i="4"/>
  <c r="A47" i="4"/>
  <c r="A46" i="4"/>
  <c r="H84" i="5" l="1"/>
  <c r="C9" i="4"/>
  <c r="C46" i="4" s="1"/>
  <c r="F71" i="1"/>
  <c r="F70" i="1"/>
  <c r="F69" i="1"/>
  <c r="F54" i="2"/>
  <c r="F53" i="2"/>
  <c r="F52" i="2"/>
  <c r="F49" i="2"/>
  <c r="F47" i="2"/>
  <c r="F46" i="2"/>
  <c r="F77" i="1"/>
  <c r="F78" i="1"/>
  <c r="F79" i="1"/>
  <c r="F80" i="1"/>
  <c r="F81" i="1"/>
  <c r="F82" i="1"/>
  <c r="F76" i="1"/>
  <c r="F74" i="1"/>
  <c r="F73" i="1"/>
  <c r="F64" i="1"/>
  <c r="F34" i="2"/>
  <c r="F35" i="2"/>
  <c r="F99" i="1"/>
  <c r="F28" i="3"/>
  <c r="F29" i="3"/>
  <c r="F27" i="3"/>
  <c r="F103" i="1"/>
  <c r="F104" i="1"/>
  <c r="F105" i="1"/>
  <c r="F17" i="2"/>
  <c r="F18" i="2"/>
  <c r="F19" i="2"/>
  <c r="F20" i="2"/>
  <c r="F21" i="2"/>
  <c r="F22" i="2"/>
  <c r="F23" i="2"/>
  <c r="F16" i="2"/>
  <c r="F13" i="2"/>
  <c r="F14" i="2"/>
  <c r="F12" i="2"/>
  <c r="F69" i="3" l="1"/>
  <c r="F68" i="3"/>
  <c r="F64" i="3"/>
  <c r="F67" i="3"/>
  <c r="F66" i="3"/>
  <c r="F43" i="3"/>
  <c r="F36" i="3"/>
  <c r="F35" i="3"/>
  <c r="F22" i="3"/>
  <c r="F21" i="3"/>
  <c r="F24" i="3"/>
  <c r="F40" i="3"/>
  <c r="F39" i="3"/>
  <c r="F33" i="3"/>
  <c r="F37" i="3"/>
  <c r="F26" i="3" s="1"/>
  <c r="F32" i="3"/>
  <c r="F31" i="3"/>
  <c r="F17" i="3"/>
  <c r="F18" i="3"/>
  <c r="F19" i="3"/>
  <c r="F16" i="3"/>
  <c r="F14" i="3"/>
  <c r="F13" i="3"/>
  <c r="F12" i="3"/>
  <c r="F11" i="3"/>
  <c r="F71" i="2"/>
  <c r="F70" i="2" s="1"/>
  <c r="F68" i="2"/>
  <c r="F67" i="2"/>
  <c r="F66" i="2"/>
  <c r="F65" i="2"/>
  <c r="F62" i="2"/>
  <c r="F61" i="2"/>
  <c r="F60" i="2"/>
  <c r="F59" i="2"/>
  <c r="F58" i="2"/>
  <c r="F48" i="2"/>
  <c r="F42" i="2"/>
  <c r="F43" i="2"/>
  <c r="F41" i="2"/>
  <c r="F40" i="2"/>
  <c r="F36" i="2"/>
  <c r="F37" i="2"/>
  <c r="F31" i="2"/>
  <c r="F30" i="2"/>
  <c r="F29" i="2"/>
  <c r="F28" i="2"/>
  <c r="F27" i="2"/>
  <c r="F26" i="2"/>
  <c r="F10" i="2"/>
  <c r="F9" i="2" s="1"/>
  <c r="C26" i="4" s="1"/>
  <c r="F111" i="1"/>
  <c r="F110" i="1"/>
  <c r="F109" i="1"/>
  <c r="F106" i="1"/>
  <c r="F101" i="1"/>
  <c r="F100" i="1"/>
  <c r="F98" i="1"/>
  <c r="F97" i="1"/>
  <c r="F95" i="1"/>
  <c r="F85" i="1"/>
  <c r="F86" i="1"/>
  <c r="F87" i="1"/>
  <c r="F88" i="1"/>
  <c r="F89" i="1"/>
  <c r="F90" i="1"/>
  <c r="F91" i="1"/>
  <c r="F94" i="1"/>
  <c r="F93" i="1"/>
  <c r="F92" i="1"/>
  <c r="F67" i="1"/>
  <c r="F66" i="1"/>
  <c r="F65" i="1"/>
  <c r="F59" i="1"/>
  <c r="F58" i="1"/>
  <c r="F55" i="1"/>
  <c r="F56" i="1"/>
  <c r="F54" i="1"/>
  <c r="F53" i="1"/>
  <c r="F52" i="1"/>
  <c r="A120" i="1"/>
  <c r="A121" i="1"/>
  <c r="A122" i="1"/>
  <c r="A123" i="1"/>
  <c r="A124" i="1"/>
  <c r="F49" i="1"/>
  <c r="F48" i="1"/>
  <c r="F44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27" i="1"/>
  <c r="F20" i="1"/>
  <c r="F21" i="1"/>
  <c r="F22" i="1"/>
  <c r="F23" i="1"/>
  <c r="F24" i="1"/>
  <c r="F25" i="1"/>
  <c r="F19" i="1"/>
  <c r="F15" i="1"/>
  <c r="F14" i="1"/>
  <c r="F13" i="1"/>
  <c r="B73" i="3"/>
  <c r="B53" i="3"/>
  <c r="B52" i="3"/>
  <c r="B51" i="3"/>
  <c r="A73" i="3"/>
  <c r="A53" i="3"/>
  <c r="A52" i="3"/>
  <c r="A51" i="3"/>
  <c r="B86" i="2"/>
  <c r="B85" i="2"/>
  <c r="B84" i="2"/>
  <c r="B83" i="2"/>
  <c r="B82" i="2"/>
  <c r="B81" i="2"/>
  <c r="B80" i="2"/>
  <c r="B79" i="2"/>
  <c r="A86" i="2"/>
  <c r="A85" i="2"/>
  <c r="A84" i="2"/>
  <c r="A83" i="2"/>
  <c r="A82" i="2"/>
  <c r="A81" i="2"/>
  <c r="A80" i="2"/>
  <c r="A79" i="2"/>
  <c r="B121" i="1"/>
  <c r="B122" i="1"/>
  <c r="B123" i="1"/>
  <c r="B124" i="1"/>
  <c r="B120" i="1"/>
  <c r="F12" i="1" l="1"/>
  <c r="F9" i="3"/>
  <c r="C36" i="4" s="1"/>
  <c r="F42" i="3"/>
  <c r="C38" i="4" s="1"/>
  <c r="F63" i="3"/>
  <c r="C58" i="4" s="1"/>
  <c r="F61" i="1"/>
  <c r="C22" i="4" s="1"/>
  <c r="F46" i="1"/>
  <c r="F17" i="1"/>
  <c r="F25" i="2"/>
  <c r="F86" i="2"/>
  <c r="C33" i="4"/>
  <c r="F108" i="1"/>
  <c r="F64" i="2"/>
  <c r="F57" i="2"/>
  <c r="F51" i="2"/>
  <c r="F45" i="2"/>
  <c r="F39" i="2"/>
  <c r="F79" i="2"/>
  <c r="F85" i="2" l="1"/>
  <c r="C32" i="4"/>
  <c r="F84" i="2"/>
  <c r="C31" i="4"/>
  <c r="F51" i="3"/>
  <c r="F53" i="3"/>
  <c r="F82" i="2"/>
  <c r="C29" i="4"/>
  <c r="F83" i="2"/>
  <c r="C30" i="4"/>
  <c r="F81" i="2"/>
  <c r="C28" i="4"/>
  <c r="F80" i="2"/>
  <c r="C27" i="4"/>
  <c r="F120" i="1"/>
  <c r="C19" i="4"/>
  <c r="F124" i="1"/>
  <c r="C23" i="4"/>
  <c r="F121" i="1"/>
  <c r="C20" i="4"/>
  <c r="F122" i="1"/>
  <c r="C21" i="4"/>
  <c r="F123" i="1"/>
  <c r="F88" i="2" l="1"/>
  <c r="F89" i="2" s="1"/>
  <c r="F90" i="2" s="1"/>
  <c r="C25" i="4"/>
  <c r="C48" i="4" s="1"/>
  <c r="F119" i="1" l="1"/>
  <c r="C18" i="4"/>
  <c r="C17" i="4" s="1"/>
  <c r="C47" i="4" s="1"/>
  <c r="F126" i="1" l="1"/>
  <c r="F127" i="1" l="1"/>
  <c r="F128" i="1" s="1"/>
  <c r="F52" i="3"/>
  <c r="F55" i="3" s="1"/>
  <c r="C37" i="4"/>
  <c r="C35" i="4" s="1"/>
  <c r="C49" i="4" s="1"/>
  <c r="C51" i="4" s="1"/>
  <c r="C63" i="4" l="1"/>
  <c r="C52" i="4"/>
  <c r="C53" i="4" s="1"/>
  <c r="F74" i="3"/>
  <c r="F56" i="3"/>
  <c r="F57" i="3" s="1"/>
  <c r="F75" i="3" l="1"/>
  <c r="F76" i="3" s="1"/>
  <c r="C64" i="4"/>
  <c r="C65" i="4" s="1"/>
</calcChain>
</file>

<file path=xl/sharedStrings.xml><?xml version="1.0" encoding="utf-8"?>
<sst xmlns="http://schemas.openxmlformats.org/spreadsheetml/2006/main" count="1188" uniqueCount="658">
  <si>
    <t>MOA : LES ARTS DECORATIFS</t>
  </si>
  <si>
    <t>MISE AUX NORMES DU MUSEE NISSIM DE CAMONDO - DCE - CHANTIER PRINCIPAL</t>
  </si>
  <si>
    <t>DPGF</t>
  </si>
  <si>
    <t>INDICE C - AVRIL 2025</t>
  </si>
  <si>
    <t>Récapitulatif par LOT</t>
  </si>
  <si>
    <t>Code</t>
  </si>
  <si>
    <t>Désignation</t>
  </si>
  <si>
    <t>Montant HT</t>
  </si>
  <si>
    <t>LOT 1</t>
  </si>
  <si>
    <t>Lots techniques CFO/CFA/SURETE/SSI/GTB/PLOMBERIE/CVC</t>
  </si>
  <si>
    <t>LOT 2</t>
  </si>
  <si>
    <t>Second-œuvre bois &amp; métal</t>
  </si>
  <si>
    <t>LOT 3</t>
  </si>
  <si>
    <t>Gros-œuvre : Pavage/Cloisons/Plâtreries</t>
  </si>
  <si>
    <t>LOT 4</t>
  </si>
  <si>
    <t>Peinture</t>
  </si>
  <si>
    <t>LOT 5</t>
  </si>
  <si>
    <t>Amiante - Plomb</t>
  </si>
  <si>
    <t>Amiante</t>
  </si>
  <si>
    <t>Plomb</t>
  </si>
  <si>
    <t>Récapitulatif travaux - TOUS LOTS (Tranche ferme - Hors tranche optionnelle)</t>
  </si>
  <si>
    <t>TOTAL TRAVAUX H.T.</t>
  </si>
  <si>
    <t>TVA à 20%</t>
  </si>
  <si>
    <t>TOTAL T.T.C.</t>
  </si>
  <si>
    <t>Travaux tranche optionnelle</t>
  </si>
  <si>
    <t>TRANCHE OPTIONNELLE 1 - Peintures - zones musée et supports patrimoniaux (Art. 3.5.)</t>
  </si>
  <si>
    <t>Récapitulatif travaux - TOUS LOTS compris tranche optionnelle 1</t>
  </si>
  <si>
    <r>
      <t xml:space="preserve">TOTAL TRAVAUX H.T. </t>
    </r>
    <r>
      <rPr>
        <b/>
        <i/>
        <sz val="11"/>
        <color theme="1"/>
        <rFont val="Calibri"/>
        <family val="2"/>
        <scheme val="minor"/>
      </rPr>
      <t>compris tranche optionnelle</t>
    </r>
  </si>
  <si>
    <r>
      <t xml:space="preserve">TOTAL T.T.C. </t>
    </r>
    <r>
      <rPr>
        <b/>
        <i/>
        <sz val="10"/>
        <color theme="1"/>
        <rFont val="Calibri"/>
        <family val="2"/>
        <scheme val="minor"/>
      </rPr>
      <t>compris tranche optionnelle</t>
    </r>
  </si>
  <si>
    <t xml:space="preserve">LOT 1 </t>
  </si>
  <si>
    <t>Repérage</t>
  </si>
  <si>
    <t>Unité</t>
  </si>
  <si>
    <t>Quantité</t>
  </si>
  <si>
    <t>P.U. HT</t>
  </si>
  <si>
    <t>A.1</t>
  </si>
  <si>
    <t>CFO</t>
  </si>
  <si>
    <t>A.1.1</t>
  </si>
  <si>
    <t>Provisoire chantier</t>
  </si>
  <si>
    <t>Éclairage provisoire</t>
  </si>
  <si>
    <t>ens</t>
  </si>
  <si>
    <t>Fourniture et pose de coffrets de chantier équipés de 4 PC 16A+T et 1 prise 4×16A+T.</t>
  </si>
  <si>
    <t>U</t>
  </si>
  <si>
    <t>A.1.2</t>
  </si>
  <si>
    <t>Repérage initiaux</t>
  </si>
  <si>
    <t xml:space="preserve">Consignation de l'installation électrique </t>
  </si>
  <si>
    <t>A.1.3</t>
  </si>
  <si>
    <t>Collecteur de terre</t>
  </si>
  <si>
    <t>Prise de terre</t>
  </si>
  <si>
    <t>Collecteur de terre et distribution</t>
  </si>
  <si>
    <t>Equipotentialité</t>
  </si>
  <si>
    <t>Terre Informatique</t>
  </si>
  <si>
    <t>A.1.4</t>
  </si>
  <si>
    <t>Fourniture, pose et alimentation des TGBT</t>
  </si>
  <si>
    <t>TGBT de répartition</t>
  </si>
  <si>
    <t>TGBT Musée</t>
  </si>
  <si>
    <t>TGBT ADC</t>
  </si>
  <si>
    <t>Fourniture et pose de Coffret d'arrêt d'urgence</t>
  </si>
  <si>
    <t>A.1.5</t>
  </si>
  <si>
    <t>Fourniture, pose et alimentation des tableaux divisionnaires</t>
  </si>
  <si>
    <t>Armoire électrique CVC SS1</t>
  </si>
  <si>
    <t>Armoire monte-charge</t>
  </si>
  <si>
    <t xml:space="preserve">Armoire Chaufferie </t>
  </si>
  <si>
    <t xml:space="preserve">TD Accueil </t>
  </si>
  <si>
    <t>TD RDCH 1</t>
  </si>
  <si>
    <t>TD RDCB Musée</t>
  </si>
  <si>
    <t>TD Espace personnel</t>
  </si>
  <si>
    <t>TD Salle de pansage</t>
  </si>
  <si>
    <t>TD RDCH 2</t>
  </si>
  <si>
    <t>TD R+1.2</t>
  </si>
  <si>
    <t>TD R+1.1</t>
  </si>
  <si>
    <t>TD Appartement du fils</t>
  </si>
  <si>
    <t>TD R+2</t>
  </si>
  <si>
    <t>TD Loge</t>
  </si>
  <si>
    <t>TD RDCH ADC</t>
  </si>
  <si>
    <t>TD R+1 ADC</t>
  </si>
  <si>
    <t>A.1.6</t>
  </si>
  <si>
    <t xml:space="preserve">Distribution </t>
  </si>
  <si>
    <t>Chemin de câbles 300mmx50 CFO</t>
  </si>
  <si>
    <t>ml</t>
  </si>
  <si>
    <t>Chemin de câble CFA</t>
  </si>
  <si>
    <t>Goulotte PVC, peinture hors lot</t>
  </si>
  <si>
    <t>Moulure bois</t>
  </si>
  <si>
    <t>Fourreaux CFO</t>
  </si>
  <si>
    <t>Fourreaux CFA</t>
  </si>
  <si>
    <t>A.1.7</t>
  </si>
  <si>
    <t xml:space="preserve">Éclairage </t>
  </si>
  <si>
    <t>Dépose/repose des éclairages conservés</t>
  </si>
  <si>
    <t>Rail LED pour corniche et ADC</t>
  </si>
  <si>
    <t>A.1.8</t>
  </si>
  <si>
    <t>Éclairage zones techniques et personnel</t>
  </si>
  <si>
    <t>Réglette étanche EverPark Clareo</t>
  </si>
  <si>
    <t>Hublot étanche Hublot Koro</t>
  </si>
  <si>
    <t>BAPI dépose/repose</t>
  </si>
  <si>
    <t>A.1.9</t>
  </si>
  <si>
    <t>Éclairage bureau</t>
  </si>
  <si>
    <t>Eclairage linéaire LINELED CLAREO 120</t>
  </si>
  <si>
    <t>A.1.10</t>
  </si>
  <si>
    <t>Éclairage des circulations</t>
  </si>
  <si>
    <t>Dalle LED NOVALUX the panel 2 120x30</t>
  </si>
  <si>
    <t>A.1.11</t>
  </si>
  <si>
    <t>Éclairage sanitaires</t>
  </si>
  <si>
    <t>A.1.12</t>
  </si>
  <si>
    <t>Éclairage de sécurité</t>
  </si>
  <si>
    <t>Bloc de télécommande Luminox</t>
  </si>
  <si>
    <t>Bloc secours</t>
  </si>
  <si>
    <t>Bloc étanche</t>
  </si>
  <si>
    <t>A.1.13</t>
  </si>
  <si>
    <t>Prises musée</t>
  </si>
  <si>
    <t>Prises simples</t>
  </si>
  <si>
    <t>Volet LEGRAND inox</t>
  </si>
  <si>
    <t>A.1.14</t>
  </si>
  <si>
    <t>Prises hors zone musée</t>
  </si>
  <si>
    <t>Gamme Celiane LEGRAND</t>
  </si>
  <si>
    <t>A.1.15</t>
  </si>
  <si>
    <t>Prises sous-sol et prises extérieurs</t>
  </si>
  <si>
    <t>PC étanche Legrand</t>
  </si>
  <si>
    <t>Variante : PC étanche MUREVA Schneider</t>
  </si>
  <si>
    <t>PC étanche triphasé Legrand</t>
  </si>
  <si>
    <t>A.1.16</t>
  </si>
  <si>
    <t>Prises bureaux</t>
  </si>
  <si>
    <t>Goulotte Ensto</t>
  </si>
  <si>
    <t>Variante : Goulotte LEGRAND, pas de possibilité de choix de RAL</t>
  </si>
  <si>
    <t>Prise sous goulotte LEGRAND</t>
  </si>
  <si>
    <t>Multiprise 10</t>
  </si>
  <si>
    <t>A.1.17</t>
  </si>
  <si>
    <t>Autres alimentations : câblage et raccordement</t>
  </si>
  <si>
    <t>Attente pour BECS</t>
  </si>
  <si>
    <t>Attente pour CTA</t>
  </si>
  <si>
    <t>Attente pour luminaires œuvres et fac-similés</t>
  </si>
  <si>
    <t>Attente pour traitement local informatique</t>
  </si>
  <si>
    <t>Attente pour four</t>
  </si>
  <si>
    <t>A.1.18</t>
  </si>
  <si>
    <t>Divers : études et DOE</t>
  </si>
  <si>
    <t>Etudes DOE</t>
  </si>
  <si>
    <t>TOTAL</t>
  </si>
  <si>
    <t>A.2</t>
  </si>
  <si>
    <t>CFA</t>
  </si>
  <si>
    <t>A.2.1</t>
  </si>
  <si>
    <t>Baie principale musée</t>
  </si>
  <si>
    <t>Fourniture et pose de la baie 800x800 42 U</t>
  </si>
  <si>
    <t>Tiroir optique 24 LC</t>
  </si>
  <si>
    <t>Panneaux de brassage 24 ports</t>
  </si>
  <si>
    <t>Switch manageable 24 ports</t>
  </si>
  <si>
    <t>Connecteurs optiques</t>
  </si>
  <si>
    <t xml:space="preserve">Panneau guide cordons </t>
  </si>
  <si>
    <t>PDU mono 6 PC</t>
  </si>
  <si>
    <t>Cordons 5 ml</t>
  </si>
  <si>
    <t>A.2.3</t>
  </si>
  <si>
    <t xml:space="preserve">Création d'un service WIFI </t>
  </si>
  <si>
    <t>Développement d'un accès WIFI via OpenEvent</t>
  </si>
  <si>
    <t>Fourniture, pose et paramétrage d'un routeur</t>
  </si>
  <si>
    <t>Paramétrage API</t>
  </si>
  <si>
    <t>A.2.4</t>
  </si>
  <si>
    <t>Baies secondaires et installation musée</t>
  </si>
  <si>
    <t>Liaison fibre optique entre la baie principale et les baies secondaires RDCH</t>
  </si>
  <si>
    <t>Fourniture, pose et raccordement d'un switch 12 ports manageable, dans une baie murale compacte 5U y compris passe câble, guide cordon et tiroir optique pour le RDCH</t>
  </si>
  <si>
    <t>Liaison fibre optique entre la baie principale et les baies secondaires R+1/R+2</t>
  </si>
  <si>
    <t>Fourniture, pose et raccordement d'un switch 24 ports manageable, dans une baie murale compacte 42U y compris passe câble, guide cordon et tiroir optique pour le R+1 et R+2</t>
  </si>
  <si>
    <t xml:space="preserve">Câblage RJ 45 cat 6a </t>
  </si>
  <si>
    <t>Chemin de câbles 150x50 (y compris mise à la terre)</t>
  </si>
  <si>
    <t xml:space="preserve">Fourniture, pose et raccordement de bornes WIFI </t>
  </si>
  <si>
    <t>Fourniture et pose de support pour borne</t>
  </si>
  <si>
    <t>Fourniture, pose et raccordement de prises RJ45 CELIANE RAL au choix de l'architecte</t>
  </si>
  <si>
    <t>Fourniture, pose et raccordement de prises RJ45 étanche</t>
  </si>
  <si>
    <t>Test câble</t>
  </si>
  <si>
    <t>Percements et rebouchages compris</t>
  </si>
  <si>
    <t>A.2.5</t>
  </si>
  <si>
    <t>Réseaux ADC</t>
  </si>
  <si>
    <t>Fourniture, pose et raccordement de prises RJ45 sous goulotte</t>
  </si>
  <si>
    <t>Percements et rebouchages au présent lot</t>
  </si>
  <si>
    <t>A.3</t>
  </si>
  <si>
    <t>SURETE</t>
  </si>
  <si>
    <t>A.3.1</t>
  </si>
  <si>
    <t>Baie principale (mutualisé avec Vidéosurveillance, Anti-intrusion)</t>
  </si>
  <si>
    <t>A.3.2</t>
  </si>
  <si>
    <t xml:space="preserve">Vidéosurveillance </t>
  </si>
  <si>
    <t>Caméra intérieur</t>
  </si>
  <si>
    <t>Caméra extérieur</t>
  </si>
  <si>
    <t xml:space="preserve">Centrale de vidéosurveillance </t>
  </si>
  <si>
    <t>Câblage et raccordement, y compris fourreaux et goulottes</t>
  </si>
  <si>
    <t>A.3.3</t>
  </si>
  <si>
    <t>Anti-intrusion</t>
  </si>
  <si>
    <t>Capteur volumétrique radio Honeywell de type IR8M</t>
  </si>
  <si>
    <t>Contact de fenêtre radio Honeywell de type DO8M ou DO800M2</t>
  </si>
  <si>
    <t>Centrale Honeywell Galaxy Dimension GD96</t>
  </si>
  <si>
    <t>Clavier de contrôle de type CP038-15-H</t>
  </si>
  <si>
    <t>Sirène intérieur Honeywell SP20ST</t>
  </si>
  <si>
    <t>Onduleur rackable 6kVA 20min</t>
  </si>
  <si>
    <t>Caméra thermique IA radiométrique Hanwha vision</t>
  </si>
  <si>
    <t>A.3.4</t>
  </si>
  <si>
    <t>Protection des œuvres</t>
  </si>
  <si>
    <t>Rideau IR CODINE Mini-laser SRCTx</t>
  </si>
  <si>
    <t>Rideau IR CODINE Nano-SRCTX ANGLE</t>
  </si>
  <si>
    <t>Contact magnétique COLIBRI 2</t>
  </si>
  <si>
    <t>Récepteurs radio POE COD8V0349</t>
  </si>
  <si>
    <t xml:space="preserve">Centrale muséogard piccolo serveur </t>
  </si>
  <si>
    <t>A.3.5</t>
  </si>
  <si>
    <t>Divers</t>
  </si>
  <si>
    <t>Paramétrage et mise en service</t>
  </si>
  <si>
    <t>Etude et DOE</t>
  </si>
  <si>
    <t>A.4</t>
  </si>
  <si>
    <t>SSI</t>
  </si>
  <si>
    <t>A.4.1</t>
  </si>
  <si>
    <t>Centrales incendies</t>
  </si>
  <si>
    <t>Fourniture, pose et raccordement</t>
  </si>
  <si>
    <t>SDI+CMSI</t>
  </si>
  <si>
    <t xml:space="preserve">Alimentation éléctrique de secours </t>
  </si>
  <si>
    <t>Centrale ADC</t>
  </si>
  <si>
    <t>A.4.2</t>
  </si>
  <si>
    <t>Equipements incendie musée</t>
  </si>
  <si>
    <t>Détecteurs automatiques d'incendie de type optique radio SIEMENS</t>
  </si>
  <si>
    <t>Détecteurs automatiques d'incendie de type optique filaire SIEMENS</t>
  </si>
  <si>
    <t>Déclencheurs manuels radio SIEMENS</t>
  </si>
  <si>
    <t>Déclencheurs manuels filaire SIEMENS</t>
  </si>
  <si>
    <t>Récepteur radio SIEMENS</t>
  </si>
  <si>
    <t>Avertisseurs sonores EATON</t>
  </si>
  <si>
    <t>Avertisseurs lumineux EATON</t>
  </si>
  <si>
    <t>Câblage et raccordement</t>
  </si>
  <si>
    <t>Attentes pour ventouses DAS</t>
  </si>
  <si>
    <t>Câblage et raccordements</t>
  </si>
  <si>
    <t>A.4.3</t>
  </si>
  <si>
    <t>Equipements incendie ADC</t>
  </si>
  <si>
    <t>Fourniture, pose et raccordement de bloc autonome audio de sécurité</t>
  </si>
  <si>
    <t>A.4.4</t>
  </si>
  <si>
    <t>Prestations SSI</t>
  </si>
  <si>
    <t>Paramétrage et programmation du SSI (UGA, ECS, CMSI)</t>
  </si>
  <si>
    <t>Essais et mise en service</t>
  </si>
  <si>
    <t>Etudes et DOE</t>
  </si>
  <si>
    <t>A.5</t>
  </si>
  <si>
    <t>GTB</t>
  </si>
  <si>
    <t>A.5.1</t>
  </si>
  <si>
    <t>Bus terrain</t>
  </si>
  <si>
    <t>Création du bus IP</t>
  </si>
  <si>
    <t>A.5.2</t>
  </si>
  <si>
    <t>Réseau fédérateur</t>
  </si>
  <si>
    <t>Mise en place d'un switch 8 ports manageables</t>
  </si>
  <si>
    <t>Fourniture et pose d'automate de gestion ECLYPSE</t>
  </si>
  <si>
    <t>Raccordement Electriques</t>
  </si>
  <si>
    <t>A.5.3</t>
  </si>
  <si>
    <t xml:space="preserve">Equipements </t>
  </si>
  <si>
    <t>Fourniture, pose et raccordement d'un PC client au niveau du PCS</t>
  </si>
  <si>
    <t>A.5.4</t>
  </si>
  <si>
    <t>Ingénierie</t>
  </si>
  <si>
    <t>Analyse fonctionnelle</t>
  </si>
  <si>
    <t>Création de la base de données</t>
  </si>
  <si>
    <t>Création de l'imagerie graphique animée</t>
  </si>
  <si>
    <t>Programmation du superviseur</t>
  </si>
  <si>
    <t>Contrôle de l'adressage</t>
  </si>
  <si>
    <t>A.5.5</t>
  </si>
  <si>
    <t>Equipement GTB Distech Contrôls</t>
  </si>
  <si>
    <t>Travaux éclairage musée</t>
  </si>
  <si>
    <t>. Contrôleur monométier éclairage SOLSTYCE DALI</t>
  </si>
  <si>
    <t xml:space="preserve">Raccordement compteur d'énergie </t>
  </si>
  <si>
    <t xml:space="preserve">Raccordement compeur d'eau </t>
  </si>
  <si>
    <t>Raccordement compteur d'eau chaude</t>
  </si>
  <si>
    <t>A.5.6</t>
  </si>
  <si>
    <t>B.1</t>
  </si>
  <si>
    <t>Plomberie</t>
  </si>
  <si>
    <t>B.1.1</t>
  </si>
  <si>
    <t>Opération préalable</t>
  </si>
  <si>
    <t>Dépose/Repose BECS</t>
  </si>
  <si>
    <t>B.1.2</t>
  </si>
  <si>
    <t xml:space="preserve">Réseaux </t>
  </si>
  <si>
    <t>Réseaux EF</t>
  </si>
  <si>
    <t>Calorifugeage</t>
  </si>
  <si>
    <t>Mise en place d'une vanne d'isolement</t>
  </si>
  <si>
    <t>Réseaux EC</t>
  </si>
  <si>
    <t>Réseaux EU fonte</t>
  </si>
  <si>
    <t xml:space="preserve">Réseaux EV </t>
  </si>
  <si>
    <t>B.1.3</t>
  </si>
  <si>
    <t>Bâti-support Geberit autoportant Duofix U320 avec plaque SIGMA 20 finition chrome brillant</t>
  </si>
  <si>
    <t>Cuvette suspendue Starck 3 Duravit</t>
  </si>
  <si>
    <t>Barre de maintien DELABIE ref.5081P2</t>
  </si>
  <si>
    <t>Vasque suspendue Duravit Ref.234880</t>
  </si>
  <si>
    <t xml:space="preserve">Siphon chromé </t>
  </si>
  <si>
    <t>Robinetterie GROHE BAUEDGE</t>
  </si>
  <si>
    <t>Fourniture, pose et raccordement de BECS 30l</t>
  </si>
  <si>
    <t>Accessoires</t>
  </si>
  <si>
    <t>B.1.4</t>
  </si>
  <si>
    <t>Tranchée</t>
  </si>
  <si>
    <t>PLOMBERIE</t>
  </si>
  <si>
    <t>B.2</t>
  </si>
  <si>
    <t>CVC</t>
  </si>
  <si>
    <t>B.2.2</t>
  </si>
  <si>
    <t>Essai de fonctionnement préalable</t>
  </si>
  <si>
    <t xml:space="preserve">Déplacement CTA </t>
  </si>
  <si>
    <t>Remise en service</t>
  </si>
  <si>
    <t>Suppression de radiateur</t>
  </si>
  <si>
    <t>Déplacement de radiateur</t>
  </si>
  <si>
    <t>B.2.3</t>
  </si>
  <si>
    <t>Equipements de traitement local baie</t>
  </si>
  <si>
    <t>DAIKIN FTXP-N9</t>
  </si>
  <si>
    <t>DAIKIN RTXP-N9</t>
  </si>
  <si>
    <t>Réseau frigorigène</t>
  </si>
  <si>
    <t>Réseau condensat</t>
  </si>
  <si>
    <t>B.2.4</t>
  </si>
  <si>
    <t xml:space="preserve">Equipements de chauffage accueil </t>
  </si>
  <si>
    <t>VCV Bornéo 290 EC - 5kWc</t>
  </si>
  <si>
    <t>Réseau eaux chaudes</t>
  </si>
  <si>
    <t>Calorifuge</t>
  </si>
  <si>
    <t>Raccordements hydrauliques y compris condensats</t>
  </si>
  <si>
    <t>Raccordements électriques, y compris coupure de proximité</t>
  </si>
  <si>
    <t>Réseaux condensats</t>
  </si>
  <si>
    <t xml:space="preserve">Sous total </t>
  </si>
  <si>
    <t>1.A CFO/CFA/SSI/SURETE/GTB</t>
  </si>
  <si>
    <t>1.B PLB/CVC</t>
  </si>
  <si>
    <t xml:space="preserve">Pour indication Prix de prises courants et goulotte à renseigner </t>
  </si>
  <si>
    <t>PU € HT</t>
  </si>
  <si>
    <t xml:space="preserve">Prises simples </t>
  </si>
  <si>
    <t>Prise gamme Hitera MODELEC finition bois</t>
  </si>
  <si>
    <t>DO LOW Fontini</t>
  </si>
  <si>
    <t xml:space="preserve">Prises doubles </t>
  </si>
  <si>
    <t>Prise DO LOW Fontini</t>
  </si>
  <si>
    <t>PC étanche MUREVA Schneider</t>
  </si>
  <si>
    <t>Goulotte LEGRAND</t>
  </si>
  <si>
    <t>LOT 2 - Second-œuvre bois &amp; métal</t>
  </si>
  <si>
    <t>P.U.</t>
  </si>
  <si>
    <t>3.1.</t>
  </si>
  <si>
    <t>Base-vie et installations de chantier</t>
  </si>
  <si>
    <t>Base vie</t>
  </si>
  <si>
    <t>fft</t>
  </si>
  <si>
    <t>3.2.</t>
  </si>
  <si>
    <t>Menuiseries extérieures patrimoniales</t>
  </si>
  <si>
    <t>3.2.1.</t>
  </si>
  <si>
    <t>Dépose en conservation de menuiseries extérieures en bois</t>
  </si>
  <si>
    <t>3.2.2.</t>
  </si>
  <si>
    <t>Dépose-repose en conservation de menuiseries extérieures</t>
  </si>
  <si>
    <t>3.2.3.</t>
  </si>
  <si>
    <t>Remplacement à neuf et à l’identique de menuiseries extérieures en bois, comprenant :
          • Châssis C6
          • Système d'asservissement + cadre basculant + vérin</t>
  </si>
  <si>
    <t>3.3.</t>
  </si>
  <si>
    <t>Menuiseries intérieures patrimoniales</t>
  </si>
  <si>
    <t>3.3.1.</t>
  </si>
  <si>
    <t>Boiseries</t>
  </si>
  <si>
    <t>3.3.1.1.</t>
  </si>
  <si>
    <t xml:space="preserve">          Déposes de boiseries complémentaires - TEMPS 1</t>
  </si>
  <si>
    <t>m²</t>
  </si>
  <si>
    <t>3.3.1.2.</t>
  </si>
  <si>
    <t xml:space="preserve">          Déposes en conservation de plinthes bois patrimoniales - TEMPS 1</t>
  </si>
  <si>
    <t>3.3.1.3.</t>
  </si>
  <si>
    <t xml:space="preserve">          Modification de structure de lambris patrimoniaux</t>
  </si>
  <si>
    <t>3.3.1.4.</t>
  </si>
  <si>
    <t xml:space="preserve">          Modification de placards bas historiques</t>
  </si>
  <si>
    <t>3.3.1.5.</t>
  </si>
  <si>
    <t xml:space="preserve">          Bouchement d'anciennes prises en lambris d'étage</t>
  </si>
  <si>
    <t>3.3.1.6.</t>
  </si>
  <si>
    <t xml:space="preserve">          Reposes de boiseries complémentaires - TEMPS 2</t>
  </si>
  <si>
    <t>3.3.1.7.</t>
  </si>
  <si>
    <t xml:space="preserve">          Repose de plinthes bois patrimoniales - TEMPS 2</t>
  </si>
  <si>
    <t>3.3.2.</t>
  </si>
  <si>
    <t>Parquets</t>
  </si>
  <si>
    <t>3.3.2.1.</t>
  </si>
  <si>
    <t xml:space="preserve">          Déposes complémentaires de parquets d’assemblage en panneaux sur faux parquets</t>
  </si>
  <si>
    <t>3.3.2.2.</t>
  </si>
  <si>
    <t xml:space="preserve">          Déposes compl. de faux parquets</t>
  </si>
  <si>
    <t>3.3.2.3.</t>
  </si>
  <si>
    <t xml:space="preserve">          Déposes compl. de parquets en pointe de Hongrie</t>
  </si>
  <si>
    <t>3.3.2.4.</t>
  </si>
  <si>
    <t xml:space="preserve">          Déposes compl. de parquets à l’anglaise ou à coupe de pierre</t>
  </si>
  <si>
    <t>3.3.2.5.</t>
  </si>
  <si>
    <t xml:space="preserve">          Déposes compl. de bordures formant cadre autour des panneaux d’assemblage</t>
  </si>
  <si>
    <t>3.3.2.6.</t>
  </si>
  <si>
    <t xml:space="preserve">          Déposes compl. de bordures formant cadre autour des parquets en pointe de Hongrie</t>
  </si>
  <si>
    <t>3.3.2.7.</t>
  </si>
  <si>
    <t xml:space="preserve">          Déposes compl. de bordures formant cadre autour de parquets à coupe de pierre</t>
  </si>
  <si>
    <t>3.3.2.8.</t>
  </si>
  <si>
    <t xml:space="preserve">          Déposes compl. de soffites, plates-bandes ou bandes de rattrapages</t>
  </si>
  <si>
    <t>3.3.2.9.</t>
  </si>
  <si>
    <t xml:space="preserve">          Renforcement et reprise des complexes de parquet du RDC haut au R+2</t>
  </si>
  <si>
    <t>3.3.2.10.</t>
  </si>
  <si>
    <t xml:space="preserve">          Reposes complémentaires de faux parquets</t>
  </si>
  <si>
    <t>3.3.2.11.</t>
  </si>
  <si>
    <t xml:space="preserve">          Reposes compl. de parquets d’assemblage en panneaux sur faux parquets</t>
  </si>
  <si>
    <t>3.3.2.12.</t>
  </si>
  <si>
    <t xml:space="preserve">          Reposes compl. de parquets en pointe de Hongrie</t>
  </si>
  <si>
    <t>3.3.2.13.</t>
  </si>
  <si>
    <t xml:space="preserve">          Reposes compl. de parquets à l’anglaise ou à coupe de pierre</t>
  </si>
  <si>
    <t>3.3.2.14.</t>
  </si>
  <si>
    <t xml:space="preserve">          Reposes compl. de bordures formant cadre autour des panneaux d’assemblage</t>
  </si>
  <si>
    <t>3.3.2.15.</t>
  </si>
  <si>
    <t xml:space="preserve">          Reposes compl. de bordures formant cadre autour des parquets en pointe de Hongrie</t>
  </si>
  <si>
    <t>3.3.2.16.</t>
  </si>
  <si>
    <t xml:space="preserve">          Reposes compl. de bordures formants cadre autour des parquets à coupe de pierre</t>
  </si>
  <si>
    <t>3.3.2.17.</t>
  </si>
  <si>
    <t xml:space="preserve">          Reposes compl. de soffites, de plates-bandes ou bandes de rattrapages</t>
  </si>
  <si>
    <t>3.3.3.</t>
  </si>
  <si>
    <t>Reprise Verrière existante en bois côté Salle des Ateliers du Carrousel à RDC Bas</t>
  </si>
  <si>
    <t>3.4.</t>
  </si>
  <si>
    <t>Déposes de menuiseries courantes</t>
  </si>
  <si>
    <t>3.4.1.</t>
  </si>
  <si>
    <t>Déposes de menuiseries métalliques</t>
  </si>
  <si>
    <t>3.4.1.1.</t>
  </si>
  <si>
    <t xml:space="preserve">          Escaliers métalliques</t>
  </si>
  <si>
    <t>3.4.1.2.</t>
  </si>
  <si>
    <t xml:space="preserve">          Ensemble grillagé</t>
  </si>
  <si>
    <t>3.4.2.</t>
  </si>
  <si>
    <t>Déposes de menuiseries bois</t>
  </si>
  <si>
    <t>3.4.2.1.</t>
  </si>
  <si>
    <t xml:space="preserve">          Portes sans remploi</t>
  </si>
  <si>
    <t xml:space="preserve">               • Portes à simple battant</t>
  </si>
  <si>
    <t xml:space="preserve">               • Portes à double battant</t>
  </si>
  <si>
    <t>3.4.2.2.</t>
  </si>
  <si>
    <t xml:space="preserve">          Dépose de plinthes</t>
  </si>
  <si>
    <t>3.4.2.3.</t>
  </si>
  <si>
    <t xml:space="preserve">          Dépose de Mobilier</t>
  </si>
  <si>
    <t>3.4.2.4.</t>
  </si>
  <si>
    <t xml:space="preserve">          Dépose du Coffrage bois</t>
  </si>
  <si>
    <t>3.4.3.</t>
  </si>
  <si>
    <t>Déposes diverses</t>
  </si>
  <si>
    <t>3.4.3.1.</t>
  </si>
  <si>
    <t xml:space="preserve">          Plans sécurité</t>
  </si>
  <si>
    <t xml:space="preserve">3.4.3. </t>
  </si>
  <si>
    <t>Modifications de menuiseries intérieures (Socle photocopieur à déposer)</t>
  </si>
  <si>
    <t>3.5.</t>
  </si>
  <si>
    <t>Travaux de menuiseries à neuf</t>
  </si>
  <si>
    <t>3.5.1.</t>
  </si>
  <si>
    <t xml:space="preserve">Portes intérieures neuves </t>
  </si>
  <si>
    <t>3.5.1.1.</t>
  </si>
  <si>
    <t xml:space="preserve">          Portes coupe-feu</t>
  </si>
  <si>
    <t xml:space="preserve">               • Portes à simple battant EI30</t>
  </si>
  <si>
    <t xml:space="preserve">               • Portes à simple battant EI60</t>
  </si>
  <si>
    <t xml:space="preserve">               • Portes à double battant EI30</t>
  </si>
  <si>
    <t>3.5.1.2.</t>
  </si>
  <si>
    <t xml:space="preserve">          Porte simple non CF - P13</t>
  </si>
  <si>
    <t>3.5.2.</t>
  </si>
  <si>
    <t>Châssis fixes et ouvrants CF</t>
  </si>
  <si>
    <t xml:space="preserve">               • Châssis ouvrants EI60 - C8</t>
  </si>
  <si>
    <t xml:space="preserve">               • Châssis ouvrants EI60 - C9</t>
  </si>
  <si>
    <t xml:space="preserve">               • Châssis FIXE EI60 - C7</t>
  </si>
  <si>
    <t>3.5.3.</t>
  </si>
  <si>
    <t>Cloison menuisée séparative pour encloisonnement escalier de service</t>
  </si>
  <si>
    <t xml:space="preserve">               • Porte à simple battant EI30 avec oculus</t>
  </si>
  <si>
    <t xml:space="preserve">               • Châssis vitré fixe EI60 - C4 et C5</t>
  </si>
  <si>
    <t>3.5.4.</t>
  </si>
  <si>
    <t>Cloison menuisée séparative entre ERP dans la salle de Pansage</t>
  </si>
  <si>
    <t xml:space="preserve">               • Portes à double battant EI30 + placage bois</t>
  </si>
  <si>
    <t xml:space="preserve">               • Châssis vitré fixe EI60 - C1</t>
  </si>
  <si>
    <t xml:space="preserve">               • Châssis vitré fixe EI60 - C2 et C3</t>
  </si>
  <si>
    <t xml:space="preserve">               • Caissons meubles</t>
  </si>
  <si>
    <t xml:space="preserve">               • Trappe EI60</t>
  </si>
  <si>
    <t xml:space="preserve">               • Habillage bois</t>
  </si>
  <si>
    <t xml:space="preserve">               • Façade de placard </t>
  </si>
  <si>
    <t>3.5.5.</t>
  </si>
  <si>
    <t>Quincailleries sur menuiseries neuves et anciennes - dispositions particulières</t>
  </si>
  <si>
    <t>3.5.5.1.</t>
  </si>
  <si>
    <t xml:space="preserve">          Béquillage et serrurerie</t>
  </si>
  <si>
    <t xml:space="preserve">               • Barres antipanique</t>
  </si>
  <si>
    <t xml:space="preserve">               • Poignées simples</t>
  </si>
  <si>
    <t xml:space="preserve">               • Poignées doubles</t>
  </si>
  <si>
    <t xml:space="preserve">               • Serrures de sureté</t>
  </si>
  <si>
    <t xml:space="preserve">               • Serrures simples</t>
  </si>
  <si>
    <t xml:space="preserve">               • Boutons de porte</t>
  </si>
  <si>
    <t>3.5.5.2.</t>
  </si>
  <si>
    <t xml:space="preserve">          Ferme-porte invisible</t>
  </si>
  <si>
    <t>3.5.5.3.</t>
  </si>
  <si>
    <t xml:space="preserve">          Ferme-porte</t>
  </si>
  <si>
    <t>3.5.5.4.</t>
  </si>
  <si>
    <t xml:space="preserve">          Charnières courantes</t>
  </si>
  <si>
    <t>3.5.5.5.</t>
  </si>
  <si>
    <t xml:space="preserve">          Charnières invisibles</t>
  </si>
  <si>
    <t>3.5.6.</t>
  </si>
  <si>
    <t>Porte grillagée pour fermer l'alcôve du four - P14</t>
  </si>
  <si>
    <t>3.5.7.</t>
  </si>
  <si>
    <t>Réalisation de rampes et seuils en bois</t>
  </si>
  <si>
    <t>3.5.7.1.</t>
  </si>
  <si>
    <t xml:space="preserve">          Seuils et rampes fixes</t>
  </si>
  <si>
    <t>3.5.7.2.</t>
  </si>
  <si>
    <t xml:space="preserve">          Rampe amovible</t>
  </si>
  <si>
    <t>3.5.8.</t>
  </si>
  <si>
    <t>Plinthes bois</t>
  </si>
  <si>
    <t>3.5.9.</t>
  </si>
  <si>
    <t>Habillages divers (plats métalliques en acier thermolaqué ADC niche four et porte P12)</t>
  </si>
  <si>
    <t>3.5.10.</t>
  </si>
  <si>
    <t>Caissons d'habillage d’un ballon d’eau chaude</t>
  </si>
  <si>
    <t>3.5.11.</t>
  </si>
  <si>
    <t>Création de trappes et façades</t>
  </si>
  <si>
    <t xml:space="preserve">          • MNC</t>
  </si>
  <si>
    <t xml:space="preserve">          • ADC</t>
  </si>
  <si>
    <t xml:space="preserve">          • Caissons d'habillage tableaux élec. </t>
  </si>
  <si>
    <t>3.5.12.</t>
  </si>
  <si>
    <t>Plans de sécurité</t>
  </si>
  <si>
    <t>3.6.</t>
  </si>
  <si>
    <t>Mobilier</t>
  </si>
  <si>
    <t>3.6.1.</t>
  </si>
  <si>
    <t>Mobilier Accueil Musée-Vestiaire</t>
  </si>
  <si>
    <t>3.6.2.</t>
  </si>
  <si>
    <t>Mobilier Atelier ADC</t>
  </si>
  <si>
    <t>3.6.3.</t>
  </si>
  <si>
    <t>Panneau d’information porche</t>
  </si>
  <si>
    <t>3.7.</t>
  </si>
  <si>
    <t>Amiante et Plomb</t>
  </si>
  <si>
    <t>3.7.1.</t>
  </si>
  <si>
    <t>Traitement des sujets amiante SS4</t>
  </si>
  <si>
    <t>3.7.2.</t>
  </si>
  <si>
    <t>Traitement des sujets plomb</t>
  </si>
  <si>
    <t>Récapitulatif travaux - LOT 2</t>
  </si>
  <si>
    <t>LOT 3 - Gros-œuvre : Pavage/Cloisons/Plâtreries</t>
  </si>
  <si>
    <t>Gros-œuvre extérieur patrimonial</t>
  </si>
  <si>
    <t>3.1.1.</t>
  </si>
  <si>
    <t>Réfection d’un seuil en pierre</t>
  </si>
  <si>
    <t>3.1.2.</t>
  </si>
  <si>
    <t>Reprise du Pavage de la cour d'honneur, comprenant :</t>
  </si>
  <si>
    <t xml:space="preserve">          • Dépose de pavés</t>
  </si>
  <si>
    <t xml:space="preserve">          • FP pavés neufs reprise</t>
  </si>
  <si>
    <t xml:space="preserve">          • Joints &amp; finitions, révision</t>
  </si>
  <si>
    <t>3.1.3.</t>
  </si>
  <si>
    <t>Extension du Pavage de la cour d'honneur, comprenant :</t>
  </si>
  <si>
    <t xml:space="preserve">          • Dépose de gravillons</t>
  </si>
  <si>
    <t xml:space="preserve">          • Dépose de chape</t>
  </si>
  <si>
    <t xml:space="preserve">          • Forme de pose</t>
  </si>
  <si>
    <t xml:space="preserve">          • FP pavés neufs, élargissement</t>
  </si>
  <si>
    <t xml:space="preserve">          • Joints &amp; finitions, élargissement</t>
  </si>
  <si>
    <t xml:space="preserve">          • Repose gravillons</t>
  </si>
  <si>
    <t>ftt</t>
  </si>
  <si>
    <t xml:space="preserve">          • Bacs dépose/repose</t>
  </si>
  <si>
    <t xml:space="preserve">          • Traitement</t>
  </si>
  <si>
    <t>Gros-œuvre intérieur patrimonial</t>
  </si>
  <si>
    <t>Réalisation d’une tranchée de sol</t>
  </si>
  <si>
    <t>Ouverture dans une paroi en briques</t>
  </si>
  <si>
    <t>Dépose-Repose de faïences</t>
  </si>
  <si>
    <t>3.2.4.</t>
  </si>
  <si>
    <t>Percements intérieurs dans les ouvrages de murs et voûtes maçonnés</t>
  </si>
  <si>
    <t>3.2.5.</t>
  </si>
  <si>
    <t>Percements et passages de gaines en complexes de parquets</t>
  </si>
  <si>
    <t>3.2.6.</t>
  </si>
  <si>
    <t>Reprises augets en plâtre sous lambourdes modifées</t>
  </si>
  <si>
    <t>3.2.7.</t>
  </si>
  <si>
    <t>Percements et reprises en cloisons de lambris et en corniches</t>
  </si>
  <si>
    <t>3.2.7.1.</t>
  </si>
  <si>
    <t xml:space="preserve">          Percements en cloisons lambrissées et corniches</t>
  </si>
  <si>
    <t xml:space="preserve">               • Cloisons lambrissées</t>
  </si>
  <si>
    <t xml:space="preserve">               • Corniches</t>
  </si>
  <si>
    <t>3.2.7.2.</t>
  </si>
  <si>
    <t xml:space="preserve">          Reprises en cloisons lambrissées</t>
  </si>
  <si>
    <t>3.2.7.3.</t>
  </si>
  <si>
    <t xml:space="preserve">          Reprises en corniches</t>
  </si>
  <si>
    <t>Plâtreries patrimoniales</t>
  </si>
  <si>
    <t>Réalisation de saignées en plafonds à gypseries</t>
  </si>
  <si>
    <t>Réalisation de percements au droit de décors en stuc pierre</t>
  </si>
  <si>
    <t>Reprise des saignées en plafonds à gypseries</t>
  </si>
  <si>
    <t>3.3.4.</t>
  </si>
  <si>
    <t xml:space="preserve">Reprise des percements dans les décors en stucs pierre </t>
  </si>
  <si>
    <t>Gros-œuvre intérieur parties courantes</t>
  </si>
  <si>
    <t>Déposes de cloisons existantes</t>
  </si>
  <si>
    <t>Sondages</t>
  </si>
  <si>
    <t>Reprises à l’enduit plâtre</t>
  </si>
  <si>
    <t>3.4.4.</t>
  </si>
  <si>
    <t>Dépose de faux plafonds</t>
  </si>
  <si>
    <t>Gros-œuvre intérieur neuf</t>
  </si>
  <si>
    <t>Nivellement de sols intérieurs par décaissement</t>
  </si>
  <si>
    <t>Nivellement de sol sanitaire PMR et four par remplissage en béton léger</t>
  </si>
  <si>
    <t>Structure intérieure</t>
  </si>
  <si>
    <t>Placard technique</t>
  </si>
  <si>
    <t>Cloisons à créer</t>
  </si>
  <si>
    <t>Cloisons en briques creuses à créer</t>
  </si>
  <si>
    <t>Cloisons en carreaux de plâtre</t>
  </si>
  <si>
    <t>Contre-cloison et jambages en carreaux de plâtre pour timbre d’office</t>
  </si>
  <si>
    <t>3.6.4.</t>
  </si>
  <si>
    <t>Cloisons en plaques de plâtre avec ossature</t>
  </si>
  <si>
    <t>3.6.5.</t>
  </si>
  <si>
    <t>Enduit sur cloisons en carreaux de plâtre</t>
  </si>
  <si>
    <t>Plafonds à créer</t>
  </si>
  <si>
    <t>Façon de banquette</t>
  </si>
  <si>
    <t>Faux plafonds</t>
  </si>
  <si>
    <t>3.7.3.</t>
  </si>
  <si>
    <t>Encoﬀrement des gaines</t>
  </si>
  <si>
    <t>3.7.4.</t>
  </si>
  <si>
    <t>Revêtements de sols carrelés neufs</t>
  </si>
  <si>
    <t>3.8.</t>
  </si>
  <si>
    <t>Revêtements murs carrelés</t>
  </si>
  <si>
    <t>3.8.1.</t>
  </si>
  <si>
    <t>Revêtements de murs carrelés neufs</t>
  </si>
  <si>
    <t>3.9.</t>
  </si>
  <si>
    <t>3.9.1.</t>
  </si>
  <si>
    <t>3.9.2.</t>
  </si>
  <si>
    <t>Récapitulatif travaux - LOT 3</t>
  </si>
  <si>
    <t>LOT 4 - Peinture</t>
  </si>
  <si>
    <t>Peintures courantes - Musée Nissim de Camondo</t>
  </si>
  <si>
    <t>Peintures sur ouvrages extérieurs</t>
  </si>
  <si>
    <t>3.1.1.1.</t>
  </si>
  <si>
    <t xml:space="preserve">          Châssis extérieur de désenfumage - C6</t>
  </si>
  <si>
    <t>3.1.1.2.</t>
  </si>
  <si>
    <t xml:space="preserve">          Tapée de la porte-fenêtre de la Descente à couvert</t>
  </si>
  <si>
    <t>Peintures sur softes et faux-plafonds créés</t>
  </si>
  <si>
    <t>Peintures sur cloisons créées</t>
  </si>
  <si>
    <t>3.1.4.</t>
  </si>
  <si>
    <t>Peintures sur menuiseries intérieures - portes / châssis / trappes / plinthes / divers</t>
  </si>
  <si>
    <t>3.1.4.1.</t>
  </si>
  <si>
    <t xml:space="preserve">          Huisseries, Vantaux et Habillages de portes</t>
  </si>
  <si>
    <t>3.1.4.2.</t>
  </si>
  <si>
    <t xml:space="preserve">          Châssis vitrés</t>
  </si>
  <si>
    <t>3.1.4.3.</t>
  </si>
  <si>
    <t xml:space="preserve">          Plinthes</t>
  </si>
  <si>
    <t>3.1.4.4.</t>
  </si>
  <si>
    <t xml:space="preserve">          Trappes de visite</t>
  </si>
  <si>
    <t>3.1.4.5.</t>
  </si>
  <si>
    <t xml:space="preserve">          Goulottes électriques</t>
  </si>
  <si>
    <t xml:space="preserve">               • Goulottes bois</t>
  </si>
  <si>
    <t xml:space="preserve">               • Goulottes PVC</t>
  </si>
  <si>
    <t>3.1.4.6.</t>
  </si>
  <si>
    <t xml:space="preserve">          Divers</t>
  </si>
  <si>
    <t xml:space="preserve">               • Traitement antirouille de la descente d'EP en fonte</t>
  </si>
  <si>
    <t>Peintures courantes - Ateliers du Carrousel</t>
  </si>
  <si>
    <t>Peintures sur menuiseries extérieures</t>
  </si>
  <si>
    <t>Peintures sur soffites et faux-plafonds créés</t>
  </si>
  <si>
    <t>Peintures sur menuiseries intérieures – portes / châssis / Trappes / plinthes / divers</t>
  </si>
  <si>
    <t>3.2.4.1.</t>
  </si>
  <si>
    <t>3.2.4.2.</t>
  </si>
  <si>
    <t>3.2.4.3.</t>
  </si>
  <si>
    <t>3.2.4.4.</t>
  </si>
  <si>
    <t>3.2.4.5.</t>
  </si>
  <si>
    <t>3.2.4.6.</t>
  </si>
  <si>
    <t xml:space="preserve">               • Pourtour du dosseret de l'évier</t>
  </si>
  <si>
    <t xml:space="preserve">               • Placard BEC sas sanitaire toutes faces</t>
  </si>
  <si>
    <t>Sols souples - Ateliers du Carrousel</t>
  </si>
  <si>
    <t>Sols souples PVC</t>
  </si>
  <si>
    <t>Récapitulatif travaux - LOT 4 (Hors option)</t>
  </si>
  <si>
    <t>Peintures - zones musée et supports patrimoniaux (en tranche optionnelle)</t>
  </si>
  <si>
    <t>Reprises de peintures sur plafonds</t>
  </si>
  <si>
    <t>Reprises de peintures sur boiseries</t>
  </si>
  <si>
    <t>3.5.2.1.</t>
  </si>
  <si>
    <t xml:space="preserve">          Peinture décorative sur les lambris de boiseries</t>
  </si>
  <si>
    <t>3.5.2.2.</t>
  </si>
  <si>
    <t xml:space="preserve">          Peinture décorative sur les prises intégrées dans les boiseries</t>
  </si>
  <si>
    <t>Ensemble menuisé historique Ateliers du Carrousel</t>
  </si>
  <si>
    <t>Goulottes électriques</t>
  </si>
  <si>
    <t>Récapitulatif travaux - LOT 4, tranche ferme et tranche optionnelle comprise</t>
  </si>
  <si>
    <r>
      <t xml:space="preserve">TOTAL T.T.C. </t>
    </r>
    <r>
      <rPr>
        <b/>
        <i/>
        <sz val="10"/>
        <color theme="1"/>
        <rFont val="Calibri"/>
        <family val="2"/>
        <scheme val="minor"/>
      </rPr>
      <t>compris option</t>
    </r>
  </si>
  <si>
    <t>Travaux de désamiantage pour le musée Nissim de Camondo</t>
  </si>
  <si>
    <t>63, rue Monceau – 75008 Paris</t>
  </si>
  <si>
    <t>Cadre de décomposition du prix - V0</t>
  </si>
  <si>
    <t>Taches</t>
  </si>
  <si>
    <t>Quantités</t>
  </si>
  <si>
    <t>PU</t>
  </si>
  <si>
    <t>Total</t>
  </si>
  <si>
    <t>Plan de retrait</t>
  </si>
  <si>
    <t>Ens</t>
  </si>
  <si>
    <r>
      <t xml:space="preserve">Installation nécessaire aux travaux, </t>
    </r>
    <r>
      <rPr>
        <b/>
        <sz val="11"/>
        <rFont val="Arial Narrow"/>
        <family val="2"/>
      </rPr>
      <t>compris phasage si nécessaire</t>
    </r>
  </si>
  <si>
    <t>Forfait</t>
  </si>
  <si>
    <t>Branchement d'eau nécessaire au travaux depuis attentes EF et EU mises à disposition,</t>
  </si>
  <si>
    <t>Branchement électrique nécessaire au travaux depuis tableau mis à sa disposition</t>
  </si>
  <si>
    <t>Point zéro</t>
  </si>
  <si>
    <t>Dépose de la faïence en H.RDCB.18</t>
  </si>
  <si>
    <t>Confinement</t>
  </si>
  <si>
    <t>Dépose de l'amiante</t>
  </si>
  <si>
    <t>Autre métrologie</t>
  </si>
  <si>
    <t>Mesure de 1ère restitution</t>
  </si>
  <si>
    <t>Repli</t>
  </si>
  <si>
    <t>Dépose de la porte CF</t>
  </si>
  <si>
    <t>Dépose des cables en corniches</t>
  </si>
  <si>
    <t>Echafaudage</t>
  </si>
  <si>
    <t>Dépose et nettoyage fin</t>
  </si>
  <si>
    <t>Dépose des cables en fourreaux et GT</t>
  </si>
  <si>
    <t>RFI</t>
  </si>
  <si>
    <t>Total HT</t>
  </si>
  <si>
    <t>TVA</t>
  </si>
  <si>
    <t>Total TTC</t>
  </si>
  <si>
    <t xml:space="preserve">TOTAL TRAVAUX H.T. </t>
  </si>
  <si>
    <r>
      <t xml:space="preserve">TOTAL TRAVAUX H.T. </t>
    </r>
    <r>
      <rPr>
        <b/>
        <i/>
        <sz val="11"/>
        <rFont val="Calibri"/>
        <family val="2"/>
        <scheme val="minor"/>
      </rPr>
      <t xml:space="preserve">compris tranche optionnelle </t>
    </r>
    <r>
      <rPr>
        <b/>
        <sz val="1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</si>
</sst>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€_-;\-* #,##0.00\€_-;_-* \-??\€_-;_-@_-"/>
    <numFmt numFmtId="165" formatCode="[$-40C]d\-mmm\-yy;@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4" tint="-0.499984740745262"/>
      <name val="Calibri"/>
      <family val="2"/>
      <scheme val="minor"/>
    </font>
    <font>
      <i/>
      <sz val="10"/>
      <color theme="4" tint="-0.499984740745262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theme="5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Geneva"/>
      <family val="2"/>
      <charset val="1"/>
    </font>
    <font>
      <b/>
      <sz val="10"/>
      <name val="Calibri"/>
      <family val="2"/>
      <scheme val="minor"/>
    </font>
    <font>
      <sz val="10"/>
      <name val="Arial"/>
      <family val="2"/>
      <charset val="1"/>
    </font>
    <font>
      <sz val="10"/>
      <color rgb="FF000000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Arial"/>
      <family val="2"/>
      <charset val="1"/>
    </font>
    <font>
      <i/>
      <sz val="10"/>
      <color rgb="FFDD0806"/>
      <name val="Arial"/>
      <family val="2"/>
      <charset val="1"/>
    </font>
    <font>
      <sz val="10"/>
      <color rgb="FFFF0000"/>
      <name val="Calibri"/>
      <family val="2"/>
      <scheme val="minor"/>
    </font>
    <font>
      <b/>
      <sz val="9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u/>
      <sz val="10"/>
      <name val="Calibri"/>
      <family val="2"/>
      <scheme val="minor"/>
    </font>
    <font>
      <u/>
      <sz val="10"/>
      <color theme="0" tint="-0.499984740745262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theme="1"/>
      <name val="Comic Sans MS"/>
      <family val="2"/>
    </font>
    <font>
      <sz val="14"/>
      <color theme="1"/>
      <name val="Arial Narrow"/>
      <family val="2"/>
    </font>
    <font>
      <sz val="11"/>
      <color theme="1"/>
      <name val="Arial Narrow"/>
      <family val="2"/>
    </font>
    <font>
      <i/>
      <sz val="11"/>
      <color theme="1"/>
      <name val="Arial Narrow"/>
      <family val="2"/>
    </font>
    <font>
      <sz val="11"/>
      <name val="Arial Narrow"/>
      <family val="2"/>
    </font>
    <font>
      <i/>
      <sz val="11"/>
      <name val="Arial Narrow"/>
      <family val="2"/>
    </font>
    <font>
      <strike/>
      <sz val="14"/>
      <color indexed="8"/>
      <name val="Arial Narrow"/>
      <family val="2"/>
    </font>
    <font>
      <b/>
      <sz val="11"/>
      <name val="Arial Narrow"/>
      <family val="2"/>
    </font>
    <font>
      <b/>
      <sz val="14"/>
      <color indexed="8"/>
      <name val="Arial Narrow"/>
      <family val="2"/>
    </font>
    <font>
      <b/>
      <sz val="16"/>
      <color indexed="8"/>
      <name val="Arial Narrow"/>
      <family val="2"/>
    </font>
    <font>
      <b/>
      <sz val="10"/>
      <color rgb="FFFF0000"/>
      <name val="Calibri"/>
      <family val="2"/>
      <scheme val="minor"/>
    </font>
    <font>
      <u/>
      <sz val="10"/>
      <color theme="2" tint="-0.89999084444715716"/>
      <name val="Calibri"/>
      <family val="2"/>
      <scheme val="minor"/>
    </font>
    <font>
      <sz val="10"/>
      <color theme="2" tint="-0.89999084444715716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rgb="FFF2F2F2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39997558519241921"/>
        <bgColor rgb="FFF2F2F2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rgb="FFF2F2F2"/>
      </patternFill>
    </fill>
    <fill>
      <patternFill patternType="solid">
        <fgColor theme="8" tint="0.39997558519241921"/>
        <bgColor rgb="FFF2F2F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12" fillId="0" borderId="0"/>
    <xf numFmtId="0" fontId="12" fillId="0" borderId="0"/>
    <xf numFmtId="0" fontId="28" fillId="0" borderId="0"/>
  </cellStyleXfs>
  <cellXfs count="270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/>
    </xf>
    <xf numFmtId="17" fontId="3" fillId="0" borderId="0" xfId="0" applyNumberFormat="1" applyFont="1" applyAlignment="1">
      <alignment vertical="top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/>
    <xf numFmtId="0" fontId="2" fillId="0" borderId="2" xfId="0" applyFont="1" applyBorder="1" applyAlignment="1">
      <alignment horizontal="center" vertical="center"/>
    </xf>
    <xf numFmtId="0" fontId="2" fillId="0" borderId="1" xfId="0" applyFont="1" applyBorder="1"/>
    <xf numFmtId="0" fontId="3" fillId="0" borderId="4" xfId="0" applyFont="1" applyBorder="1"/>
    <xf numFmtId="0" fontId="3" fillId="0" borderId="5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44" fontId="3" fillId="0" borderId="3" xfId="0" applyNumberFormat="1" applyFont="1" applyBorder="1"/>
    <xf numFmtId="44" fontId="3" fillId="0" borderId="4" xfId="0" applyNumberFormat="1" applyFont="1" applyBorder="1"/>
    <xf numFmtId="44" fontId="3" fillId="0" borderId="5" xfId="0" applyNumberFormat="1" applyFont="1" applyBorder="1"/>
    <xf numFmtId="44" fontId="2" fillId="0" borderId="3" xfId="0" applyNumberFormat="1" applyFont="1" applyBorder="1"/>
    <xf numFmtId="44" fontId="4" fillId="0" borderId="4" xfId="0" applyNumberFormat="1" applyFont="1" applyBorder="1"/>
    <xf numFmtId="44" fontId="2" fillId="0" borderId="5" xfId="0" applyNumberFormat="1" applyFont="1" applyBorder="1"/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4" xfId="0" applyFont="1" applyBorder="1"/>
    <xf numFmtId="0" fontId="5" fillId="0" borderId="4" xfId="0" applyFont="1" applyBorder="1" applyAlignment="1">
      <alignment horizontal="center" vertical="center"/>
    </xf>
    <xf numFmtId="0" fontId="6" fillId="0" borderId="4" xfId="0" applyFont="1" applyBorder="1"/>
    <xf numFmtId="0" fontId="2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44" fontId="2" fillId="2" borderId="4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44" fontId="2" fillId="2" borderId="3" xfId="0" applyNumberFormat="1" applyFont="1" applyFill="1" applyBorder="1" applyAlignment="1">
      <alignment vertical="center"/>
    </xf>
    <xf numFmtId="44" fontId="6" fillId="0" borderId="4" xfId="0" applyNumberFormat="1" applyFont="1" applyBorder="1"/>
    <xf numFmtId="44" fontId="3" fillId="0" borderId="4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44" fontId="2" fillId="2" borderId="3" xfId="0" applyNumberFormat="1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44" fontId="2" fillId="2" borderId="4" xfId="0" applyNumberFormat="1" applyFont="1" applyFill="1" applyBorder="1" applyAlignment="1">
      <alignment horizontal="left" vertical="center"/>
    </xf>
    <xf numFmtId="44" fontId="5" fillId="0" borderId="4" xfId="0" applyNumberFormat="1" applyFont="1" applyBorder="1"/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/>
    <xf numFmtId="0" fontId="8" fillId="0" borderId="4" xfId="0" applyFont="1" applyBorder="1"/>
    <xf numFmtId="0" fontId="10" fillId="0" borderId="0" xfId="0" applyFont="1" applyAlignment="1">
      <alignment horizontal="center"/>
    </xf>
    <xf numFmtId="0" fontId="10" fillId="0" borderId="0" xfId="0" applyFont="1"/>
    <xf numFmtId="44" fontId="3" fillId="0" borderId="4" xfId="0" applyNumberFormat="1" applyFont="1" applyBorder="1" applyAlignment="1">
      <alignment vertical="center"/>
    </xf>
    <xf numFmtId="44" fontId="2" fillId="2" borderId="3" xfId="0" applyNumberFormat="1" applyFont="1" applyFill="1" applyBorder="1" applyAlignment="1">
      <alignment horizontal="center" vertical="center"/>
    </xf>
    <xf numFmtId="0" fontId="1" fillId="0" borderId="0" xfId="1"/>
    <xf numFmtId="0" fontId="1" fillId="0" borderId="0" xfId="1" applyAlignment="1">
      <alignment horizontal="left"/>
    </xf>
    <xf numFmtId="0" fontId="11" fillId="0" borderId="0" xfId="1" applyFont="1" applyAlignment="1">
      <alignment horizontal="left" vertical="center"/>
    </xf>
    <xf numFmtId="44" fontId="1" fillId="0" borderId="16" xfId="2" applyFont="1" applyBorder="1"/>
    <xf numFmtId="0" fontId="1" fillId="0" borderId="17" xfId="1" applyBorder="1" applyAlignment="1">
      <alignment horizontal="center"/>
    </xf>
    <xf numFmtId="0" fontId="1" fillId="0" borderId="17" xfId="1" applyBorder="1"/>
    <xf numFmtId="0" fontId="11" fillId="0" borderId="17" xfId="1" applyFont="1" applyBorder="1"/>
    <xf numFmtId="0" fontId="11" fillId="0" borderId="18" xfId="1" applyFont="1" applyBorder="1" applyAlignment="1">
      <alignment horizontal="left"/>
    </xf>
    <xf numFmtId="164" fontId="8" fillId="3" borderId="15" xfId="0" applyNumberFormat="1" applyFont="1" applyFill="1" applyBorder="1" applyAlignment="1">
      <alignment horizontal="right" vertical="center"/>
    </xf>
    <xf numFmtId="0" fontId="2" fillId="3" borderId="13" xfId="1" applyFont="1" applyFill="1" applyBorder="1" applyAlignment="1">
      <alignment horizontal="left" vertical="center"/>
    </xf>
    <xf numFmtId="164" fontId="8" fillId="0" borderId="4" xfId="0" applyNumberFormat="1" applyFont="1" applyBorder="1" applyAlignment="1">
      <alignment horizontal="right" vertical="center"/>
    </xf>
    <xf numFmtId="164" fontId="14" fillId="0" borderId="4" xfId="0" applyNumberFormat="1" applyFont="1" applyBorder="1" applyAlignment="1">
      <alignment horizontal="right" vertical="center"/>
    </xf>
    <xf numFmtId="0" fontId="8" fillId="0" borderId="4" xfId="4" applyFont="1" applyBorder="1" applyAlignment="1">
      <alignment horizontal="center" vertical="center"/>
    </xf>
    <xf numFmtId="0" fontId="8" fillId="0" borderId="4" xfId="3" applyFont="1" applyBorder="1" applyAlignment="1">
      <alignment horizontal="left" vertical="top" wrapText="1"/>
    </xf>
    <xf numFmtId="1" fontId="14" fillId="0" borderId="4" xfId="0" applyNumberFormat="1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top" wrapText="1"/>
    </xf>
    <xf numFmtId="164" fontId="1" fillId="0" borderId="0" xfId="1" applyNumberFormat="1"/>
    <xf numFmtId="0" fontId="15" fillId="0" borderId="0" xfId="0" applyFont="1" applyAlignment="1">
      <alignment horizontal="left" vertical="top"/>
    </xf>
    <xf numFmtId="0" fontId="1" fillId="0" borderId="4" xfId="1" applyBorder="1"/>
    <xf numFmtId="0" fontId="13" fillId="0" borderId="4" xfId="3" applyFont="1" applyBorder="1" applyAlignment="1">
      <alignment horizontal="left" vertical="top" wrapText="1"/>
    </xf>
    <xf numFmtId="0" fontId="2" fillId="0" borderId="4" xfId="1" applyFont="1" applyBorder="1" applyAlignment="1">
      <alignment horizontal="left" vertical="center"/>
    </xf>
    <xf numFmtId="164" fontId="16" fillId="3" borderId="15" xfId="0" applyNumberFormat="1" applyFont="1" applyFill="1" applyBorder="1" applyAlignment="1">
      <alignment horizontal="right" vertical="center"/>
    </xf>
    <xf numFmtId="0" fontId="16" fillId="3" borderId="14" xfId="0" applyFont="1" applyFill="1" applyBorder="1" applyAlignment="1">
      <alignment horizontal="center" vertical="center"/>
    </xf>
    <xf numFmtId="0" fontId="17" fillId="3" borderId="14" xfId="3" applyFont="1" applyFill="1" applyBorder="1" applyAlignment="1">
      <alignment vertical="center" wrapText="1"/>
    </xf>
    <xf numFmtId="0" fontId="17" fillId="3" borderId="13" xfId="3" applyFont="1" applyFill="1" applyBorder="1" applyAlignment="1">
      <alignment vertical="center" wrapText="1"/>
    </xf>
    <xf numFmtId="164" fontId="8" fillId="4" borderId="8" xfId="0" applyNumberFormat="1" applyFont="1" applyFill="1" applyBorder="1" applyAlignment="1">
      <alignment horizontal="right" vertical="center"/>
    </xf>
    <xf numFmtId="0" fontId="2" fillId="4" borderId="7" xfId="1" applyFont="1" applyFill="1" applyBorder="1" applyAlignment="1">
      <alignment horizontal="left" vertical="center"/>
    </xf>
    <xf numFmtId="0" fontId="8" fillId="0" borderId="4" xfId="4" applyFont="1" applyBorder="1" applyAlignment="1">
      <alignment horizontal="center" vertical="center" wrapText="1"/>
    </xf>
    <xf numFmtId="0" fontId="8" fillId="0" borderId="4" xfId="4" applyFont="1" applyBorder="1" applyAlignment="1">
      <alignment vertical="center" wrapTex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0" borderId="4" xfId="3" applyFont="1" applyBorder="1" applyAlignment="1">
      <alignment horizontal="center" vertical="center" wrapText="1"/>
    </xf>
    <xf numFmtId="0" fontId="8" fillId="0" borderId="4" xfId="3" applyFont="1" applyBorder="1" applyAlignment="1">
      <alignment horizontal="left" vertical="center" wrapText="1"/>
    </xf>
    <xf numFmtId="0" fontId="20" fillId="0" borderId="0" xfId="1" applyFont="1" applyAlignment="1">
      <alignment horizontal="left"/>
    </xf>
    <xf numFmtId="1" fontId="8" fillId="0" borderId="4" xfId="0" applyNumberFormat="1" applyFont="1" applyBorder="1" applyAlignment="1">
      <alignment horizontal="center" vertical="center"/>
    </xf>
    <xf numFmtId="0" fontId="13" fillId="0" borderId="4" xfId="4" applyFont="1" applyBorder="1" applyAlignment="1">
      <alignment vertical="center" wrapText="1"/>
    </xf>
    <xf numFmtId="164" fontId="16" fillId="4" borderId="15" xfId="0" applyNumberFormat="1" applyFont="1" applyFill="1" applyBorder="1" applyAlignment="1">
      <alignment horizontal="right" vertical="center"/>
    </xf>
    <xf numFmtId="164" fontId="16" fillId="4" borderId="14" xfId="0" applyNumberFormat="1" applyFont="1" applyFill="1" applyBorder="1" applyAlignment="1">
      <alignment horizontal="right" vertical="center"/>
    </xf>
    <xf numFmtId="0" fontId="16" fillId="4" borderId="14" xfId="0" applyFont="1" applyFill="1" applyBorder="1" applyAlignment="1">
      <alignment horizontal="center" vertical="center"/>
    </xf>
    <xf numFmtId="0" fontId="17" fillId="4" borderId="14" xfId="3" applyFont="1" applyFill="1" applyBorder="1" applyAlignment="1">
      <alignment vertical="center" wrapText="1"/>
    </xf>
    <xf numFmtId="0" fontId="17" fillId="4" borderId="13" xfId="3" applyFont="1" applyFill="1" applyBorder="1" applyAlignment="1">
      <alignment vertical="center" wrapText="1"/>
    </xf>
    <xf numFmtId="164" fontId="8" fillId="5" borderId="8" xfId="0" applyNumberFormat="1" applyFont="1" applyFill="1" applyBorder="1" applyAlignment="1">
      <alignment horizontal="right" vertical="center"/>
    </xf>
    <xf numFmtId="164" fontId="8" fillId="6" borderId="6" xfId="0" applyNumberFormat="1" applyFont="1" applyFill="1" applyBorder="1" applyAlignment="1">
      <alignment horizontal="right" vertical="center"/>
    </xf>
    <xf numFmtId="0" fontId="8" fillId="6" borderId="6" xfId="0" applyFont="1" applyFill="1" applyBorder="1" applyAlignment="1">
      <alignment horizontal="center" vertical="center"/>
    </xf>
    <xf numFmtId="0" fontId="21" fillId="6" borderId="6" xfId="0" applyFont="1" applyFill="1" applyBorder="1" applyAlignment="1">
      <alignment vertical="center"/>
    </xf>
    <xf numFmtId="0" fontId="17" fillId="6" borderId="6" xfId="0" applyFont="1" applyFill="1" applyBorder="1" applyAlignment="1">
      <alignment horizontal="left" vertical="center" indent="1"/>
    </xf>
    <xf numFmtId="0" fontId="11" fillId="6" borderId="7" xfId="1" applyFont="1" applyFill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 indent="1"/>
    </xf>
    <xf numFmtId="0" fontId="11" fillId="0" borderId="4" xfId="1" applyFont="1" applyBorder="1" applyAlignment="1">
      <alignment horizontal="left" vertical="center"/>
    </xf>
    <xf numFmtId="0" fontId="22" fillId="0" borderId="4" xfId="3" applyFont="1" applyBorder="1" applyAlignment="1">
      <alignment horizontal="left" vertical="top" wrapText="1"/>
    </xf>
    <xf numFmtId="0" fontId="22" fillId="0" borderId="4" xfId="3" applyFont="1" applyBorder="1" applyAlignment="1">
      <alignment horizontal="left" vertical="top" wrapText="1" indent="12"/>
    </xf>
    <xf numFmtId="0" fontId="8" fillId="0" borderId="4" xfId="0" applyFont="1" applyBorder="1" applyAlignment="1">
      <alignment vertical="center"/>
    </xf>
    <xf numFmtId="0" fontId="23" fillId="0" borderId="4" xfId="0" applyFont="1" applyBorder="1" applyAlignment="1">
      <alignment vertical="center" wrapText="1"/>
    </xf>
    <xf numFmtId="164" fontId="16" fillId="6" borderId="15" xfId="0" applyNumberFormat="1" applyFont="1" applyFill="1" applyBorder="1" applyAlignment="1">
      <alignment horizontal="right" vertical="center"/>
    </xf>
    <xf numFmtId="0" fontId="17" fillId="6" borderId="14" xfId="0" applyFont="1" applyFill="1" applyBorder="1" applyAlignment="1">
      <alignment vertical="center"/>
    </xf>
    <xf numFmtId="0" fontId="17" fillId="5" borderId="14" xfId="0" applyFont="1" applyFill="1" applyBorder="1" applyAlignment="1">
      <alignment vertical="center"/>
    </xf>
    <xf numFmtId="0" fontId="16" fillId="6" borderId="14" xfId="0" applyFont="1" applyFill="1" applyBorder="1" applyAlignment="1">
      <alignment horizontal="center" vertical="center"/>
    </xf>
    <xf numFmtId="0" fontId="17" fillId="6" borderId="14" xfId="4" applyFont="1" applyFill="1" applyBorder="1" applyAlignment="1">
      <alignment vertical="center" wrapText="1"/>
    </xf>
    <xf numFmtId="0" fontId="11" fillId="6" borderId="13" xfId="1" applyFont="1" applyFill="1" applyBorder="1" applyAlignment="1">
      <alignment horizontal="left" vertical="center"/>
    </xf>
    <xf numFmtId="164" fontId="16" fillId="7" borderId="8" xfId="0" applyNumberFormat="1" applyFont="1" applyFill="1" applyBorder="1" applyAlignment="1">
      <alignment horizontal="right" vertical="center"/>
    </xf>
    <xf numFmtId="164" fontId="16" fillId="8" borderId="6" xfId="0" applyNumberFormat="1" applyFont="1" applyFill="1" applyBorder="1" applyAlignment="1">
      <alignment horizontal="right" vertical="center"/>
    </xf>
    <xf numFmtId="0" fontId="16" fillId="8" borderId="6" xfId="0" applyFont="1" applyFill="1" applyBorder="1" applyAlignment="1">
      <alignment horizontal="center" vertical="center"/>
    </xf>
    <xf numFmtId="0" fontId="17" fillId="8" borderId="6" xfId="0" applyFont="1" applyFill="1" applyBorder="1" applyAlignment="1">
      <alignment vertical="center"/>
    </xf>
    <xf numFmtId="0" fontId="17" fillId="8" borderId="6" xfId="0" applyFont="1" applyFill="1" applyBorder="1" applyAlignment="1">
      <alignment horizontal="left" vertical="center" indent="1"/>
    </xf>
    <xf numFmtId="0" fontId="11" fillId="8" borderId="7" xfId="1" applyFont="1" applyFill="1" applyBorder="1" applyAlignment="1">
      <alignment horizontal="left" vertical="center"/>
    </xf>
    <xf numFmtId="0" fontId="8" fillId="0" borderId="4" xfId="4" applyFont="1" applyBorder="1" applyAlignment="1">
      <alignment horizontal="left" vertical="center" wrapText="1" indent="1"/>
    </xf>
    <xf numFmtId="0" fontId="8" fillId="0" borderId="4" xfId="4" applyFont="1" applyBorder="1" applyAlignment="1">
      <alignment horizontal="left" vertical="center" wrapText="1"/>
    </xf>
    <xf numFmtId="164" fontId="16" fillId="8" borderId="15" xfId="0" applyNumberFormat="1" applyFont="1" applyFill="1" applyBorder="1" applyAlignment="1">
      <alignment horizontal="right" vertical="center"/>
    </xf>
    <xf numFmtId="0" fontId="17" fillId="8" borderId="14" xfId="0" applyFont="1" applyFill="1" applyBorder="1" applyAlignment="1">
      <alignment vertical="center"/>
    </xf>
    <xf numFmtId="0" fontId="17" fillId="7" borderId="14" xfId="0" applyFont="1" applyFill="1" applyBorder="1" applyAlignment="1">
      <alignment vertical="center"/>
    </xf>
    <xf numFmtId="0" fontId="16" fillId="8" borderId="14" xfId="0" applyFont="1" applyFill="1" applyBorder="1" applyAlignment="1">
      <alignment horizontal="center" vertical="center"/>
    </xf>
    <xf numFmtId="0" fontId="17" fillId="8" borderId="14" xfId="4" applyFont="1" applyFill="1" applyBorder="1" applyAlignment="1">
      <alignment vertical="center" wrapText="1"/>
    </xf>
    <xf numFmtId="0" fontId="11" fillId="8" borderId="13" xfId="1" applyFont="1" applyFill="1" applyBorder="1" applyAlignment="1">
      <alignment horizontal="left" vertical="center"/>
    </xf>
    <xf numFmtId="164" fontId="16" fillId="9" borderId="8" xfId="0" applyNumberFormat="1" applyFont="1" applyFill="1" applyBorder="1" applyAlignment="1">
      <alignment horizontal="right" vertical="center"/>
    </xf>
    <xf numFmtId="164" fontId="16" fillId="3" borderId="6" xfId="0" applyNumberFormat="1" applyFont="1" applyFill="1" applyBorder="1" applyAlignment="1">
      <alignment horizontal="right" vertical="center"/>
    </xf>
    <xf numFmtId="0" fontId="16" fillId="3" borderId="6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vertical="center"/>
    </xf>
    <xf numFmtId="0" fontId="17" fillId="3" borderId="6" xfId="0" applyFont="1" applyFill="1" applyBorder="1" applyAlignment="1">
      <alignment horizontal="left" vertical="center" indent="1"/>
    </xf>
    <xf numFmtId="0" fontId="11" fillId="3" borderId="7" xfId="1" applyFont="1" applyFill="1" applyBorder="1" applyAlignment="1">
      <alignment horizontal="left" vertical="center"/>
    </xf>
    <xf numFmtId="164" fontId="16" fillId="3" borderId="14" xfId="0" applyNumberFormat="1" applyFont="1" applyFill="1" applyBorder="1" applyAlignment="1">
      <alignment horizontal="right" vertical="center"/>
    </xf>
    <xf numFmtId="164" fontId="16" fillId="10" borderId="8" xfId="0" applyNumberFormat="1" applyFont="1" applyFill="1" applyBorder="1" applyAlignment="1">
      <alignment horizontal="right" vertical="center"/>
    </xf>
    <xf numFmtId="164" fontId="16" fillId="11" borderId="6" xfId="0" applyNumberFormat="1" applyFont="1" applyFill="1" applyBorder="1" applyAlignment="1">
      <alignment horizontal="right" vertical="center"/>
    </xf>
    <xf numFmtId="0" fontId="16" fillId="11" borderId="6" xfId="0" applyFont="1" applyFill="1" applyBorder="1" applyAlignment="1">
      <alignment horizontal="center" vertical="center"/>
    </xf>
    <xf numFmtId="0" fontId="17" fillId="11" borderId="6" xfId="0" applyFont="1" applyFill="1" applyBorder="1" applyAlignment="1">
      <alignment vertical="center"/>
    </xf>
    <xf numFmtId="0" fontId="17" fillId="11" borderId="6" xfId="0" applyFont="1" applyFill="1" applyBorder="1" applyAlignment="1">
      <alignment horizontal="left" vertical="center" indent="1"/>
    </xf>
    <xf numFmtId="0" fontId="11" fillId="11" borderId="7" xfId="1" applyFont="1" applyFill="1" applyBorder="1" applyAlignment="1">
      <alignment horizontal="left" vertical="center"/>
    </xf>
    <xf numFmtId="0" fontId="7" fillId="0" borderId="4" xfId="3" applyFont="1" applyBorder="1" applyAlignment="1">
      <alignment horizontal="left" vertical="center" wrapText="1"/>
    </xf>
    <xf numFmtId="0" fontId="13" fillId="0" borderId="4" xfId="0" applyFont="1" applyBorder="1" applyAlignment="1">
      <alignment vertical="center" wrapText="1"/>
    </xf>
    <xf numFmtId="164" fontId="16" fillId="11" borderId="15" xfId="0" applyNumberFormat="1" applyFont="1" applyFill="1" applyBorder="1" applyAlignment="1">
      <alignment horizontal="right" vertical="center"/>
    </xf>
    <xf numFmtId="164" fontId="16" fillId="11" borderId="14" xfId="0" applyNumberFormat="1" applyFont="1" applyFill="1" applyBorder="1" applyAlignment="1">
      <alignment horizontal="right" vertical="center"/>
    </xf>
    <xf numFmtId="0" fontId="16" fillId="11" borderId="14" xfId="0" applyFont="1" applyFill="1" applyBorder="1" applyAlignment="1">
      <alignment horizontal="center" vertical="center"/>
    </xf>
    <xf numFmtId="0" fontId="17" fillId="11" borderId="14" xfId="3" applyFont="1" applyFill="1" applyBorder="1" applyAlignment="1">
      <alignment vertical="center" wrapText="1"/>
    </xf>
    <xf numFmtId="0" fontId="17" fillId="11" borderId="13" xfId="3" applyFont="1" applyFill="1" applyBorder="1" applyAlignment="1">
      <alignment vertical="center" wrapText="1"/>
    </xf>
    <xf numFmtId="164" fontId="16" fillId="4" borderId="8" xfId="0" applyNumberFormat="1" applyFont="1" applyFill="1" applyBorder="1" applyAlignment="1">
      <alignment horizontal="right" vertical="center"/>
    </xf>
    <xf numFmtId="164" fontId="16" fillId="4" borderId="6" xfId="0" applyNumberFormat="1" applyFont="1" applyFill="1" applyBorder="1" applyAlignment="1">
      <alignment horizontal="right" vertical="center"/>
    </xf>
    <xf numFmtId="1" fontId="16" fillId="4" borderId="6" xfId="0" applyNumberFormat="1" applyFont="1" applyFill="1" applyBorder="1" applyAlignment="1">
      <alignment horizontal="center" vertical="center"/>
    </xf>
    <xf numFmtId="0" fontId="16" fillId="4" borderId="6" xfId="0" applyFont="1" applyFill="1" applyBorder="1" applyAlignment="1">
      <alignment horizontal="center" vertical="center"/>
    </xf>
    <xf numFmtId="0" fontId="16" fillId="4" borderId="6" xfId="0" applyFont="1" applyFill="1" applyBorder="1" applyAlignment="1">
      <alignment horizontal="left" vertical="center" wrapText="1" indent="1"/>
    </xf>
    <xf numFmtId="0" fontId="1" fillId="4" borderId="7" xfId="1" applyFill="1" applyBorder="1" applyAlignment="1">
      <alignment horizontal="left"/>
    </xf>
    <xf numFmtId="0" fontId="1" fillId="0" borderId="4" xfId="1" applyBorder="1" applyAlignment="1">
      <alignment horizontal="left"/>
    </xf>
    <xf numFmtId="164" fontId="22" fillId="0" borderId="0" xfId="0" applyNumberFormat="1" applyFont="1" applyAlignment="1">
      <alignment horizontal="left" vertical="top"/>
    </xf>
    <xf numFmtId="164" fontId="13" fillId="0" borderId="4" xfId="0" applyNumberFormat="1" applyFont="1" applyBorder="1" applyAlignment="1">
      <alignment horizontal="right" vertical="center"/>
    </xf>
    <xf numFmtId="0" fontId="22" fillId="0" borderId="0" xfId="0" applyFont="1" applyAlignment="1">
      <alignment horizontal="left" vertical="top"/>
    </xf>
    <xf numFmtId="164" fontId="24" fillId="0" borderId="4" xfId="0" applyNumberFormat="1" applyFont="1" applyBorder="1" applyAlignment="1">
      <alignment horizontal="right" vertical="center"/>
    </xf>
    <xf numFmtId="0" fontId="24" fillId="0" borderId="4" xfId="4" applyFont="1" applyBorder="1" applyAlignment="1">
      <alignment horizontal="center" vertical="center"/>
    </xf>
    <xf numFmtId="0" fontId="24" fillId="0" borderId="4" xfId="3" applyFont="1" applyBorder="1" applyAlignment="1">
      <alignment horizontal="left" vertical="top" wrapText="1" indent="1"/>
    </xf>
    <xf numFmtId="0" fontId="25" fillId="0" borderId="4" xfId="3" applyFont="1" applyBorder="1" applyAlignment="1">
      <alignment horizontal="left" vertical="top" wrapText="1"/>
    </xf>
    <xf numFmtId="0" fontId="8" fillId="0" borderId="4" xfId="3" applyFont="1" applyBorder="1" applyAlignment="1">
      <alignment horizontal="left" vertical="top" wrapText="1" indent="1"/>
    </xf>
    <xf numFmtId="0" fontId="25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 wrapText="1"/>
    </xf>
    <xf numFmtId="0" fontId="25" fillId="0" borderId="4" xfId="3" applyFont="1" applyBorder="1" applyAlignment="1">
      <alignment horizontal="left" vertical="top" wrapText="1" indent="1"/>
    </xf>
    <xf numFmtId="0" fontId="22" fillId="0" borderId="4" xfId="0" applyFont="1" applyBorder="1" applyAlignment="1">
      <alignment horizontal="left" vertical="top"/>
    </xf>
    <xf numFmtId="0" fontId="20" fillId="0" borderId="4" xfId="3" applyFont="1" applyBorder="1" applyAlignment="1">
      <alignment horizontal="left" vertical="top" wrapText="1"/>
    </xf>
    <xf numFmtId="0" fontId="8" fillId="0" borderId="0" xfId="0" applyFont="1" applyAlignment="1">
      <alignment vertical="center"/>
    </xf>
    <xf numFmtId="164" fontId="16" fillId="4" borderId="3" xfId="0" applyNumberFormat="1" applyFont="1" applyFill="1" applyBorder="1" applyAlignment="1">
      <alignment horizontal="right" vertical="center"/>
    </xf>
    <xf numFmtId="0" fontId="16" fillId="4" borderId="3" xfId="0" applyFont="1" applyFill="1" applyBorder="1" applyAlignment="1">
      <alignment horizontal="center" vertical="center"/>
    </xf>
    <xf numFmtId="0" fontId="17" fillId="4" borderId="3" xfId="3" applyFont="1" applyFill="1" applyBorder="1" applyAlignment="1">
      <alignment vertical="center" wrapText="1"/>
    </xf>
    <xf numFmtId="0" fontId="2" fillId="0" borderId="2" xfId="1" applyFont="1" applyBorder="1" applyAlignment="1">
      <alignment horizontal="center"/>
    </xf>
    <xf numFmtId="0" fontId="11" fillId="0" borderId="0" xfId="1" applyFont="1"/>
    <xf numFmtId="0" fontId="29" fillId="0" borderId="0" xfId="5" applyFont="1"/>
    <xf numFmtId="0" fontId="29" fillId="0" borderId="19" xfId="5" applyFont="1" applyBorder="1"/>
    <xf numFmtId="0" fontId="29" fillId="0" borderId="20" xfId="5" applyFont="1" applyBorder="1"/>
    <xf numFmtId="0" fontId="29" fillId="0" borderId="21" xfId="5" applyFont="1" applyBorder="1"/>
    <xf numFmtId="4" fontId="30" fillId="0" borderId="22" xfId="5" applyNumberFormat="1" applyFont="1" applyBorder="1"/>
    <xf numFmtId="0" fontId="30" fillId="0" borderId="2" xfId="5" applyFont="1" applyBorder="1"/>
    <xf numFmtId="2" fontId="31" fillId="0" borderId="2" xfId="5" applyNumberFormat="1" applyFont="1" applyBorder="1"/>
    <xf numFmtId="0" fontId="32" fillId="0" borderId="23" xfId="5" applyFont="1" applyBorder="1" applyAlignment="1">
      <alignment horizontal="left" indent="1"/>
    </xf>
    <xf numFmtId="4" fontId="30" fillId="0" borderId="24" xfId="5" applyNumberFormat="1" applyFont="1" applyBorder="1"/>
    <xf numFmtId="4" fontId="30" fillId="0" borderId="25" xfId="5" applyNumberFormat="1" applyFont="1" applyBorder="1"/>
    <xf numFmtId="0" fontId="33" fillId="0" borderId="2" xfId="5" applyFont="1" applyBorder="1"/>
    <xf numFmtId="2" fontId="32" fillId="0" borderId="2" xfId="5" applyNumberFormat="1" applyFont="1" applyBorder="1"/>
    <xf numFmtId="0" fontId="34" fillId="0" borderId="0" xfId="5" applyFont="1"/>
    <xf numFmtId="4" fontId="30" fillId="0" borderId="26" xfId="5" applyNumberFormat="1" applyFont="1" applyBorder="1"/>
    <xf numFmtId="0" fontId="32" fillId="0" borderId="2" xfId="5" applyFont="1" applyBorder="1"/>
    <xf numFmtId="0" fontId="32" fillId="0" borderId="23" xfId="5" applyFont="1" applyBorder="1" applyAlignment="1">
      <alignment horizontal="left"/>
    </xf>
    <xf numFmtId="2" fontId="32" fillId="0" borderId="2" xfId="5" applyNumberFormat="1" applyFont="1" applyBorder="1" applyAlignment="1">
      <alignment horizontal="right"/>
    </xf>
    <xf numFmtId="2" fontId="32" fillId="0" borderId="2" xfId="5" applyNumberFormat="1" applyFont="1" applyBorder="1" applyAlignment="1">
      <alignment horizontal="left"/>
    </xf>
    <xf numFmtId="0" fontId="35" fillId="0" borderId="23" xfId="5" applyFont="1" applyBorder="1" applyAlignment="1">
      <alignment horizontal="left"/>
    </xf>
    <xf numFmtId="2" fontId="30" fillId="0" borderId="2" xfId="5" applyNumberFormat="1" applyFont="1" applyBorder="1"/>
    <xf numFmtId="165" fontId="30" fillId="0" borderId="2" xfId="5" applyNumberFormat="1" applyFont="1" applyBorder="1"/>
    <xf numFmtId="0" fontId="32" fillId="0" borderId="23" xfId="5" applyFont="1" applyBorder="1" applyAlignment="1">
      <alignment horizontal="left" wrapText="1"/>
    </xf>
    <xf numFmtId="0" fontId="36" fillId="0" borderId="27" xfId="5" applyFont="1" applyBorder="1" applyAlignment="1">
      <alignment horizontal="center"/>
    </xf>
    <xf numFmtId="0" fontId="36" fillId="0" borderId="16" xfId="5" applyFont="1" applyBorder="1" applyAlignment="1">
      <alignment horizontal="center"/>
    </xf>
    <xf numFmtId="44" fontId="8" fillId="0" borderId="4" xfId="0" applyNumberFormat="1" applyFont="1" applyBorder="1"/>
    <xf numFmtId="44" fontId="5" fillId="0" borderId="4" xfId="1" applyNumberFormat="1" applyFont="1" applyBorder="1"/>
    <xf numFmtId="0" fontId="3" fillId="0" borderId="4" xfId="0" applyFont="1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/>
    </xf>
    <xf numFmtId="44" fontId="3" fillId="0" borderId="4" xfId="0" applyNumberFormat="1" applyFont="1" applyBorder="1" applyAlignment="1">
      <alignment vertical="top"/>
    </xf>
    <xf numFmtId="0" fontId="3" fillId="0" borderId="11" xfId="0" applyFont="1" applyBorder="1"/>
    <xf numFmtId="0" fontId="2" fillId="2" borderId="2" xfId="0" applyFont="1" applyFill="1" applyBorder="1"/>
    <xf numFmtId="44" fontId="3" fillId="2" borderId="2" xfId="0" applyNumberFormat="1" applyFont="1" applyFill="1" applyBorder="1"/>
    <xf numFmtId="0" fontId="38" fillId="2" borderId="4" xfId="0" applyFont="1" applyFill="1" applyBorder="1" applyAlignment="1">
      <alignment horizontal="center" vertical="center"/>
    </xf>
    <xf numFmtId="44" fontId="38" fillId="2" borderId="4" xfId="0" applyNumberFormat="1" applyFont="1" applyFill="1" applyBorder="1" applyAlignment="1">
      <alignment horizontal="left" vertical="center"/>
    </xf>
    <xf numFmtId="0" fontId="13" fillId="2" borderId="4" xfId="0" applyFont="1" applyFill="1" applyBorder="1" applyAlignment="1">
      <alignment horizontal="left" vertical="center"/>
    </xf>
    <xf numFmtId="0" fontId="8" fillId="0" borderId="5" xfId="0" applyFont="1" applyBorder="1"/>
    <xf numFmtId="0" fontId="8" fillId="0" borderId="5" xfId="0" applyFont="1" applyBorder="1" applyAlignment="1">
      <alignment horizontal="center" vertical="center"/>
    </xf>
    <xf numFmtId="44" fontId="8" fillId="0" borderId="5" xfId="0" applyNumberFormat="1" applyFont="1" applyBorder="1"/>
    <xf numFmtId="44" fontId="8" fillId="0" borderId="4" xfId="0" applyNumberFormat="1" applyFont="1" applyBorder="1" applyAlignment="1">
      <alignment horizontal="center" vertical="center"/>
    </xf>
    <xf numFmtId="44" fontId="8" fillId="0" borderId="5" xfId="0" applyNumberFormat="1" applyFont="1" applyBorder="1" applyAlignment="1">
      <alignment horizontal="center" vertical="center"/>
    </xf>
    <xf numFmtId="0" fontId="13" fillId="0" borderId="5" xfId="0" applyFont="1" applyBorder="1"/>
    <xf numFmtId="44" fontId="3" fillId="0" borderId="5" xfId="0" applyNumberFormat="1" applyFont="1" applyBorder="1" applyAlignment="1">
      <alignment horizontal="center" vertical="center"/>
    </xf>
    <xf numFmtId="0" fontId="3" fillId="0" borderId="7" xfId="0" applyFont="1" applyBorder="1"/>
    <xf numFmtId="0" fontId="3" fillId="0" borderId="9" xfId="0" applyFont="1" applyBorder="1"/>
    <xf numFmtId="0" fontId="2" fillId="2" borderId="5" xfId="0" applyFont="1" applyFill="1" applyBorder="1" applyAlignment="1">
      <alignment horizontal="left" vertical="center"/>
    </xf>
    <xf numFmtId="44" fontId="2" fillId="2" borderId="5" xfId="0" applyNumberFormat="1" applyFont="1" applyFill="1" applyBorder="1" applyAlignment="1">
      <alignment vertical="center"/>
    </xf>
    <xf numFmtId="0" fontId="39" fillId="0" borderId="4" xfId="3" applyFont="1" applyBorder="1" applyAlignment="1">
      <alignment horizontal="left" vertical="top" wrapText="1"/>
    </xf>
    <xf numFmtId="0" fontId="40" fillId="0" borderId="4" xfId="3" applyFont="1" applyBorder="1" applyAlignment="1">
      <alignment horizontal="left" vertical="top" wrapText="1" indent="1"/>
    </xf>
    <xf numFmtId="0" fontId="40" fillId="0" borderId="4" xfId="3" applyFont="1" applyBorder="1" applyAlignment="1">
      <alignment horizontal="left" vertical="top" wrapText="1"/>
    </xf>
    <xf numFmtId="0" fontId="40" fillId="0" borderId="4" xfId="3" applyFont="1" applyBorder="1" applyAlignment="1">
      <alignment vertical="top" wrapText="1"/>
    </xf>
    <xf numFmtId="0" fontId="24" fillId="13" borderId="4" xfId="3" applyFont="1" applyFill="1" applyBorder="1" applyAlignment="1">
      <alignment horizontal="left" vertical="top" wrapText="1" indent="1"/>
    </xf>
    <xf numFmtId="0" fontId="26" fillId="13" borderId="4" xfId="3" applyFont="1" applyFill="1" applyBorder="1" applyAlignment="1">
      <alignment horizontal="left" vertical="top" wrapText="1"/>
    </xf>
    <xf numFmtId="0" fontId="24" fillId="13" borderId="4" xfId="3" applyFont="1" applyFill="1" applyBorder="1" applyAlignment="1">
      <alignment horizontal="left" vertical="top" wrapText="1"/>
    </xf>
    <xf numFmtId="1" fontId="8" fillId="13" borderId="4" xfId="0" applyNumberFormat="1" applyFont="1" applyFill="1" applyBorder="1" applyAlignment="1">
      <alignment horizontal="center" vertical="center"/>
    </xf>
    <xf numFmtId="164" fontId="8" fillId="13" borderId="4" xfId="0" applyNumberFormat="1" applyFont="1" applyFill="1" applyBorder="1" applyAlignment="1">
      <alignment horizontal="right" vertical="center"/>
    </xf>
    <xf numFmtId="0" fontId="11" fillId="0" borderId="9" xfId="1" applyFont="1" applyBorder="1" applyAlignment="1">
      <alignment horizontal="left" vertical="center"/>
    </xf>
    <xf numFmtId="0" fontId="2" fillId="0" borderId="5" xfId="1" applyFont="1" applyBorder="1" applyAlignment="1">
      <alignment horizontal="left" vertical="center"/>
    </xf>
    <xf numFmtId="0" fontId="8" fillId="0" borderId="5" xfId="4" applyFont="1" applyBorder="1" applyAlignment="1">
      <alignment vertical="center" wrapText="1"/>
    </xf>
    <xf numFmtId="1" fontId="8" fillId="13" borderId="5" xfId="0" applyNumberFormat="1" applyFont="1" applyFill="1" applyBorder="1" applyAlignment="1">
      <alignment horizontal="center" vertical="center"/>
    </xf>
    <xf numFmtId="0" fontId="8" fillId="0" borderId="5" xfId="4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right" vertical="center"/>
    </xf>
    <xf numFmtId="0" fontId="40" fillId="0" borderId="4" xfId="4" applyFont="1" applyBorder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11" fillId="0" borderId="8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44" fontId="11" fillId="0" borderId="3" xfId="0" applyNumberFormat="1" applyFont="1" applyBorder="1"/>
    <xf numFmtId="0" fontId="11" fillId="0" borderId="3" xfId="0" applyFont="1" applyBorder="1"/>
    <xf numFmtId="0" fontId="11" fillId="0" borderId="0" xfId="0" applyFont="1"/>
    <xf numFmtId="0" fontId="13" fillId="14" borderId="13" xfId="4" applyFont="1" applyFill="1" applyBorder="1" applyAlignment="1">
      <alignment horizontal="left" vertical="center" wrapText="1"/>
    </xf>
    <xf numFmtId="0" fontId="13" fillId="14" borderId="14" xfId="4" applyFont="1" applyFill="1" applyBorder="1" applyAlignment="1">
      <alignment horizontal="left" vertical="center" wrapText="1"/>
    </xf>
    <xf numFmtId="0" fontId="13" fillId="14" borderId="15" xfId="4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/>
    </xf>
    <xf numFmtId="0" fontId="13" fillId="4" borderId="6" xfId="3" applyFont="1" applyFill="1" applyBorder="1" applyAlignment="1">
      <alignment horizontal="left" vertical="top" wrapText="1"/>
    </xf>
    <xf numFmtId="0" fontId="13" fillId="3" borderId="14" xfId="3" applyFont="1" applyFill="1" applyBorder="1" applyAlignment="1">
      <alignment horizontal="left" vertical="top" wrapText="1"/>
    </xf>
    <xf numFmtId="0" fontId="11" fillId="12" borderId="13" xfId="1" applyFont="1" applyFill="1" applyBorder="1" applyAlignment="1">
      <alignment horizontal="center" vertical="center"/>
    </xf>
    <xf numFmtId="0" fontId="11" fillId="12" borderId="14" xfId="1" applyFont="1" applyFill="1" applyBorder="1" applyAlignment="1">
      <alignment horizontal="center" vertical="center"/>
    </xf>
    <xf numFmtId="0" fontId="11" fillId="12" borderId="15" xfId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10" xfId="0" applyFont="1" applyBorder="1" applyAlignment="1">
      <alignment horizontal="left"/>
    </xf>
    <xf numFmtId="0" fontId="17" fillId="0" borderId="7" xfId="0" applyFont="1" applyBorder="1" applyAlignment="1">
      <alignment horizontal="left"/>
    </xf>
    <xf numFmtId="0" fontId="17" fillId="0" borderId="6" xfId="0" applyFont="1" applyBorder="1" applyAlignment="1">
      <alignment horizontal="left"/>
    </xf>
    <xf numFmtId="0" fontId="17" fillId="0" borderId="8" xfId="0" applyFont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0" fontId="36" fillId="0" borderId="0" xfId="5" applyFont="1" applyAlignment="1">
      <alignment horizontal="center"/>
    </xf>
    <xf numFmtId="0" fontId="29" fillId="0" borderId="0" xfId="5" applyFont="1" applyAlignment="1">
      <alignment horizontal="center"/>
    </xf>
    <xf numFmtId="0" fontId="37" fillId="0" borderId="0" xfId="5" applyFont="1" applyAlignment="1">
      <alignment horizontal="center"/>
    </xf>
  </cellXfs>
  <cellStyles count="6">
    <cellStyle name="Monétaire" xfId="2" builtinId="4"/>
    <cellStyle name="Normal" xfId="0" builtinId="0"/>
    <cellStyle name="Normal 2" xfId="5" xr:uid="{67A6B8EF-30C1-4046-8942-992D4D62E938}"/>
    <cellStyle name="Normal 2 2" xfId="1" xr:uid="{1DA0547A-B8BA-4FF9-865C-F8EF5C516216}"/>
    <cellStyle name="Normal 4" xfId="3" xr:uid="{8BE95D36-1421-4C83-B3EE-F160D5413694}"/>
    <cellStyle name="Normal 4 2" xfId="4" xr:uid="{AEAC567C-AFDD-4B49-8D7D-A5ABB54797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228600</xdr:colOff>
      <xdr:row>0</xdr:row>
      <xdr:rowOff>214313</xdr:rowOff>
    </xdr:from>
    <xdr:ext cx="800100" cy="685800"/>
    <xdr:pic>
      <xdr:nvPicPr>
        <xdr:cNvPr id="2" name="Picture 1" descr="signmail-cadence">
          <a:extLst>
            <a:ext uri="{FF2B5EF4-FFF2-40B4-BE49-F238E27FC236}">
              <a16:creationId xmlns:a16="http://schemas.microsoft.com/office/drawing/2014/main" id="{45F89103-A22E-42B6-81DE-CCA47A5AD0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204788"/>
          <a:ext cx="800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171450</xdr:colOff>
      <xdr:row>1</xdr:row>
      <xdr:rowOff>28575</xdr:rowOff>
    </xdr:from>
    <xdr:ext cx="408940" cy="611505"/>
    <xdr:pic>
      <xdr:nvPicPr>
        <xdr:cNvPr id="3" name="Image 2">
          <a:extLst>
            <a:ext uri="{FF2B5EF4-FFF2-40B4-BE49-F238E27FC236}">
              <a16:creationId xmlns:a16="http://schemas.microsoft.com/office/drawing/2014/main" id="{7731D897-060B-4A0B-BE5C-83CA6382DF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24550" y="238125"/>
          <a:ext cx="408940" cy="61150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0796E-C7D4-4B64-9E88-8679B076AEF2}">
  <sheetPr>
    <pageSetUpPr fitToPage="1"/>
  </sheetPr>
  <dimension ref="A1:C65"/>
  <sheetViews>
    <sheetView tabSelected="1" workbookViewId="0">
      <selection activeCell="B7" sqref="B7"/>
    </sheetView>
  </sheetViews>
  <sheetFormatPr baseColWidth="10" defaultColWidth="11.42578125" defaultRowHeight="12.75"/>
  <cols>
    <col min="1" max="1" width="10.7109375" style="4" customWidth="1"/>
    <col min="2" max="2" width="103.5703125" style="4" customWidth="1"/>
    <col min="3" max="3" width="14.28515625" style="4" customWidth="1"/>
    <col min="4" max="16384" width="11.42578125" style="4"/>
  </cols>
  <sheetData>
    <row r="1" spans="1:3">
      <c r="A1" s="1" t="s">
        <v>0</v>
      </c>
    </row>
    <row r="2" spans="1:3">
      <c r="A2" s="2" t="s">
        <v>1</v>
      </c>
    </row>
    <row r="3" spans="1:3">
      <c r="A3" s="2" t="s">
        <v>2</v>
      </c>
    </row>
    <row r="4" spans="1:3">
      <c r="A4" s="3" t="s">
        <v>3</v>
      </c>
    </row>
    <row r="6" spans="1:3">
      <c r="A6" s="8" t="s">
        <v>4</v>
      </c>
      <c r="B6" s="6"/>
      <c r="C6" s="20"/>
    </row>
    <row r="8" spans="1:3" ht="22.5" customHeight="1">
      <c r="A8" s="7" t="s">
        <v>5</v>
      </c>
      <c r="B8" s="7" t="s">
        <v>6</v>
      </c>
      <c r="C8" s="7" t="s">
        <v>7</v>
      </c>
    </row>
    <row r="9" spans="1:3" ht="18.75" customHeight="1">
      <c r="A9" s="33" t="s">
        <v>8</v>
      </c>
      <c r="B9" s="33" t="s">
        <v>9</v>
      </c>
      <c r="C9" s="30">
        <f>SUM(C10:C16)</f>
        <v>0</v>
      </c>
    </row>
    <row r="10" spans="1:3">
      <c r="A10" s="38" t="str">
        <f>'LOT 1'!A9</f>
        <v>A.1</v>
      </c>
      <c r="B10" s="38" t="str">
        <f>'LOT 1'!B9</f>
        <v>CFO</v>
      </c>
      <c r="C10" s="44">
        <f>'LOT 1'!G112</f>
        <v>0</v>
      </c>
    </row>
    <row r="11" spans="1:3">
      <c r="A11" s="38" t="str">
        <f>'LOT 1'!A113</f>
        <v>A.2</v>
      </c>
      <c r="B11" s="38" t="str">
        <f>'LOT 1'!B113</f>
        <v>CFA</v>
      </c>
      <c r="C11" s="44">
        <f>'LOT 1'!G152</f>
        <v>0</v>
      </c>
    </row>
    <row r="12" spans="1:3">
      <c r="A12" s="38" t="str">
        <f>'LOT 1'!A153</f>
        <v>A.3</v>
      </c>
      <c r="B12" s="38" t="str">
        <f>'LOT 1'!B153</f>
        <v>SURETE</v>
      </c>
      <c r="C12" s="44">
        <f>'LOT 1'!G190</f>
        <v>0</v>
      </c>
    </row>
    <row r="13" spans="1:3">
      <c r="A13" s="38" t="str">
        <f>'LOT 1'!A191</f>
        <v>A.4</v>
      </c>
      <c r="B13" s="38" t="str">
        <f>'LOT 1'!B191</f>
        <v>SSI</v>
      </c>
      <c r="C13" s="44">
        <f>'LOT 1'!G221</f>
        <v>0</v>
      </c>
    </row>
    <row r="14" spans="1:3">
      <c r="A14" s="38" t="str">
        <f>'LOT 1'!A222</f>
        <v>A.5</v>
      </c>
      <c r="B14" s="38" t="str">
        <f>'LOT 1'!B222</f>
        <v>GTB</v>
      </c>
      <c r="C14" s="44">
        <f>'LOT 1'!G253</f>
        <v>0</v>
      </c>
    </row>
    <row r="15" spans="1:3">
      <c r="A15" s="38" t="str">
        <f>'LOT 1'!A254</f>
        <v>B.1</v>
      </c>
      <c r="B15" s="38" t="str">
        <f>'LOT 1'!B254</f>
        <v>Plomberie</v>
      </c>
      <c r="C15" s="44">
        <f>'LOT 1'!G281</f>
        <v>0</v>
      </c>
    </row>
    <row r="16" spans="1:3">
      <c r="A16" s="38" t="str">
        <f>'LOT 1'!A282</f>
        <v>B.2</v>
      </c>
      <c r="B16" s="38" t="str">
        <f>'LOT 1'!B282</f>
        <v>CVC</v>
      </c>
      <c r="C16" s="44">
        <f>'LOT 1'!G307</f>
        <v>0</v>
      </c>
    </row>
    <row r="17" spans="1:3" ht="18.75" customHeight="1">
      <c r="A17" s="35" t="s">
        <v>10</v>
      </c>
      <c r="B17" s="35" t="s">
        <v>11</v>
      </c>
      <c r="C17" s="28">
        <f>SUM(C18:C24)</f>
        <v>0</v>
      </c>
    </row>
    <row r="18" spans="1:3" ht="12.75" customHeight="1">
      <c r="A18" s="38" t="str">
        <f>'LOT 2'!A9</f>
        <v>3.1.</v>
      </c>
      <c r="B18" s="38" t="str">
        <f>'LOT 2'!B9</f>
        <v>Base-vie et installations de chantier</v>
      </c>
      <c r="C18" s="44">
        <f>'LOT 2'!F9</f>
        <v>0</v>
      </c>
    </row>
    <row r="19" spans="1:3">
      <c r="A19" s="38" t="str">
        <f>'LOT 2'!A12</f>
        <v>3.2.</v>
      </c>
      <c r="B19" s="38" t="str">
        <f>'LOT 2'!B12</f>
        <v>Menuiseries extérieures patrimoniales</v>
      </c>
      <c r="C19" s="44">
        <f>'LOT 2'!F12</f>
        <v>0</v>
      </c>
    </row>
    <row r="20" spans="1:3">
      <c r="A20" s="38" t="str">
        <f>'LOT 2'!A17</f>
        <v>3.3.</v>
      </c>
      <c r="B20" s="38" t="str">
        <f>'LOT 2'!B17</f>
        <v>Menuiseries intérieures patrimoniales</v>
      </c>
      <c r="C20" s="44">
        <f>'LOT 2'!F17</f>
        <v>0</v>
      </c>
    </row>
    <row r="21" spans="1:3">
      <c r="A21" s="38" t="str">
        <f>'LOT 2'!A46</f>
        <v>3.4.</v>
      </c>
      <c r="B21" s="38" t="str">
        <f>'LOT 2'!B46</f>
        <v>Déposes de menuiseries courantes</v>
      </c>
      <c r="C21" s="44">
        <f>'LOT 2'!F46</f>
        <v>0</v>
      </c>
    </row>
    <row r="22" spans="1:3">
      <c r="A22" s="38" t="str">
        <f>'LOT 2'!A61</f>
        <v>3.5.</v>
      </c>
      <c r="B22" s="38" t="str">
        <f>'LOT 2'!B61</f>
        <v>Travaux de menuiseries à neuf</v>
      </c>
      <c r="C22" s="44">
        <f>'LOT 2'!F61</f>
        <v>0</v>
      </c>
    </row>
    <row r="23" spans="1:3">
      <c r="A23" s="38" t="str">
        <f>'LOT 2'!A108</f>
        <v>3.6.</v>
      </c>
      <c r="B23" s="38" t="str">
        <f>'LOT 2'!B108</f>
        <v>Mobilier</v>
      </c>
      <c r="C23" s="44">
        <f>'LOT 2'!F108</f>
        <v>0</v>
      </c>
    </row>
    <row r="24" spans="1:3">
      <c r="A24" s="38" t="str">
        <f>'LOT 2'!A113</f>
        <v>3.7.</v>
      </c>
      <c r="B24" s="38" t="str">
        <f>'LOT 2'!B113</f>
        <v>Amiante et Plomb</v>
      </c>
      <c r="C24" s="44">
        <f>'LOT 2'!F113</f>
        <v>0</v>
      </c>
    </row>
    <row r="25" spans="1:3" ht="18.75" customHeight="1">
      <c r="A25" s="35" t="s">
        <v>12</v>
      </c>
      <c r="B25" s="35" t="s">
        <v>13</v>
      </c>
      <c r="C25" s="28">
        <f>SUM(C26:C34)</f>
        <v>0</v>
      </c>
    </row>
    <row r="26" spans="1:3">
      <c r="A26" s="38" t="str">
        <f>'LOT 3'!A9</f>
        <v>3.1.</v>
      </c>
      <c r="B26" s="38" t="str">
        <f>'LOT 3'!B9</f>
        <v>Gros-œuvre extérieur patrimonial</v>
      </c>
      <c r="C26" s="44">
        <f>'LOT 3'!F9</f>
        <v>0</v>
      </c>
    </row>
    <row r="27" spans="1:3">
      <c r="A27" s="38" t="str">
        <f>'LOT 3'!A25</f>
        <v>3.2.</v>
      </c>
      <c r="B27" s="38" t="str">
        <f>'LOT 3'!B25</f>
        <v>Gros-œuvre intérieur patrimonial</v>
      </c>
      <c r="C27" s="44">
        <f>'LOT 3'!F25</f>
        <v>0</v>
      </c>
    </row>
    <row r="28" spans="1:3">
      <c r="A28" s="38" t="str">
        <f>'LOT 3'!A39</f>
        <v>3.3.</v>
      </c>
      <c r="B28" s="38" t="str">
        <f>'LOT 3'!B39</f>
        <v>Plâtreries patrimoniales</v>
      </c>
      <c r="C28" s="44">
        <f>'LOT 3'!F39</f>
        <v>0</v>
      </c>
    </row>
    <row r="29" spans="1:3">
      <c r="A29" s="38" t="str">
        <f>'LOT 3'!A45</f>
        <v>3.4.</v>
      </c>
      <c r="B29" s="38" t="str">
        <f>'LOT 3'!B45</f>
        <v>Gros-œuvre intérieur parties courantes</v>
      </c>
      <c r="C29" s="44">
        <f>'LOT 3'!F45</f>
        <v>0</v>
      </c>
    </row>
    <row r="30" spans="1:3">
      <c r="A30" s="38" t="str">
        <f>'LOT 3'!A51</f>
        <v>3.5.</v>
      </c>
      <c r="B30" s="38" t="str">
        <f>'LOT 3'!B51</f>
        <v>Gros-œuvre intérieur neuf</v>
      </c>
      <c r="C30" s="44">
        <f>'LOT 3'!F51</f>
        <v>0</v>
      </c>
    </row>
    <row r="31" spans="1:3">
      <c r="A31" s="38" t="str">
        <f>'LOT 3'!A57</f>
        <v>3.6.</v>
      </c>
      <c r="B31" s="38" t="str">
        <f>'LOT 3'!B57</f>
        <v>Cloisons à créer</v>
      </c>
      <c r="C31" s="44">
        <f>'LOT 3'!F57</f>
        <v>0</v>
      </c>
    </row>
    <row r="32" spans="1:3">
      <c r="A32" s="38" t="str">
        <f>'LOT 3'!A64</f>
        <v>3.7.</v>
      </c>
      <c r="B32" s="38" t="str">
        <f>'LOT 3'!B64</f>
        <v>Plafonds à créer</v>
      </c>
      <c r="C32" s="44">
        <f>'LOT 3'!F64</f>
        <v>0</v>
      </c>
    </row>
    <row r="33" spans="1:3">
      <c r="A33" s="38" t="str">
        <f>'LOT 3'!A70</f>
        <v>3.8.</v>
      </c>
      <c r="B33" s="38" t="str">
        <f>'LOT 3'!B70</f>
        <v>Revêtements murs carrelés</v>
      </c>
      <c r="C33" s="44">
        <f>'LOT 3'!F70</f>
        <v>0</v>
      </c>
    </row>
    <row r="34" spans="1:3">
      <c r="A34" s="38" t="str">
        <f>'LOT 3'!A73</f>
        <v>3.9.</v>
      </c>
      <c r="B34" s="38" t="str">
        <f>'LOT 3'!B73</f>
        <v>Amiante et Plomb</v>
      </c>
      <c r="C34" s="44">
        <f>'LOT 3'!F73</f>
        <v>0</v>
      </c>
    </row>
    <row r="35" spans="1:3" ht="18.75" customHeight="1">
      <c r="A35" s="35" t="s">
        <v>14</v>
      </c>
      <c r="B35" s="35" t="s">
        <v>15</v>
      </c>
      <c r="C35" s="28">
        <f>SUM(C36:C39)</f>
        <v>0</v>
      </c>
    </row>
    <row r="36" spans="1:3">
      <c r="A36" s="38" t="str">
        <f>'LOT 4'!A9</f>
        <v>3.1.</v>
      </c>
      <c r="B36" s="38" t="str">
        <f>'LOT 4'!B9</f>
        <v>Peintures courantes - Musée Nissim de Camondo</v>
      </c>
      <c r="C36" s="44">
        <f>'LOT 4'!F9</f>
        <v>0</v>
      </c>
    </row>
    <row r="37" spans="1:3">
      <c r="A37" s="38" t="str">
        <f>'LOT 4'!A26</f>
        <v>3.2.</v>
      </c>
      <c r="B37" s="38" t="str">
        <f>'LOT 4'!B26</f>
        <v>Peintures courantes - Ateliers du Carrousel</v>
      </c>
      <c r="C37" s="44">
        <f>'LOT 4'!F26</f>
        <v>0</v>
      </c>
    </row>
    <row r="38" spans="1:3">
      <c r="A38" s="38" t="str">
        <f>'LOT 4'!A42</f>
        <v>3.3.</v>
      </c>
      <c r="B38" s="38" t="str">
        <f>'LOT 4'!B42</f>
        <v>Sols souples - Ateliers du Carrousel</v>
      </c>
      <c r="C38" s="44">
        <f>'LOT 4'!F42</f>
        <v>0</v>
      </c>
    </row>
    <row r="39" spans="1:3">
      <c r="A39" s="38" t="str">
        <f>'LOT 4'!A45</f>
        <v>3.4.</v>
      </c>
      <c r="B39" s="38" t="str">
        <f>'LOT 4'!B45</f>
        <v>Amiante et Plomb</v>
      </c>
      <c r="C39" s="44">
        <f>'LOT 4'!F45</f>
        <v>0</v>
      </c>
    </row>
    <row r="40" spans="1:3" ht="18.75" customHeight="1">
      <c r="A40" s="35" t="s">
        <v>16</v>
      </c>
      <c r="B40" s="35" t="s">
        <v>17</v>
      </c>
      <c r="C40" s="28">
        <f>SUM(C41:C42)</f>
        <v>0</v>
      </c>
    </row>
    <row r="41" spans="1:3">
      <c r="A41" s="38"/>
      <c r="B41" s="38" t="s">
        <v>18</v>
      </c>
      <c r="C41" s="44"/>
    </row>
    <row r="42" spans="1:3">
      <c r="A42" s="39"/>
      <c r="B42" s="39" t="s">
        <v>19</v>
      </c>
      <c r="C42" s="208"/>
    </row>
    <row r="44" spans="1:3" ht="15">
      <c r="A44" s="235" t="s">
        <v>20</v>
      </c>
    </row>
    <row r="45" spans="1:3" ht="22.5" customHeight="1">
      <c r="A45" s="7" t="s">
        <v>5</v>
      </c>
      <c r="B45" s="7" t="s">
        <v>6</v>
      </c>
      <c r="C45" s="7" t="s">
        <v>7</v>
      </c>
    </row>
    <row r="46" spans="1:3" ht="12.75" customHeight="1">
      <c r="A46" s="11" t="str">
        <f>A9</f>
        <v>LOT 1</v>
      </c>
      <c r="B46" s="11" t="str">
        <f>B9</f>
        <v>Lots techniques CFO/CFA/SURETE/SSI/GTB/PLOMBERIE/CVC</v>
      </c>
      <c r="C46" s="14">
        <f>C9</f>
        <v>0</v>
      </c>
    </row>
    <row r="47" spans="1:3">
      <c r="A47" s="12" t="str">
        <f>A17</f>
        <v>LOT 2</v>
      </c>
      <c r="B47" s="12" t="str">
        <f>B17</f>
        <v>Second-œuvre bois &amp; métal</v>
      </c>
      <c r="C47" s="15">
        <f>C17</f>
        <v>0</v>
      </c>
    </row>
    <row r="48" spans="1:3">
      <c r="A48" s="12" t="str">
        <f>A25</f>
        <v>LOT 3</v>
      </c>
      <c r="B48" s="12" t="str">
        <f>B25</f>
        <v>Gros-œuvre : Pavage/Cloisons/Plâtreries</v>
      </c>
      <c r="C48" s="15">
        <f>C25</f>
        <v>0</v>
      </c>
    </row>
    <row r="49" spans="1:3">
      <c r="A49" s="12" t="str">
        <f>A35</f>
        <v>LOT 4</v>
      </c>
      <c r="B49" s="12" t="str">
        <f>B35</f>
        <v>Peinture</v>
      </c>
      <c r="C49" s="15">
        <f>C35</f>
        <v>0</v>
      </c>
    </row>
    <row r="50" spans="1:3">
      <c r="A50" s="207" t="str">
        <f>A40</f>
        <v>LOT 5</v>
      </c>
      <c r="B50" s="207" t="str">
        <f>B40</f>
        <v>Amiante - Plomb</v>
      </c>
      <c r="C50" s="204">
        <f>C40</f>
        <v>0</v>
      </c>
    </row>
    <row r="51" spans="1:3">
      <c r="A51" s="209"/>
      <c r="B51" s="11" t="s">
        <v>21</v>
      </c>
      <c r="C51" s="17">
        <f>SUM(C46:C50)</f>
        <v>0</v>
      </c>
    </row>
    <row r="52" spans="1:3">
      <c r="A52" s="210"/>
      <c r="B52" s="40" t="s">
        <v>22</v>
      </c>
      <c r="C52" s="18">
        <f>C51*20/100</f>
        <v>0</v>
      </c>
    </row>
    <row r="53" spans="1:3">
      <c r="A53" s="196"/>
      <c r="B53" s="13" t="s">
        <v>23</v>
      </c>
      <c r="C53" s="19">
        <f>C51+C52</f>
        <v>0</v>
      </c>
    </row>
    <row r="56" spans="1:3" ht="12.75" customHeight="1">
      <c r="A56" s="8" t="s">
        <v>24</v>
      </c>
      <c r="B56" s="6"/>
      <c r="C56" s="20"/>
    </row>
    <row r="57" spans="1:3" ht="22.5" customHeight="1">
      <c r="A57" s="7" t="s">
        <v>5</v>
      </c>
      <c r="B57" s="7" t="s">
        <v>6</v>
      </c>
      <c r="C57" s="7" t="s">
        <v>7</v>
      </c>
    </row>
    <row r="58" spans="1:3" ht="12.75" customHeight="1">
      <c r="A58" s="211" t="s">
        <v>14</v>
      </c>
      <c r="B58" s="211" t="s">
        <v>25</v>
      </c>
      <c r="C58" s="212">
        <f>'LOT 4'!F63</f>
        <v>0</v>
      </c>
    </row>
    <row r="62" spans="1:3">
      <c r="A62" s="1" t="s">
        <v>26</v>
      </c>
    </row>
    <row r="63" spans="1:3" ht="15">
      <c r="A63" s="209"/>
      <c r="B63" s="234" t="s">
        <v>27</v>
      </c>
      <c r="C63" s="233">
        <f>C51+SUM(C58:C58)</f>
        <v>0</v>
      </c>
    </row>
    <row r="64" spans="1:3">
      <c r="A64" s="210"/>
      <c r="B64" s="40" t="s">
        <v>22</v>
      </c>
      <c r="C64" s="18">
        <f>C63*20/100</f>
        <v>0</v>
      </c>
    </row>
    <row r="65" spans="1:3">
      <c r="A65" s="196"/>
      <c r="B65" s="13" t="s">
        <v>28</v>
      </c>
      <c r="C65" s="19">
        <f>C63+C64</f>
        <v>0</v>
      </c>
    </row>
  </sheetData>
  <pageMargins left="0.39370078740157483" right="0.39370078740157483" top="0.74803149606299213" bottom="0.74803149606299213" header="0.31496062992125984" footer="0.31496062992125984"/>
  <pageSetup paperSize="9" scale="74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FE960-CB49-4840-AF84-943CEB7086E0}">
  <sheetPr>
    <pageSetUpPr fitToPage="1"/>
  </sheetPr>
  <dimension ref="A1:I362"/>
  <sheetViews>
    <sheetView topLeftCell="A311" workbookViewId="0">
      <selection activeCell="B325" sqref="B325"/>
    </sheetView>
  </sheetViews>
  <sheetFormatPr baseColWidth="10" defaultColWidth="9.140625" defaultRowHeight="15"/>
  <cols>
    <col min="1" max="1" width="12.85546875" style="47" customWidth="1"/>
    <col min="2" max="2" width="60.140625" style="46" customWidth="1"/>
    <col min="3" max="6" width="12.85546875" style="46" customWidth="1"/>
    <col min="7" max="7" width="15.7109375" style="46" bestFit="1" customWidth="1"/>
    <col min="8" max="8" width="12" style="46" hidden="1" customWidth="1"/>
    <col min="9" max="9" width="9.140625" style="46"/>
  </cols>
  <sheetData>
    <row r="1" spans="1:9">
      <c r="A1" s="1" t="s">
        <v>0</v>
      </c>
    </row>
    <row r="2" spans="1:9">
      <c r="A2" s="2" t="s">
        <v>1</v>
      </c>
    </row>
    <row r="3" spans="1:9">
      <c r="A3" s="2" t="s">
        <v>2</v>
      </c>
    </row>
    <row r="4" spans="1:9">
      <c r="A4" s="3" t="s">
        <v>3</v>
      </c>
    </row>
    <row r="5" spans="1:9">
      <c r="A5" s="165"/>
    </row>
    <row r="6" spans="1:9">
      <c r="A6" s="239" t="s">
        <v>29</v>
      </c>
      <c r="B6" s="239"/>
      <c r="C6" s="239"/>
      <c r="D6" s="239"/>
      <c r="E6" s="239"/>
      <c r="F6" s="239"/>
      <c r="G6" s="239"/>
    </row>
    <row r="8" spans="1:9">
      <c r="A8" s="164" t="s">
        <v>5</v>
      </c>
      <c r="B8" s="164" t="s">
        <v>6</v>
      </c>
      <c r="C8" s="164" t="s">
        <v>30</v>
      </c>
      <c r="D8" s="164" t="s">
        <v>31</v>
      </c>
      <c r="E8" s="164" t="s">
        <v>32</v>
      </c>
      <c r="F8" s="164" t="s">
        <v>33</v>
      </c>
      <c r="G8" s="164" t="s">
        <v>7</v>
      </c>
      <c r="H8" s="164" t="s">
        <v>7</v>
      </c>
    </row>
    <row r="9" spans="1:9">
      <c r="A9" s="163" t="s">
        <v>34</v>
      </c>
      <c r="B9" s="163" t="s">
        <v>35</v>
      </c>
      <c r="C9" s="163"/>
      <c r="D9" s="162"/>
      <c r="E9" s="162"/>
      <c r="F9" s="161"/>
      <c r="G9" s="161"/>
      <c r="H9" s="149"/>
      <c r="I9" s="149"/>
    </row>
    <row r="10" spans="1:9">
      <c r="A10" s="95"/>
      <c r="B10" s="134"/>
      <c r="C10" s="134"/>
      <c r="D10" s="93"/>
      <c r="E10" s="93"/>
      <c r="F10" s="56"/>
      <c r="G10" s="56"/>
      <c r="H10" s="149"/>
      <c r="I10" s="149"/>
    </row>
    <row r="11" spans="1:9">
      <c r="A11" s="66" t="s">
        <v>36</v>
      </c>
      <c r="B11" s="81" t="s">
        <v>37</v>
      </c>
      <c r="C11" s="81"/>
      <c r="D11" s="58"/>
      <c r="E11" s="80"/>
      <c r="F11" s="56"/>
      <c r="G11" s="148"/>
      <c r="H11" s="147">
        <f>SUM(G12:G13)</f>
        <v>0</v>
      </c>
      <c r="I11" s="149"/>
    </row>
    <row r="12" spans="1:9">
      <c r="A12" s="66"/>
      <c r="B12" s="78" t="s">
        <v>38</v>
      </c>
      <c r="C12" s="78"/>
      <c r="D12" s="58" t="s">
        <v>39</v>
      </c>
      <c r="E12" s="80"/>
      <c r="F12" s="56"/>
      <c r="G12" s="56">
        <f>E12*F12</f>
        <v>0</v>
      </c>
      <c r="H12" s="149"/>
      <c r="I12" s="149"/>
    </row>
    <row r="13" spans="1:9" ht="25.5">
      <c r="A13" s="66"/>
      <c r="B13" s="59" t="s">
        <v>40</v>
      </c>
      <c r="C13" s="59"/>
      <c r="D13" s="58" t="s">
        <v>41</v>
      </c>
      <c r="E13" s="80"/>
      <c r="F13" s="56"/>
      <c r="G13" s="56">
        <f>E13*F13</f>
        <v>0</v>
      </c>
      <c r="H13" s="149"/>
      <c r="I13" s="149"/>
    </row>
    <row r="14" spans="1:9">
      <c r="A14" s="66"/>
      <c r="B14" s="59"/>
      <c r="C14" s="59"/>
      <c r="D14" s="58"/>
      <c r="E14" s="80"/>
      <c r="F14" s="56"/>
      <c r="G14" s="56"/>
      <c r="H14" s="149"/>
      <c r="I14" s="149"/>
    </row>
    <row r="15" spans="1:9">
      <c r="A15" s="66" t="s">
        <v>42</v>
      </c>
      <c r="B15" s="81" t="s">
        <v>43</v>
      </c>
      <c r="C15" s="81"/>
      <c r="D15" s="58"/>
      <c r="E15" s="80"/>
      <c r="F15" s="56"/>
      <c r="G15" s="148"/>
      <c r="H15" s="149"/>
      <c r="I15" s="149"/>
    </row>
    <row r="16" spans="1:9">
      <c r="A16" s="66"/>
      <c r="B16" s="78" t="s">
        <v>44</v>
      </c>
      <c r="C16" s="78"/>
      <c r="D16" s="58" t="s">
        <v>39</v>
      </c>
      <c r="E16" s="80"/>
      <c r="F16" s="56"/>
      <c r="G16" s="56">
        <f>E16*F16</f>
        <v>0</v>
      </c>
      <c r="H16" s="147">
        <f>G16</f>
        <v>0</v>
      </c>
      <c r="I16" s="149"/>
    </row>
    <row r="17" spans="1:9">
      <c r="A17" s="66"/>
      <c r="B17" s="78"/>
      <c r="C17" s="78"/>
      <c r="D17" s="58"/>
      <c r="E17" s="80"/>
      <c r="F17" s="56"/>
      <c r="G17" s="56"/>
      <c r="H17" s="149"/>
      <c r="I17" s="149"/>
    </row>
    <row r="18" spans="1:9">
      <c r="A18" s="66" t="s">
        <v>45</v>
      </c>
      <c r="B18" s="81" t="s">
        <v>46</v>
      </c>
      <c r="C18" s="81"/>
      <c r="D18" s="58"/>
      <c r="E18" s="80"/>
      <c r="F18" s="56"/>
      <c r="G18" s="148"/>
      <c r="H18" s="147">
        <f>SUM(G19:G22)</f>
        <v>0</v>
      </c>
      <c r="I18" s="149"/>
    </row>
    <row r="19" spans="1:9">
      <c r="A19" s="66"/>
      <c r="B19" s="74" t="s">
        <v>47</v>
      </c>
      <c r="C19" s="74"/>
      <c r="D19" s="58" t="s">
        <v>39</v>
      </c>
      <c r="E19" s="80"/>
      <c r="F19" s="56"/>
      <c r="G19" s="56">
        <f>E19*F19</f>
        <v>0</v>
      </c>
      <c r="H19" s="149"/>
      <c r="I19" s="149"/>
    </row>
    <row r="20" spans="1:9">
      <c r="A20" s="66"/>
      <c r="B20" s="59" t="s">
        <v>48</v>
      </c>
      <c r="C20" s="59"/>
      <c r="D20" s="58" t="s">
        <v>39</v>
      </c>
      <c r="E20" s="80"/>
      <c r="F20" s="56"/>
      <c r="G20" s="56">
        <f>E20*F20</f>
        <v>0</v>
      </c>
      <c r="H20" s="149"/>
      <c r="I20" s="149"/>
    </row>
    <row r="21" spans="1:9">
      <c r="A21" s="66"/>
      <c r="B21" s="59" t="s">
        <v>49</v>
      </c>
      <c r="C21" s="59"/>
      <c r="D21" s="58" t="s">
        <v>39</v>
      </c>
      <c r="E21" s="80"/>
      <c r="F21" s="56"/>
      <c r="G21" s="56">
        <f>E21*F21</f>
        <v>0</v>
      </c>
      <c r="H21" s="149"/>
      <c r="I21" s="149"/>
    </row>
    <row r="22" spans="1:9">
      <c r="A22" s="66"/>
      <c r="B22" s="59" t="s">
        <v>50</v>
      </c>
      <c r="C22" s="59"/>
      <c r="D22" s="58" t="s">
        <v>39</v>
      </c>
      <c r="E22" s="80"/>
      <c r="F22" s="56"/>
      <c r="G22" s="56">
        <f>E22*F22</f>
        <v>0</v>
      </c>
      <c r="H22" s="149"/>
      <c r="I22" s="149"/>
    </row>
    <row r="23" spans="1:9">
      <c r="A23" s="66"/>
      <c r="B23" s="59"/>
      <c r="C23" s="59"/>
      <c r="D23" s="58"/>
      <c r="E23" s="80"/>
      <c r="F23" s="56"/>
      <c r="G23" s="56"/>
      <c r="H23" s="149"/>
      <c r="I23" s="149"/>
    </row>
    <row r="24" spans="1:9">
      <c r="A24" s="66" t="s">
        <v>51</v>
      </c>
      <c r="B24" s="81" t="s">
        <v>52</v>
      </c>
      <c r="C24" s="81"/>
      <c r="D24" s="58"/>
      <c r="E24" s="80"/>
      <c r="F24" s="56"/>
      <c r="G24" s="148"/>
      <c r="H24" s="147">
        <f>SUM(G25:G28)</f>
        <v>0</v>
      </c>
      <c r="I24" s="149"/>
    </row>
    <row r="25" spans="1:9">
      <c r="A25" s="66"/>
      <c r="B25" s="74" t="s">
        <v>53</v>
      </c>
      <c r="C25" s="74"/>
      <c r="D25" s="58" t="s">
        <v>41</v>
      </c>
      <c r="E25" s="80"/>
      <c r="F25" s="56"/>
      <c r="G25" s="56">
        <f>E25*F25</f>
        <v>0</v>
      </c>
      <c r="H25" s="149"/>
      <c r="I25" s="149"/>
    </row>
    <row r="26" spans="1:9">
      <c r="A26" s="66"/>
      <c r="B26" s="59" t="s">
        <v>54</v>
      </c>
      <c r="C26" s="59"/>
      <c r="D26" s="58" t="s">
        <v>41</v>
      </c>
      <c r="E26" s="80"/>
      <c r="F26" s="56"/>
      <c r="G26" s="56">
        <f>E26*F26</f>
        <v>0</v>
      </c>
      <c r="H26" s="149"/>
      <c r="I26" s="149"/>
    </row>
    <row r="27" spans="1:9">
      <c r="A27" s="66"/>
      <c r="B27" s="59" t="s">
        <v>55</v>
      </c>
      <c r="C27" s="59"/>
      <c r="D27" s="58" t="s">
        <v>41</v>
      </c>
      <c r="E27" s="80"/>
      <c r="F27" s="56"/>
      <c r="G27" s="56">
        <f>E27*F27</f>
        <v>0</v>
      </c>
      <c r="H27" s="149"/>
      <c r="I27" s="149"/>
    </row>
    <row r="28" spans="1:9">
      <c r="A28" s="66"/>
      <c r="B28" s="59" t="s">
        <v>56</v>
      </c>
      <c r="C28" s="59"/>
      <c r="D28" s="58" t="s">
        <v>41</v>
      </c>
      <c r="E28" s="80"/>
      <c r="F28" s="56"/>
      <c r="G28" s="56">
        <f>E28*F28</f>
        <v>0</v>
      </c>
      <c r="H28" s="149"/>
      <c r="I28" s="149"/>
    </row>
    <row r="29" spans="1:9">
      <c r="A29" s="66"/>
      <c r="B29" s="59"/>
      <c r="C29" s="59"/>
      <c r="D29" s="58"/>
      <c r="E29" s="80"/>
      <c r="F29" s="56"/>
      <c r="G29" s="56"/>
      <c r="H29" s="149"/>
      <c r="I29" s="149"/>
    </row>
    <row r="30" spans="1:9">
      <c r="A30" s="66" t="s">
        <v>57</v>
      </c>
      <c r="B30" s="81" t="s">
        <v>58</v>
      </c>
      <c r="C30" s="81"/>
      <c r="D30" s="58"/>
      <c r="E30" s="80"/>
      <c r="F30" s="56"/>
      <c r="G30" s="148"/>
      <c r="H30" s="147">
        <f>SUM(G31:G48)</f>
        <v>0</v>
      </c>
      <c r="I30" s="149"/>
    </row>
    <row r="31" spans="1:9">
      <c r="A31" s="66"/>
      <c r="B31" s="59" t="s">
        <v>59</v>
      </c>
      <c r="C31" s="59"/>
      <c r="D31" s="58" t="s">
        <v>41</v>
      </c>
      <c r="E31" s="80"/>
      <c r="F31" s="56"/>
      <c r="G31" s="56">
        <f t="shared" ref="G31:G43" si="0">E31*F31</f>
        <v>0</v>
      </c>
      <c r="H31" s="149"/>
      <c r="I31" s="149"/>
    </row>
    <row r="32" spans="1:9">
      <c r="A32" s="66"/>
      <c r="B32" s="59" t="s">
        <v>60</v>
      </c>
      <c r="C32" s="59"/>
      <c r="D32" s="58" t="s">
        <v>41</v>
      </c>
      <c r="E32" s="80"/>
      <c r="F32" s="56"/>
      <c r="G32" s="56">
        <f t="shared" si="0"/>
        <v>0</v>
      </c>
      <c r="H32" s="149"/>
      <c r="I32" s="149"/>
    </row>
    <row r="33" spans="1:9">
      <c r="A33" s="66"/>
      <c r="B33" s="59" t="s">
        <v>61</v>
      </c>
      <c r="C33" s="59"/>
      <c r="D33" s="58" t="s">
        <v>41</v>
      </c>
      <c r="E33" s="80"/>
      <c r="F33" s="56"/>
      <c r="G33" s="56">
        <f t="shared" si="0"/>
        <v>0</v>
      </c>
      <c r="H33" s="160"/>
      <c r="I33" s="160"/>
    </row>
    <row r="34" spans="1:9">
      <c r="A34" s="66"/>
      <c r="B34" s="59" t="s">
        <v>62</v>
      </c>
      <c r="C34" s="59"/>
      <c r="D34" s="58" t="s">
        <v>41</v>
      </c>
      <c r="E34" s="80"/>
      <c r="F34" s="56"/>
      <c r="G34" s="56">
        <f t="shared" si="0"/>
        <v>0</v>
      </c>
      <c r="H34" s="160"/>
      <c r="I34" s="160"/>
    </row>
    <row r="35" spans="1:9">
      <c r="A35" s="66"/>
      <c r="B35" s="59" t="s">
        <v>63</v>
      </c>
      <c r="C35" s="59"/>
      <c r="D35" s="58" t="s">
        <v>41</v>
      </c>
      <c r="E35" s="80"/>
      <c r="F35" s="56"/>
      <c r="G35" s="56">
        <f t="shared" si="0"/>
        <v>0</v>
      </c>
      <c r="H35" s="160"/>
      <c r="I35" s="160"/>
    </row>
    <row r="36" spans="1:9">
      <c r="A36" s="66"/>
      <c r="B36" s="59" t="s">
        <v>64</v>
      </c>
      <c r="C36" s="59"/>
      <c r="D36" s="58" t="s">
        <v>41</v>
      </c>
      <c r="E36" s="80"/>
      <c r="F36" s="56"/>
      <c r="G36" s="56">
        <f t="shared" si="0"/>
        <v>0</v>
      </c>
      <c r="H36" s="160"/>
      <c r="I36" s="160"/>
    </row>
    <row r="37" spans="1:9">
      <c r="A37" s="66"/>
      <c r="B37" s="59" t="s">
        <v>65</v>
      </c>
      <c r="C37" s="59"/>
      <c r="D37" s="58" t="s">
        <v>41</v>
      </c>
      <c r="E37" s="80"/>
      <c r="F37" s="56"/>
      <c r="G37" s="56">
        <f t="shared" si="0"/>
        <v>0</v>
      </c>
      <c r="H37" s="149"/>
      <c r="I37" s="149"/>
    </row>
    <row r="38" spans="1:9">
      <c r="A38" s="66"/>
      <c r="B38" s="59" t="s">
        <v>66</v>
      </c>
      <c r="C38" s="59"/>
      <c r="D38" s="58" t="s">
        <v>41</v>
      </c>
      <c r="E38" s="80"/>
      <c r="F38" s="56"/>
      <c r="G38" s="56">
        <f t="shared" si="0"/>
        <v>0</v>
      </c>
      <c r="H38" s="149"/>
      <c r="I38" s="149"/>
    </row>
    <row r="39" spans="1:9">
      <c r="A39" s="66"/>
      <c r="B39" s="59" t="s">
        <v>67</v>
      </c>
      <c r="C39" s="59"/>
      <c r="D39" s="58" t="s">
        <v>41</v>
      </c>
      <c r="E39" s="80"/>
      <c r="F39" s="56"/>
      <c r="G39" s="56">
        <f t="shared" si="0"/>
        <v>0</v>
      </c>
      <c r="H39" s="149"/>
      <c r="I39" s="149"/>
    </row>
    <row r="40" spans="1:9">
      <c r="A40" s="66"/>
      <c r="B40" s="59" t="s">
        <v>68</v>
      </c>
      <c r="C40" s="59"/>
      <c r="D40" s="58" t="s">
        <v>41</v>
      </c>
      <c r="E40" s="80"/>
      <c r="F40" s="56"/>
      <c r="G40" s="56">
        <f t="shared" si="0"/>
        <v>0</v>
      </c>
      <c r="H40" s="149"/>
      <c r="I40" s="149"/>
    </row>
    <row r="41" spans="1:9">
      <c r="A41" s="66"/>
      <c r="B41" s="59" t="s">
        <v>69</v>
      </c>
      <c r="C41" s="59"/>
      <c r="D41" s="58" t="s">
        <v>41</v>
      </c>
      <c r="E41" s="80"/>
      <c r="F41" s="56"/>
      <c r="G41" s="56">
        <f t="shared" si="0"/>
        <v>0</v>
      </c>
      <c r="H41" s="149"/>
      <c r="I41" s="149"/>
    </row>
    <row r="42" spans="1:9">
      <c r="A42" s="66"/>
      <c r="B42" s="59" t="s">
        <v>70</v>
      </c>
      <c r="C42" s="59"/>
      <c r="D42" s="58" t="s">
        <v>41</v>
      </c>
      <c r="E42" s="80"/>
      <c r="F42" s="56"/>
      <c r="G42" s="56">
        <f t="shared" si="0"/>
        <v>0</v>
      </c>
      <c r="H42" s="149"/>
      <c r="I42" s="149"/>
    </row>
    <row r="43" spans="1:9">
      <c r="A43" s="66"/>
      <c r="B43" s="59" t="s">
        <v>71</v>
      </c>
      <c r="C43" s="59"/>
      <c r="D43" s="58" t="s">
        <v>41</v>
      </c>
      <c r="E43" s="80"/>
      <c r="F43" s="56"/>
      <c r="G43" s="56">
        <f t="shared" si="0"/>
        <v>0</v>
      </c>
      <c r="H43" s="149"/>
      <c r="I43" s="149"/>
    </row>
    <row r="44" spans="1:9">
      <c r="A44" s="66"/>
      <c r="B44" s="59"/>
      <c r="C44" s="59"/>
      <c r="D44" s="58"/>
      <c r="E44" s="80"/>
      <c r="F44" s="56"/>
      <c r="G44" s="56"/>
      <c r="H44" s="149"/>
      <c r="I44" s="149"/>
    </row>
    <row r="45" spans="1:9">
      <c r="A45" s="66"/>
      <c r="B45" s="59" t="s">
        <v>72</v>
      </c>
      <c r="C45" s="59"/>
      <c r="D45" s="58" t="s">
        <v>41</v>
      </c>
      <c r="E45" s="80"/>
      <c r="F45" s="56"/>
      <c r="G45" s="56">
        <f>E45*F45</f>
        <v>0</v>
      </c>
      <c r="H45" s="149"/>
      <c r="I45" s="149"/>
    </row>
    <row r="46" spans="1:9">
      <c r="A46" s="66"/>
      <c r="B46" s="59" t="s">
        <v>73</v>
      </c>
      <c r="C46" s="59"/>
      <c r="D46" s="58" t="s">
        <v>41</v>
      </c>
      <c r="E46" s="80"/>
      <c r="F46" s="56"/>
      <c r="G46" s="56">
        <f>E46*F46</f>
        <v>0</v>
      </c>
      <c r="H46" s="149"/>
      <c r="I46" s="149"/>
    </row>
    <row r="47" spans="1:9">
      <c r="A47" s="66"/>
      <c r="B47" s="59" t="s">
        <v>74</v>
      </c>
      <c r="C47" s="59"/>
      <c r="D47" s="58" t="s">
        <v>41</v>
      </c>
      <c r="E47" s="80"/>
      <c r="F47" s="56"/>
      <c r="G47" s="56">
        <f>E47*F47</f>
        <v>0</v>
      </c>
      <c r="H47" s="149"/>
      <c r="I47" s="149"/>
    </row>
    <row r="48" spans="1:9">
      <c r="A48" s="66"/>
      <c r="B48" s="59" t="s">
        <v>56</v>
      </c>
      <c r="C48" s="59"/>
      <c r="D48" s="58" t="s">
        <v>41</v>
      </c>
      <c r="E48" s="80"/>
      <c r="F48" s="56"/>
      <c r="G48" s="56">
        <f>E48*F48</f>
        <v>0</v>
      </c>
      <c r="H48" s="149"/>
      <c r="I48" s="149"/>
    </row>
    <row r="49" spans="1:9">
      <c r="A49" s="66"/>
      <c r="B49" s="59"/>
      <c r="C49" s="59"/>
      <c r="D49" s="58"/>
      <c r="E49" s="80"/>
      <c r="F49" s="56"/>
      <c r="G49" s="56"/>
      <c r="H49" s="149"/>
      <c r="I49" s="149"/>
    </row>
    <row r="50" spans="1:9">
      <c r="A50" s="66" t="s">
        <v>75</v>
      </c>
      <c r="B50" s="81" t="s">
        <v>76</v>
      </c>
      <c r="C50" s="81"/>
      <c r="D50" s="58"/>
      <c r="E50" s="80"/>
      <c r="F50" s="56"/>
      <c r="G50" s="148"/>
      <c r="H50" s="147">
        <f>SUM(G51:G56)</f>
        <v>0</v>
      </c>
      <c r="I50" s="149"/>
    </row>
    <row r="51" spans="1:9">
      <c r="A51" s="66"/>
      <c r="B51" s="59" t="s">
        <v>77</v>
      </c>
      <c r="C51" s="59"/>
      <c r="D51" s="58" t="s">
        <v>78</v>
      </c>
      <c r="E51" s="80"/>
      <c r="F51" s="56"/>
      <c r="G51" s="56">
        <f>E51*F51</f>
        <v>0</v>
      </c>
      <c r="H51" s="149"/>
      <c r="I51" s="149"/>
    </row>
    <row r="52" spans="1:9">
      <c r="A52" s="66"/>
      <c r="B52" s="59" t="s">
        <v>79</v>
      </c>
      <c r="C52" s="59"/>
      <c r="D52" s="58" t="s">
        <v>78</v>
      </c>
      <c r="E52" s="80"/>
      <c r="F52" s="56"/>
      <c r="G52" s="56">
        <f>E52*F52</f>
        <v>0</v>
      </c>
      <c r="H52" s="149"/>
      <c r="I52" s="149"/>
    </row>
    <row r="53" spans="1:9">
      <c r="A53" s="66"/>
      <c r="B53" s="59" t="s">
        <v>80</v>
      </c>
      <c r="C53" s="159"/>
      <c r="D53" s="58" t="s">
        <v>39</v>
      </c>
      <c r="E53" s="80"/>
      <c r="F53" s="56"/>
      <c r="G53" s="56">
        <f>F53*E53</f>
        <v>0</v>
      </c>
      <c r="H53" s="149"/>
      <c r="I53" s="149"/>
    </row>
    <row r="54" spans="1:9">
      <c r="A54" s="66"/>
      <c r="B54" s="59" t="s">
        <v>81</v>
      </c>
      <c r="C54" s="159"/>
      <c r="D54" s="58" t="s">
        <v>39</v>
      </c>
      <c r="E54" s="80"/>
      <c r="F54" s="56"/>
      <c r="G54" s="56">
        <f>F54*E54</f>
        <v>0</v>
      </c>
      <c r="H54" s="149"/>
      <c r="I54" s="149"/>
    </row>
    <row r="55" spans="1:9">
      <c r="A55" s="66"/>
      <c r="B55" s="59" t="s">
        <v>82</v>
      </c>
      <c r="C55" s="59"/>
      <c r="D55" s="58" t="s">
        <v>39</v>
      </c>
      <c r="E55" s="80"/>
      <c r="F55" s="56"/>
      <c r="G55" s="56">
        <f>E55*F55</f>
        <v>0</v>
      </c>
      <c r="H55" s="149"/>
      <c r="I55" s="149"/>
    </row>
    <row r="56" spans="1:9">
      <c r="A56" s="66"/>
      <c r="B56" s="59" t="s">
        <v>83</v>
      </c>
      <c r="C56" s="59"/>
      <c r="D56" s="58" t="s">
        <v>39</v>
      </c>
      <c r="E56" s="80"/>
      <c r="F56" s="56"/>
      <c r="G56" s="56">
        <f>E56*F56</f>
        <v>0</v>
      </c>
      <c r="H56" s="149"/>
      <c r="I56" s="149"/>
    </row>
    <row r="57" spans="1:9">
      <c r="A57" s="66"/>
      <c r="B57" s="59"/>
      <c r="C57" s="59"/>
      <c r="D57" s="58"/>
      <c r="E57" s="80"/>
      <c r="F57" s="56"/>
      <c r="G57" s="56"/>
      <c r="H57" s="149"/>
      <c r="I57" s="149"/>
    </row>
    <row r="58" spans="1:9">
      <c r="A58" s="66" t="s">
        <v>84</v>
      </c>
      <c r="B58" s="81" t="s">
        <v>85</v>
      </c>
      <c r="C58" s="81"/>
      <c r="D58" s="58"/>
      <c r="E58" s="80"/>
      <c r="F58" s="56"/>
      <c r="G58" s="148"/>
      <c r="H58" s="147">
        <f>SUM(G59:G60)</f>
        <v>0</v>
      </c>
      <c r="I58" s="149"/>
    </row>
    <row r="59" spans="1:9">
      <c r="A59" s="66"/>
      <c r="B59" s="78" t="s">
        <v>86</v>
      </c>
      <c r="C59" s="78"/>
      <c r="D59" s="58" t="s">
        <v>41</v>
      </c>
      <c r="E59" s="80"/>
      <c r="F59" s="56"/>
      <c r="G59" s="56">
        <f>E59*F59</f>
        <v>0</v>
      </c>
      <c r="H59" s="149"/>
      <c r="I59" s="149"/>
    </row>
    <row r="60" spans="1:9">
      <c r="A60" s="66"/>
      <c r="B60" s="78" t="s">
        <v>87</v>
      </c>
      <c r="C60" s="78"/>
      <c r="D60" s="58" t="s">
        <v>78</v>
      </c>
      <c r="E60" s="80"/>
      <c r="F60" s="56"/>
      <c r="G60" s="56">
        <f>E60*F60</f>
        <v>0</v>
      </c>
      <c r="H60" s="149"/>
      <c r="I60" s="149"/>
    </row>
    <row r="61" spans="1:9">
      <c r="A61" s="66"/>
      <c r="B61" s="78"/>
      <c r="C61" s="78"/>
      <c r="D61" s="58"/>
      <c r="E61" s="80"/>
      <c r="F61" s="56"/>
      <c r="G61" s="56"/>
      <c r="H61" s="149"/>
      <c r="I61" s="149"/>
    </row>
    <row r="62" spans="1:9">
      <c r="A62" s="66" t="s">
        <v>88</v>
      </c>
      <c r="B62" s="156" t="s">
        <v>89</v>
      </c>
      <c r="C62" s="156"/>
      <c r="D62" s="58"/>
      <c r="E62" s="80"/>
      <c r="F62" s="56"/>
      <c r="G62" s="148"/>
      <c r="H62" s="147">
        <f>SUM(G63:G65)</f>
        <v>0</v>
      </c>
      <c r="I62" s="149"/>
    </row>
    <row r="63" spans="1:9">
      <c r="A63" s="66"/>
      <c r="B63" s="78" t="s">
        <v>90</v>
      </c>
      <c r="C63" s="78"/>
      <c r="D63" s="58" t="s">
        <v>41</v>
      </c>
      <c r="E63" s="80"/>
      <c r="F63" s="56"/>
      <c r="G63" s="56">
        <f>E63*F63</f>
        <v>0</v>
      </c>
      <c r="H63" s="149"/>
      <c r="I63" s="149"/>
    </row>
    <row r="64" spans="1:9">
      <c r="A64" s="66"/>
      <c r="B64" s="78" t="s">
        <v>91</v>
      </c>
      <c r="C64" s="78"/>
      <c r="D64" s="58" t="s">
        <v>41</v>
      </c>
      <c r="E64" s="80"/>
      <c r="F64" s="56"/>
      <c r="G64" s="56">
        <f>E64*F64</f>
        <v>0</v>
      </c>
      <c r="H64" s="149"/>
      <c r="I64" s="149"/>
    </row>
    <row r="65" spans="1:9">
      <c r="A65" s="66"/>
      <c r="B65" s="59" t="s">
        <v>92</v>
      </c>
      <c r="C65" s="59"/>
      <c r="D65" s="58" t="s">
        <v>41</v>
      </c>
      <c r="E65" s="80"/>
      <c r="F65" s="56"/>
      <c r="G65" s="56">
        <f>E65*F65</f>
        <v>0</v>
      </c>
      <c r="H65" s="149"/>
      <c r="I65" s="149"/>
    </row>
    <row r="66" spans="1:9">
      <c r="A66" s="66"/>
      <c r="B66" s="157"/>
      <c r="C66" s="157"/>
      <c r="D66" s="58"/>
      <c r="E66" s="80"/>
      <c r="F66" s="56"/>
      <c r="G66" s="56"/>
      <c r="H66" s="149"/>
      <c r="I66" s="149"/>
    </row>
    <row r="67" spans="1:9">
      <c r="A67" s="66" t="s">
        <v>93</v>
      </c>
      <c r="B67" s="156" t="s">
        <v>94</v>
      </c>
      <c r="C67" s="156"/>
      <c r="D67" s="58"/>
      <c r="E67" s="80"/>
      <c r="F67" s="56"/>
      <c r="G67" s="148"/>
      <c r="H67" s="147">
        <f>G68</f>
        <v>0</v>
      </c>
      <c r="I67" s="149"/>
    </row>
    <row r="68" spans="1:9">
      <c r="A68" s="158"/>
      <c r="B68" s="59" t="s">
        <v>95</v>
      </c>
      <c r="C68" s="59"/>
      <c r="D68" s="58" t="s">
        <v>41</v>
      </c>
      <c r="E68" s="80"/>
      <c r="F68" s="56"/>
      <c r="G68" s="56">
        <f>E68*F68</f>
        <v>0</v>
      </c>
      <c r="H68" s="149"/>
      <c r="I68" s="149"/>
    </row>
    <row r="69" spans="1:9">
      <c r="A69" s="158"/>
      <c r="B69" s="157"/>
      <c r="C69" s="157"/>
      <c r="D69" s="58"/>
      <c r="E69" s="80"/>
      <c r="F69" s="56"/>
      <c r="G69" s="56"/>
      <c r="H69" s="149"/>
      <c r="I69" s="149"/>
    </row>
    <row r="70" spans="1:9">
      <c r="A70" s="66" t="s">
        <v>96</v>
      </c>
      <c r="B70" s="156" t="s">
        <v>97</v>
      </c>
      <c r="C70" s="156"/>
      <c r="D70" s="58"/>
      <c r="E70" s="80"/>
      <c r="F70" s="56"/>
      <c r="G70" s="148"/>
      <c r="H70" s="147">
        <f>SUM(G71:G73)</f>
        <v>0</v>
      </c>
      <c r="I70" s="149"/>
    </row>
    <row r="71" spans="1:9">
      <c r="A71" s="66"/>
      <c r="B71" s="96" t="s">
        <v>98</v>
      </c>
      <c r="C71" s="96"/>
      <c r="D71" s="58" t="s">
        <v>41</v>
      </c>
      <c r="E71" s="80"/>
      <c r="F71" s="56"/>
      <c r="G71" s="56">
        <f>E71*F71</f>
        <v>0</v>
      </c>
      <c r="H71" s="149"/>
      <c r="I71" s="149"/>
    </row>
    <row r="72" spans="1:9">
      <c r="A72" s="66"/>
      <c r="B72" s="78" t="s">
        <v>90</v>
      </c>
      <c r="C72" s="78"/>
      <c r="D72" s="58" t="s">
        <v>41</v>
      </c>
      <c r="E72" s="80"/>
      <c r="F72" s="56"/>
      <c r="G72" s="56">
        <f>E72*F72</f>
        <v>0</v>
      </c>
      <c r="H72" s="149"/>
      <c r="I72" s="149"/>
    </row>
    <row r="73" spans="1:9">
      <c r="A73" s="66"/>
      <c r="B73" s="78" t="s">
        <v>91</v>
      </c>
      <c r="C73" s="78"/>
      <c r="D73" s="58" t="s">
        <v>41</v>
      </c>
      <c r="E73" s="80"/>
      <c r="F73" s="56"/>
      <c r="G73" s="56">
        <f>E73*F73</f>
        <v>0</v>
      </c>
      <c r="H73" s="149"/>
      <c r="I73" s="149"/>
    </row>
    <row r="74" spans="1:9">
      <c r="A74" s="66"/>
      <c r="B74" s="59"/>
      <c r="C74" s="59"/>
      <c r="D74" s="58"/>
      <c r="E74" s="80"/>
      <c r="F74" s="56"/>
      <c r="G74" s="56"/>
      <c r="H74" s="149"/>
      <c r="I74" s="149"/>
    </row>
    <row r="75" spans="1:9">
      <c r="A75" s="66" t="s">
        <v>99</v>
      </c>
      <c r="B75" s="156" t="s">
        <v>100</v>
      </c>
      <c r="C75" s="156"/>
      <c r="D75" s="58"/>
      <c r="E75" s="80"/>
      <c r="F75" s="56"/>
      <c r="G75" s="148"/>
      <c r="H75" s="147">
        <f>SUM(G76:G78)</f>
        <v>0</v>
      </c>
      <c r="I75" s="149"/>
    </row>
    <row r="76" spans="1:9">
      <c r="A76" s="66"/>
      <c r="B76" s="78" t="s">
        <v>90</v>
      </c>
      <c r="C76" s="78"/>
      <c r="D76" s="58" t="s">
        <v>41</v>
      </c>
      <c r="E76" s="80"/>
      <c r="F76" s="56"/>
      <c r="G76" s="56"/>
      <c r="H76" s="149"/>
      <c r="I76" s="149"/>
    </row>
    <row r="77" spans="1:9">
      <c r="A77" s="66"/>
      <c r="B77" s="78" t="s">
        <v>91</v>
      </c>
      <c r="C77" s="78"/>
      <c r="D77" s="58" t="s">
        <v>41</v>
      </c>
      <c r="E77" s="80"/>
      <c r="F77" s="56"/>
      <c r="G77" s="56">
        <f>E77*F77</f>
        <v>0</v>
      </c>
      <c r="H77" s="149"/>
      <c r="I77" s="149"/>
    </row>
    <row r="78" spans="1:9">
      <c r="A78" s="66"/>
      <c r="B78" s="59"/>
      <c r="C78" s="59"/>
      <c r="D78" s="58"/>
      <c r="E78" s="80"/>
      <c r="F78" s="56"/>
      <c r="G78" s="56"/>
      <c r="H78" s="149"/>
      <c r="I78" s="149"/>
    </row>
    <row r="79" spans="1:9">
      <c r="A79" s="66" t="s">
        <v>101</v>
      </c>
      <c r="B79" s="156" t="s">
        <v>102</v>
      </c>
      <c r="C79" s="156"/>
      <c r="D79" s="58"/>
      <c r="E79" s="80"/>
      <c r="F79" s="56"/>
      <c r="G79" s="148"/>
      <c r="H79" s="147">
        <f>SUM(G80:G82)</f>
        <v>0</v>
      </c>
      <c r="I79" s="149"/>
    </row>
    <row r="80" spans="1:9">
      <c r="A80" s="66"/>
      <c r="B80" s="59" t="s">
        <v>103</v>
      </c>
      <c r="C80" s="59"/>
      <c r="D80" s="58" t="s">
        <v>41</v>
      </c>
      <c r="E80" s="80"/>
      <c r="F80" s="56"/>
      <c r="G80" s="56">
        <f>E80*F80</f>
        <v>0</v>
      </c>
      <c r="H80" s="149"/>
      <c r="I80" s="149"/>
    </row>
    <row r="81" spans="1:9">
      <c r="A81" s="66"/>
      <c r="B81" s="59" t="s">
        <v>104</v>
      </c>
      <c r="C81" s="59"/>
      <c r="D81" s="58" t="s">
        <v>41</v>
      </c>
      <c r="E81" s="80"/>
      <c r="F81" s="56"/>
      <c r="G81" s="56">
        <f>E81*F81</f>
        <v>0</v>
      </c>
      <c r="H81" s="149"/>
      <c r="I81" s="149"/>
    </row>
    <row r="82" spans="1:9">
      <c r="A82" s="66"/>
      <c r="B82" s="59" t="s">
        <v>105</v>
      </c>
      <c r="C82" s="59"/>
      <c r="D82" s="58" t="s">
        <v>41</v>
      </c>
      <c r="E82" s="80"/>
      <c r="F82" s="56"/>
      <c r="G82" s="56">
        <f>E82*F82</f>
        <v>0</v>
      </c>
      <c r="H82" s="149"/>
      <c r="I82" s="149"/>
    </row>
    <row r="83" spans="1:9">
      <c r="A83" s="66"/>
      <c r="B83" s="59"/>
      <c r="C83" s="59"/>
      <c r="D83" s="58"/>
      <c r="E83" s="80"/>
      <c r="F83" s="56"/>
      <c r="G83" s="56"/>
      <c r="H83" s="149"/>
      <c r="I83" s="149"/>
    </row>
    <row r="84" spans="1:9">
      <c r="A84" s="66" t="s">
        <v>106</v>
      </c>
      <c r="B84" s="81" t="s">
        <v>107</v>
      </c>
      <c r="C84" s="81"/>
      <c r="D84" s="58"/>
      <c r="E84" s="80"/>
      <c r="F84" s="56"/>
      <c r="G84" s="148"/>
      <c r="H84" s="147">
        <f>SUM(G86:G320)</f>
        <v>0</v>
      </c>
      <c r="I84" s="149"/>
    </row>
    <row r="85" spans="1:9">
      <c r="A85" s="66"/>
      <c r="B85" s="155" t="s">
        <v>108</v>
      </c>
      <c r="C85" s="155"/>
      <c r="D85" s="58"/>
      <c r="E85" s="80"/>
      <c r="F85" s="56"/>
      <c r="G85" s="56"/>
      <c r="H85" s="149"/>
      <c r="I85" s="149"/>
    </row>
    <row r="86" spans="1:9">
      <c r="A86" s="66"/>
      <c r="B86" s="59" t="s">
        <v>109</v>
      </c>
      <c r="C86" s="59"/>
      <c r="D86" s="58" t="s">
        <v>41</v>
      </c>
      <c r="E86" s="80"/>
      <c r="F86" s="56"/>
      <c r="G86" s="56">
        <f>E86*F86</f>
        <v>0</v>
      </c>
      <c r="H86" s="149"/>
      <c r="I86" s="149"/>
    </row>
    <row r="87" spans="1:9">
      <c r="A87" s="66"/>
      <c r="B87" s="59"/>
      <c r="C87" s="59"/>
      <c r="D87" s="58"/>
      <c r="E87" s="80"/>
      <c r="F87" s="56"/>
      <c r="G87" s="56"/>
      <c r="H87" s="149"/>
      <c r="I87" s="149"/>
    </row>
    <row r="88" spans="1:9">
      <c r="A88" s="66" t="s">
        <v>110</v>
      </c>
      <c r="B88" s="81" t="s">
        <v>111</v>
      </c>
      <c r="C88" s="81"/>
      <c r="D88" s="58"/>
      <c r="E88" s="80"/>
      <c r="F88" s="56"/>
      <c r="G88" s="148"/>
      <c r="H88" s="147">
        <f>SUM(G89)</f>
        <v>0</v>
      </c>
      <c r="I88" s="149"/>
    </row>
    <row r="89" spans="1:9">
      <c r="A89" s="66"/>
      <c r="B89" s="154" t="s">
        <v>112</v>
      </c>
      <c r="C89" s="154"/>
      <c r="D89" s="58" t="s">
        <v>41</v>
      </c>
      <c r="E89" s="80"/>
      <c r="F89" s="56"/>
      <c r="G89" s="56">
        <f>E89*F89</f>
        <v>0</v>
      </c>
      <c r="H89" s="149"/>
      <c r="I89" s="149"/>
    </row>
    <row r="90" spans="1:9">
      <c r="A90" s="66"/>
      <c r="B90" s="154"/>
      <c r="C90" s="154"/>
      <c r="D90" s="58"/>
      <c r="E90" s="80"/>
      <c r="F90" s="56"/>
      <c r="G90" s="56"/>
      <c r="H90" s="149"/>
      <c r="I90" s="149"/>
    </row>
    <row r="91" spans="1:9">
      <c r="A91" s="66" t="s">
        <v>113</v>
      </c>
      <c r="B91" s="81" t="s">
        <v>114</v>
      </c>
      <c r="C91" s="81"/>
      <c r="D91" s="58"/>
      <c r="E91" s="80"/>
      <c r="F91" s="56"/>
      <c r="G91" s="148"/>
      <c r="H91" s="147">
        <f>SUM(G92:G94)</f>
        <v>0</v>
      </c>
      <c r="I91" s="149"/>
    </row>
    <row r="92" spans="1:9">
      <c r="A92" s="66"/>
      <c r="B92" s="154" t="s">
        <v>115</v>
      </c>
      <c r="C92" s="154"/>
      <c r="D92" s="58" t="s">
        <v>41</v>
      </c>
      <c r="E92" s="80"/>
      <c r="F92" s="56"/>
      <c r="G92" s="56">
        <f>E92*F92</f>
        <v>0</v>
      </c>
      <c r="H92" s="149"/>
      <c r="I92" s="149"/>
    </row>
    <row r="93" spans="1:9">
      <c r="A93" s="66"/>
      <c r="B93" s="152" t="s">
        <v>116</v>
      </c>
      <c r="C93" s="152"/>
      <c r="D93" s="151"/>
      <c r="E93" s="80"/>
      <c r="F93" s="150"/>
      <c r="G93" s="56"/>
      <c r="H93" s="149"/>
      <c r="I93" s="149"/>
    </row>
    <row r="94" spans="1:9">
      <c r="A94" s="66"/>
      <c r="B94" s="154" t="s">
        <v>117</v>
      </c>
      <c r="C94" s="154"/>
      <c r="D94" s="58" t="s">
        <v>41</v>
      </c>
      <c r="E94" s="80"/>
      <c r="F94" s="56"/>
      <c r="G94" s="56">
        <f>E94*F94</f>
        <v>0</v>
      </c>
      <c r="H94" s="149"/>
      <c r="I94" s="149"/>
    </row>
    <row r="95" spans="1:9">
      <c r="A95" s="66"/>
      <c r="B95" s="153"/>
      <c r="C95" s="153"/>
      <c r="D95" s="58"/>
      <c r="E95" s="80"/>
      <c r="F95" s="56"/>
      <c r="G95" s="56"/>
      <c r="H95" s="149"/>
      <c r="I95" s="149"/>
    </row>
    <row r="96" spans="1:9">
      <c r="A96" s="66" t="s">
        <v>118</v>
      </c>
      <c r="B96" s="81" t="s">
        <v>119</v>
      </c>
      <c r="C96" s="81"/>
      <c r="D96" s="58"/>
      <c r="E96" s="80"/>
      <c r="F96" s="56"/>
      <c r="G96" s="148"/>
      <c r="H96" s="147">
        <f>SUM(G97:G100)</f>
        <v>0</v>
      </c>
      <c r="I96" s="149"/>
    </row>
    <row r="97" spans="1:9">
      <c r="A97" s="66"/>
      <c r="B97" s="74" t="s">
        <v>120</v>
      </c>
      <c r="C97" s="74"/>
      <c r="D97" s="58" t="s">
        <v>78</v>
      </c>
      <c r="E97" s="80"/>
      <c r="F97" s="56"/>
      <c r="G97" s="56">
        <f>E97*F97</f>
        <v>0</v>
      </c>
      <c r="H97" s="149"/>
      <c r="I97" s="149"/>
    </row>
    <row r="98" spans="1:9">
      <c r="A98" s="66"/>
      <c r="B98" s="152" t="s">
        <v>121</v>
      </c>
      <c r="C98" s="152"/>
      <c r="D98" s="151" t="s">
        <v>78</v>
      </c>
      <c r="E98" s="80"/>
      <c r="F98" s="150"/>
      <c r="G98" s="56"/>
      <c r="H98" s="149"/>
      <c r="I98" s="149"/>
    </row>
    <row r="99" spans="1:9">
      <c r="A99" s="66"/>
      <c r="B99" s="59" t="s">
        <v>122</v>
      </c>
      <c r="C99" s="59"/>
      <c r="D99" s="58" t="s">
        <v>41</v>
      </c>
      <c r="E99" s="80"/>
      <c r="F99" s="56"/>
      <c r="G99" s="56">
        <f>E99*F99</f>
        <v>0</v>
      </c>
      <c r="H99" s="149"/>
      <c r="I99" s="149"/>
    </row>
    <row r="100" spans="1:9">
      <c r="A100" s="66"/>
      <c r="B100" s="59" t="s">
        <v>123</v>
      </c>
      <c r="C100" s="59"/>
      <c r="D100" s="58" t="s">
        <v>41</v>
      </c>
      <c r="E100" s="80"/>
      <c r="F100" s="56"/>
      <c r="G100" s="56">
        <f>E100*F100</f>
        <v>0</v>
      </c>
      <c r="H100" s="149"/>
      <c r="I100" s="149"/>
    </row>
    <row r="101" spans="1:9">
      <c r="A101" s="66"/>
      <c r="B101" s="59"/>
      <c r="C101" s="59"/>
      <c r="D101" s="58"/>
      <c r="E101" s="80"/>
      <c r="F101" s="56"/>
      <c r="G101" s="56"/>
      <c r="H101" s="149"/>
      <c r="I101" s="149"/>
    </row>
    <row r="102" spans="1:9">
      <c r="A102" s="66" t="s">
        <v>124</v>
      </c>
      <c r="B102" s="81" t="s">
        <v>125</v>
      </c>
      <c r="C102" s="81"/>
      <c r="D102" s="58"/>
      <c r="E102" s="80"/>
      <c r="F102" s="56"/>
      <c r="G102" s="148"/>
      <c r="H102" s="147">
        <f>SUM(G103:G107)</f>
        <v>0</v>
      </c>
    </row>
    <row r="103" spans="1:9">
      <c r="A103" s="66"/>
      <c r="B103" s="59" t="s">
        <v>126</v>
      </c>
      <c r="C103" s="59"/>
      <c r="D103" s="58" t="s">
        <v>41</v>
      </c>
      <c r="E103" s="80"/>
      <c r="F103" s="56"/>
      <c r="G103" s="56">
        <f>E103*F103</f>
        <v>0</v>
      </c>
    </row>
    <row r="104" spans="1:9">
      <c r="A104" s="66"/>
      <c r="B104" s="59" t="s">
        <v>127</v>
      </c>
      <c r="C104" s="59"/>
      <c r="D104" s="58" t="s">
        <v>41</v>
      </c>
      <c r="E104" s="80"/>
      <c r="F104" s="56"/>
      <c r="G104" s="56">
        <f>E104*F104</f>
        <v>0</v>
      </c>
    </row>
    <row r="105" spans="1:9">
      <c r="A105" s="66"/>
      <c r="B105" s="59" t="s">
        <v>128</v>
      </c>
      <c r="C105" s="59"/>
      <c r="D105" s="58" t="s">
        <v>41</v>
      </c>
      <c r="E105" s="80"/>
      <c r="F105" s="56"/>
      <c r="G105" s="56">
        <f>E105*F105</f>
        <v>0</v>
      </c>
    </row>
    <row r="106" spans="1:9">
      <c r="A106" s="66"/>
      <c r="B106" s="59" t="s">
        <v>129</v>
      </c>
      <c r="C106" s="59"/>
      <c r="D106" s="58" t="s">
        <v>41</v>
      </c>
      <c r="E106" s="80"/>
      <c r="F106" s="56"/>
      <c r="G106" s="56">
        <f>E106*F106</f>
        <v>0</v>
      </c>
    </row>
    <row r="107" spans="1:9">
      <c r="A107" s="66"/>
      <c r="B107" s="59" t="s">
        <v>130</v>
      </c>
      <c r="C107" s="59"/>
      <c r="D107" s="58" t="s">
        <v>41</v>
      </c>
      <c r="E107" s="80"/>
      <c r="F107" s="56"/>
      <c r="G107" s="56">
        <f>E107*F107</f>
        <v>0</v>
      </c>
    </row>
    <row r="108" spans="1:9">
      <c r="A108" s="66"/>
      <c r="B108" s="59"/>
      <c r="C108" s="59"/>
      <c r="D108" s="58"/>
      <c r="E108" s="80"/>
      <c r="F108" s="56"/>
      <c r="G108" s="56"/>
    </row>
    <row r="109" spans="1:9">
      <c r="A109" s="66" t="s">
        <v>131</v>
      </c>
      <c r="B109" s="81" t="s">
        <v>132</v>
      </c>
      <c r="C109" s="81"/>
      <c r="D109" s="58"/>
      <c r="E109" s="80"/>
      <c r="F109" s="56"/>
      <c r="G109" s="148"/>
      <c r="H109" s="147">
        <f>SUM(G110)</f>
        <v>0</v>
      </c>
    </row>
    <row r="110" spans="1:9">
      <c r="A110" s="66"/>
      <c r="B110" s="78" t="s">
        <v>133</v>
      </c>
      <c r="C110" s="78"/>
      <c r="D110" s="58" t="s">
        <v>39</v>
      </c>
      <c r="E110" s="80"/>
      <c r="F110" s="56"/>
      <c r="G110" s="56">
        <f>E110*F110</f>
        <v>0</v>
      </c>
    </row>
    <row r="111" spans="1:9">
      <c r="A111" s="146"/>
      <c r="B111" s="94"/>
      <c r="C111" s="94"/>
      <c r="D111" s="93"/>
      <c r="E111" s="80"/>
      <c r="F111" s="56"/>
      <c r="G111" s="56"/>
    </row>
    <row r="112" spans="1:9">
      <c r="A112" s="145" t="s">
        <v>134</v>
      </c>
      <c r="B112" s="144" t="s">
        <v>35</v>
      </c>
      <c r="C112" s="144"/>
      <c r="D112" s="143"/>
      <c r="E112" s="142"/>
      <c r="F112" s="141"/>
      <c r="G112" s="140">
        <f>SUM(G10:G110)</f>
        <v>0</v>
      </c>
    </row>
    <row r="113" spans="1:8">
      <c r="A113" s="139" t="s">
        <v>135</v>
      </c>
      <c r="B113" s="138" t="s">
        <v>136</v>
      </c>
      <c r="C113" s="138"/>
      <c r="D113" s="137"/>
      <c r="E113" s="137"/>
      <c r="F113" s="136"/>
      <c r="G113" s="135"/>
    </row>
    <row r="114" spans="1:8">
      <c r="A114" s="66"/>
      <c r="B114" s="134"/>
      <c r="C114" s="134"/>
      <c r="D114" s="93"/>
      <c r="E114" s="80"/>
      <c r="F114" s="56"/>
      <c r="G114" s="56"/>
    </row>
    <row r="115" spans="1:8">
      <c r="A115" s="66" t="s">
        <v>137</v>
      </c>
      <c r="B115" s="81" t="s">
        <v>138</v>
      </c>
      <c r="C115" s="81"/>
      <c r="D115" s="93"/>
      <c r="E115" s="80"/>
      <c r="F115" s="56"/>
      <c r="G115" s="56"/>
      <c r="H115" s="62">
        <f>SUM(G116:G123)</f>
        <v>0</v>
      </c>
    </row>
    <row r="116" spans="1:8">
      <c r="A116" s="66"/>
      <c r="B116" s="78" t="s">
        <v>139</v>
      </c>
      <c r="C116" s="78"/>
      <c r="D116" s="93" t="s">
        <v>41</v>
      </c>
      <c r="E116" s="80"/>
      <c r="F116" s="56"/>
      <c r="G116" s="56">
        <f t="shared" ref="G116:G123" si="1">E116*F116</f>
        <v>0</v>
      </c>
    </row>
    <row r="117" spans="1:8">
      <c r="A117" s="66"/>
      <c r="B117" s="78" t="s">
        <v>140</v>
      </c>
      <c r="C117" s="78"/>
      <c r="D117" s="93" t="s">
        <v>41</v>
      </c>
      <c r="E117" s="80"/>
      <c r="F117" s="56"/>
      <c r="G117" s="56">
        <f t="shared" si="1"/>
        <v>0</v>
      </c>
    </row>
    <row r="118" spans="1:8">
      <c r="A118" s="66"/>
      <c r="B118" s="78" t="s">
        <v>141</v>
      </c>
      <c r="C118" s="78"/>
      <c r="D118" s="93" t="s">
        <v>41</v>
      </c>
      <c r="E118" s="80"/>
      <c r="F118" s="56"/>
      <c r="G118" s="56">
        <f t="shared" si="1"/>
        <v>0</v>
      </c>
    </row>
    <row r="119" spans="1:8">
      <c r="A119" s="66"/>
      <c r="B119" s="78" t="s">
        <v>142</v>
      </c>
      <c r="C119" s="78"/>
      <c r="D119" s="93" t="s">
        <v>41</v>
      </c>
      <c r="E119" s="80"/>
      <c r="F119" s="56"/>
      <c r="G119" s="56">
        <f t="shared" si="1"/>
        <v>0</v>
      </c>
    </row>
    <row r="120" spans="1:8">
      <c r="A120" s="66"/>
      <c r="B120" s="78" t="s">
        <v>143</v>
      </c>
      <c r="C120" s="78"/>
      <c r="D120" s="93" t="s">
        <v>41</v>
      </c>
      <c r="E120" s="80"/>
      <c r="F120" s="56"/>
      <c r="G120" s="56">
        <f t="shared" si="1"/>
        <v>0</v>
      </c>
    </row>
    <row r="121" spans="1:8">
      <c r="A121" s="66"/>
      <c r="B121" s="78" t="s">
        <v>144</v>
      </c>
      <c r="C121" s="78"/>
      <c r="D121" s="93" t="s">
        <v>41</v>
      </c>
      <c r="E121" s="80"/>
      <c r="F121" s="56"/>
      <c r="G121" s="56">
        <f t="shared" si="1"/>
        <v>0</v>
      </c>
    </row>
    <row r="122" spans="1:8">
      <c r="A122" s="66"/>
      <c r="B122" s="59" t="s">
        <v>145</v>
      </c>
      <c r="C122" s="59"/>
      <c r="D122" s="93" t="s">
        <v>41</v>
      </c>
      <c r="E122" s="80"/>
      <c r="F122" s="56"/>
      <c r="G122" s="56">
        <f t="shared" si="1"/>
        <v>0</v>
      </c>
    </row>
    <row r="123" spans="1:8">
      <c r="A123" s="66"/>
      <c r="B123" s="78" t="s">
        <v>146</v>
      </c>
      <c r="C123" s="78"/>
      <c r="D123" s="93" t="s">
        <v>41</v>
      </c>
      <c r="E123" s="80"/>
      <c r="F123" s="56"/>
      <c r="G123" s="56">
        <f t="shared" si="1"/>
        <v>0</v>
      </c>
    </row>
    <row r="124" spans="1:8">
      <c r="A124" s="66"/>
      <c r="B124" s="81"/>
      <c r="C124" s="81"/>
      <c r="D124" s="93"/>
      <c r="E124" s="80"/>
      <c r="F124" s="56"/>
      <c r="G124" s="56"/>
    </row>
    <row r="125" spans="1:8">
      <c r="A125" s="66" t="s">
        <v>147</v>
      </c>
      <c r="B125" s="81" t="s">
        <v>148</v>
      </c>
      <c r="C125" s="81"/>
      <c r="D125" s="93"/>
      <c r="E125" s="80"/>
      <c r="F125" s="56"/>
      <c r="G125" s="56"/>
      <c r="H125" s="62">
        <f>SUM(G126:G128)</f>
        <v>0</v>
      </c>
    </row>
    <row r="126" spans="1:8">
      <c r="A126" s="66"/>
      <c r="B126" s="74" t="s">
        <v>149</v>
      </c>
      <c r="C126" s="74"/>
      <c r="D126" s="93" t="s">
        <v>41</v>
      </c>
      <c r="E126" s="80"/>
      <c r="F126" s="56"/>
      <c r="G126" s="56">
        <f>E126*F126</f>
        <v>0</v>
      </c>
    </row>
    <row r="127" spans="1:8">
      <c r="A127" s="66"/>
      <c r="B127" s="74" t="s">
        <v>150</v>
      </c>
      <c r="C127" s="74"/>
      <c r="D127" s="93" t="s">
        <v>41</v>
      </c>
      <c r="E127" s="80"/>
      <c r="F127" s="56"/>
      <c r="G127" s="56">
        <f>E127*F127</f>
        <v>0</v>
      </c>
    </row>
    <row r="128" spans="1:8">
      <c r="A128" s="66"/>
      <c r="B128" s="74" t="s">
        <v>151</v>
      </c>
      <c r="C128" s="74"/>
      <c r="D128" s="93" t="s">
        <v>41</v>
      </c>
      <c r="E128" s="80"/>
      <c r="F128" s="56"/>
      <c r="G128" s="56">
        <f>E128*F128</f>
        <v>0</v>
      </c>
    </row>
    <row r="129" spans="1:8">
      <c r="A129" s="66"/>
      <c r="B129" s="74"/>
      <c r="C129" s="74"/>
      <c r="D129" s="93"/>
      <c r="E129" s="80"/>
      <c r="F129" s="56"/>
      <c r="G129" s="56"/>
    </row>
    <row r="130" spans="1:8">
      <c r="A130" s="66" t="s">
        <v>152</v>
      </c>
      <c r="B130" s="81" t="s">
        <v>153</v>
      </c>
      <c r="C130" s="81"/>
      <c r="D130" s="93"/>
      <c r="E130" s="80"/>
      <c r="F130" s="56"/>
      <c r="G130" s="56"/>
      <c r="H130" s="62">
        <f>SUM(G131:G141)</f>
        <v>0</v>
      </c>
    </row>
    <row r="131" spans="1:8" ht="25.5">
      <c r="A131" s="66"/>
      <c r="B131" s="78" t="s">
        <v>154</v>
      </c>
      <c r="C131" s="78"/>
      <c r="D131" s="93" t="s">
        <v>78</v>
      </c>
      <c r="E131" s="80"/>
      <c r="F131" s="56"/>
      <c r="G131" s="56">
        <f t="shared" ref="G131:G141" si="2">E131*F131</f>
        <v>0</v>
      </c>
    </row>
    <row r="132" spans="1:8" ht="38.25">
      <c r="A132" s="66"/>
      <c r="B132" s="78" t="s">
        <v>155</v>
      </c>
      <c r="C132" s="78"/>
      <c r="D132" s="93" t="s">
        <v>39</v>
      </c>
      <c r="E132" s="80"/>
      <c r="F132" s="56"/>
      <c r="G132" s="56">
        <f t="shared" si="2"/>
        <v>0</v>
      </c>
    </row>
    <row r="133" spans="1:8" ht="25.5">
      <c r="A133" s="66"/>
      <c r="B133" s="78" t="s">
        <v>156</v>
      </c>
      <c r="C133" s="78"/>
      <c r="D133" s="93" t="s">
        <v>78</v>
      </c>
      <c r="E133" s="80"/>
      <c r="F133" s="56"/>
      <c r="G133" s="56">
        <f t="shared" si="2"/>
        <v>0</v>
      </c>
    </row>
    <row r="134" spans="1:8" ht="38.25">
      <c r="A134" s="66"/>
      <c r="B134" s="78" t="s">
        <v>157</v>
      </c>
      <c r="C134" s="78"/>
      <c r="D134" s="93" t="s">
        <v>39</v>
      </c>
      <c r="E134" s="80"/>
      <c r="F134" s="56"/>
      <c r="G134" s="56">
        <f t="shared" si="2"/>
        <v>0</v>
      </c>
    </row>
    <row r="135" spans="1:8">
      <c r="A135" s="66"/>
      <c r="B135" s="78" t="s">
        <v>158</v>
      </c>
      <c r="C135" s="78"/>
      <c r="D135" s="93" t="s">
        <v>78</v>
      </c>
      <c r="E135" s="80"/>
      <c r="F135" s="56"/>
      <c r="G135" s="56">
        <f t="shared" si="2"/>
        <v>0</v>
      </c>
    </row>
    <row r="136" spans="1:8">
      <c r="A136" s="66"/>
      <c r="B136" s="59" t="s">
        <v>159</v>
      </c>
      <c r="C136" s="59"/>
      <c r="D136" s="93" t="s">
        <v>78</v>
      </c>
      <c r="E136" s="80"/>
      <c r="F136" s="56"/>
      <c r="G136" s="56">
        <f t="shared" si="2"/>
        <v>0</v>
      </c>
    </row>
    <row r="137" spans="1:8">
      <c r="A137" s="66"/>
      <c r="B137" s="78" t="s">
        <v>160</v>
      </c>
      <c r="C137" s="78"/>
      <c r="D137" s="93" t="s">
        <v>41</v>
      </c>
      <c r="E137" s="80"/>
      <c r="F137" s="56"/>
      <c r="G137" s="56">
        <f t="shared" si="2"/>
        <v>0</v>
      </c>
    </row>
    <row r="138" spans="1:8">
      <c r="A138" s="66"/>
      <c r="B138" s="78" t="s">
        <v>161</v>
      </c>
      <c r="C138" s="78"/>
      <c r="D138" s="93" t="s">
        <v>41</v>
      </c>
      <c r="E138" s="80"/>
      <c r="F138" s="56"/>
      <c r="G138" s="56">
        <f t="shared" si="2"/>
        <v>0</v>
      </c>
    </row>
    <row r="139" spans="1:8" ht="25.5">
      <c r="A139" s="66"/>
      <c r="B139" s="78" t="s">
        <v>162</v>
      </c>
      <c r="C139" s="78"/>
      <c r="D139" s="93" t="s">
        <v>41</v>
      </c>
      <c r="E139" s="80"/>
      <c r="F139" s="56"/>
      <c r="G139" s="56">
        <f t="shared" si="2"/>
        <v>0</v>
      </c>
    </row>
    <row r="140" spans="1:8">
      <c r="A140" s="66"/>
      <c r="B140" s="78" t="s">
        <v>163</v>
      </c>
      <c r="C140" s="78"/>
      <c r="D140" s="93" t="s">
        <v>41</v>
      </c>
      <c r="E140" s="80"/>
      <c r="F140" s="56"/>
      <c r="G140" s="56">
        <f t="shared" si="2"/>
        <v>0</v>
      </c>
    </row>
    <row r="141" spans="1:8">
      <c r="A141" s="66"/>
      <c r="B141" s="78" t="s">
        <v>164</v>
      </c>
      <c r="C141" s="78"/>
      <c r="D141" s="93" t="s">
        <v>41</v>
      </c>
      <c r="E141" s="80"/>
      <c r="F141" s="56"/>
      <c r="G141" s="56">
        <f t="shared" si="2"/>
        <v>0</v>
      </c>
    </row>
    <row r="142" spans="1:8">
      <c r="A142" s="66"/>
      <c r="B142" s="133" t="s">
        <v>165</v>
      </c>
      <c r="C142" s="133"/>
      <c r="D142" s="93"/>
      <c r="E142" s="80"/>
      <c r="F142" s="56"/>
      <c r="G142" s="56"/>
    </row>
    <row r="143" spans="1:8">
      <c r="A143" s="66"/>
      <c r="B143" s="74"/>
      <c r="C143" s="74"/>
      <c r="D143" s="93"/>
      <c r="E143" s="80"/>
      <c r="F143" s="56"/>
      <c r="G143" s="56"/>
    </row>
    <row r="144" spans="1:8">
      <c r="A144" s="66" t="s">
        <v>166</v>
      </c>
      <c r="B144" s="81" t="s">
        <v>167</v>
      </c>
      <c r="C144" s="81"/>
      <c r="D144" s="93"/>
      <c r="E144" s="80"/>
      <c r="F144" s="56"/>
      <c r="G144" s="56"/>
      <c r="H144" s="62">
        <f>SUM(G145:G149)</f>
        <v>0</v>
      </c>
    </row>
    <row r="145" spans="1:8">
      <c r="A145" s="66"/>
      <c r="B145" s="78" t="s">
        <v>158</v>
      </c>
      <c r="C145" s="78"/>
      <c r="D145" s="93" t="s">
        <v>78</v>
      </c>
      <c r="E145" s="80"/>
      <c r="F145" s="56"/>
      <c r="G145" s="56">
        <f>E145*F145</f>
        <v>0</v>
      </c>
    </row>
    <row r="146" spans="1:8">
      <c r="A146" s="66"/>
      <c r="B146" s="59" t="s">
        <v>159</v>
      </c>
      <c r="C146" s="59"/>
      <c r="D146" s="93" t="s">
        <v>78</v>
      </c>
      <c r="E146" s="80"/>
      <c r="F146" s="56"/>
      <c r="G146" s="56">
        <f>E146*F146</f>
        <v>0</v>
      </c>
    </row>
    <row r="147" spans="1:8">
      <c r="A147" s="66"/>
      <c r="B147" s="78" t="s">
        <v>160</v>
      </c>
      <c r="C147" s="78"/>
      <c r="D147" s="93" t="s">
        <v>41</v>
      </c>
      <c r="E147" s="80"/>
      <c r="F147" s="56"/>
      <c r="G147" s="56">
        <f>E147*F147</f>
        <v>0</v>
      </c>
    </row>
    <row r="148" spans="1:8">
      <c r="A148" s="66"/>
      <c r="B148" s="78" t="s">
        <v>168</v>
      </c>
      <c r="C148" s="78"/>
      <c r="D148" s="93" t="s">
        <v>41</v>
      </c>
      <c r="E148" s="80"/>
      <c r="F148" s="56"/>
      <c r="G148" s="56">
        <f>E148*F148</f>
        <v>0</v>
      </c>
    </row>
    <row r="149" spans="1:8">
      <c r="A149" s="66"/>
      <c r="B149" s="78" t="s">
        <v>164</v>
      </c>
      <c r="C149" s="78"/>
      <c r="D149" s="93" t="s">
        <v>39</v>
      </c>
      <c r="E149" s="80"/>
      <c r="F149" s="56"/>
      <c r="G149" s="56">
        <f>E149*F149</f>
        <v>0</v>
      </c>
    </row>
    <row r="150" spans="1:8">
      <c r="A150" s="66"/>
      <c r="B150" s="133" t="s">
        <v>169</v>
      </c>
      <c r="C150" s="133"/>
      <c r="D150" s="93"/>
      <c r="E150" s="93"/>
      <c r="F150" s="56"/>
      <c r="G150" s="56"/>
    </row>
    <row r="151" spans="1:8">
      <c r="A151" s="66"/>
      <c r="B151" s="94"/>
      <c r="C151" s="94"/>
      <c r="D151" s="93"/>
      <c r="E151" s="93"/>
      <c r="F151" s="56"/>
      <c r="G151" s="56"/>
    </row>
    <row r="152" spans="1:8">
      <c r="A152" s="132" t="s">
        <v>134</v>
      </c>
      <c r="B152" s="131" t="str">
        <f>B113</f>
        <v>CFA</v>
      </c>
      <c r="C152" s="131"/>
      <c r="D152" s="130"/>
      <c r="E152" s="129"/>
      <c r="F152" s="128"/>
      <c r="G152" s="127">
        <f>SUM(G115:G149)</f>
        <v>0</v>
      </c>
    </row>
    <row r="153" spans="1:8">
      <c r="A153" s="70" t="s">
        <v>170</v>
      </c>
      <c r="B153" s="69" t="s">
        <v>171</v>
      </c>
      <c r="C153" s="69"/>
      <c r="D153" s="68"/>
      <c r="E153" s="68"/>
      <c r="F153" s="126"/>
      <c r="G153" s="67"/>
    </row>
    <row r="154" spans="1:8" ht="21">
      <c r="A154" s="95"/>
      <c r="B154" s="99"/>
      <c r="C154" s="99"/>
      <c r="D154" s="93"/>
      <c r="E154" s="93"/>
      <c r="F154" s="56"/>
      <c r="G154" s="56"/>
    </row>
    <row r="155" spans="1:8">
      <c r="A155" s="95" t="s">
        <v>172</v>
      </c>
      <c r="B155" s="81" t="s">
        <v>173</v>
      </c>
      <c r="C155" s="81"/>
      <c r="D155" s="93"/>
      <c r="E155" s="93"/>
      <c r="F155" s="56"/>
      <c r="G155" s="56"/>
      <c r="H155" s="62">
        <f>SUM(G156:G162)</f>
        <v>0</v>
      </c>
    </row>
    <row r="156" spans="1:8">
      <c r="A156" s="95"/>
      <c r="B156" s="78" t="s">
        <v>139</v>
      </c>
      <c r="C156" s="78"/>
      <c r="D156" s="93" t="s">
        <v>41</v>
      </c>
      <c r="E156" s="80"/>
      <c r="F156" s="56"/>
      <c r="G156" s="56">
        <f t="shared" ref="G156:G162" si="3">E156*F156</f>
        <v>0</v>
      </c>
    </row>
    <row r="157" spans="1:8">
      <c r="A157" s="95"/>
      <c r="B157" s="78" t="s">
        <v>140</v>
      </c>
      <c r="C157" s="78"/>
      <c r="D157" s="93" t="s">
        <v>41</v>
      </c>
      <c r="E157" s="80"/>
      <c r="F157" s="56"/>
      <c r="G157" s="56">
        <f t="shared" si="3"/>
        <v>0</v>
      </c>
    </row>
    <row r="158" spans="1:8">
      <c r="A158" s="95"/>
      <c r="B158" s="78" t="s">
        <v>141</v>
      </c>
      <c r="C158" s="78"/>
      <c r="D158" s="93" t="s">
        <v>41</v>
      </c>
      <c r="E158" s="80"/>
      <c r="F158" s="56"/>
      <c r="G158" s="56">
        <f t="shared" si="3"/>
        <v>0</v>
      </c>
    </row>
    <row r="159" spans="1:8">
      <c r="A159" s="95"/>
      <c r="B159" s="78" t="s">
        <v>142</v>
      </c>
      <c r="C159" s="78"/>
      <c r="D159" s="93" t="s">
        <v>41</v>
      </c>
      <c r="E159" s="80"/>
      <c r="F159" s="56"/>
      <c r="G159" s="56">
        <f t="shared" si="3"/>
        <v>0</v>
      </c>
    </row>
    <row r="160" spans="1:8">
      <c r="A160" s="95"/>
      <c r="B160" s="78" t="s">
        <v>143</v>
      </c>
      <c r="C160" s="78"/>
      <c r="D160" s="93" t="s">
        <v>41</v>
      </c>
      <c r="E160" s="80"/>
      <c r="F160" s="56"/>
      <c r="G160" s="56">
        <f t="shared" si="3"/>
        <v>0</v>
      </c>
    </row>
    <row r="161" spans="1:8">
      <c r="A161" s="95"/>
      <c r="B161" s="78" t="s">
        <v>144</v>
      </c>
      <c r="C161" s="78"/>
      <c r="D161" s="93" t="s">
        <v>41</v>
      </c>
      <c r="E161" s="80"/>
      <c r="F161" s="56"/>
      <c r="G161" s="56">
        <f t="shared" si="3"/>
        <v>0</v>
      </c>
    </row>
    <row r="162" spans="1:8">
      <c r="A162" s="95"/>
      <c r="B162" s="78" t="s">
        <v>146</v>
      </c>
      <c r="C162" s="78"/>
      <c r="D162" s="93" t="s">
        <v>41</v>
      </c>
      <c r="E162" s="80"/>
      <c r="F162" s="56"/>
      <c r="G162" s="56">
        <f t="shared" si="3"/>
        <v>0</v>
      </c>
    </row>
    <row r="163" spans="1:8">
      <c r="A163" s="95"/>
      <c r="B163" s="81"/>
      <c r="C163" s="81"/>
      <c r="D163" s="93"/>
      <c r="E163" s="80"/>
      <c r="F163" s="56"/>
      <c r="G163" s="56"/>
    </row>
    <row r="164" spans="1:8">
      <c r="A164" s="95" t="s">
        <v>174</v>
      </c>
      <c r="B164" s="81" t="s">
        <v>175</v>
      </c>
      <c r="C164" s="81"/>
      <c r="D164" s="93"/>
      <c r="E164" s="80"/>
      <c r="F164" s="56"/>
      <c r="G164" s="56"/>
      <c r="H164" s="62">
        <f>SUM(G165:G168)</f>
        <v>0</v>
      </c>
    </row>
    <row r="165" spans="1:8">
      <c r="A165" s="95"/>
      <c r="B165" s="74" t="s">
        <v>176</v>
      </c>
      <c r="C165" s="74"/>
      <c r="D165" s="93" t="s">
        <v>41</v>
      </c>
      <c r="E165" s="80"/>
      <c r="F165" s="56"/>
      <c r="G165" s="56">
        <f>E165*F165</f>
        <v>0</v>
      </c>
    </row>
    <row r="166" spans="1:8">
      <c r="A166" s="95"/>
      <c r="B166" s="74" t="s">
        <v>177</v>
      </c>
      <c r="C166" s="74"/>
      <c r="D166" s="93" t="s">
        <v>41</v>
      </c>
      <c r="E166" s="80"/>
      <c r="F166" s="56"/>
      <c r="G166" s="56">
        <f>E166*F166</f>
        <v>0</v>
      </c>
    </row>
    <row r="167" spans="1:8">
      <c r="A167" s="95"/>
      <c r="B167" s="74" t="s">
        <v>178</v>
      </c>
      <c r="C167" s="74"/>
      <c r="D167" s="93" t="s">
        <v>41</v>
      </c>
      <c r="E167" s="80"/>
      <c r="F167" s="56"/>
      <c r="G167" s="56">
        <f>E167*F167</f>
        <v>0</v>
      </c>
    </row>
    <row r="168" spans="1:8">
      <c r="A168" s="95"/>
      <c r="B168" s="74" t="s">
        <v>179</v>
      </c>
      <c r="C168" s="74"/>
      <c r="D168" s="93" t="s">
        <v>39</v>
      </c>
      <c r="E168" s="80"/>
      <c r="F168" s="56"/>
      <c r="G168" s="56">
        <f>E168*F168</f>
        <v>0</v>
      </c>
    </row>
    <row r="169" spans="1:8">
      <c r="A169" s="95"/>
      <c r="B169" s="74"/>
      <c r="C169" s="74"/>
      <c r="D169" s="93"/>
      <c r="E169" s="80"/>
      <c r="F169" s="56"/>
      <c r="G169" s="56"/>
    </row>
    <row r="170" spans="1:8">
      <c r="A170" s="95" t="s">
        <v>180</v>
      </c>
      <c r="B170" s="81" t="s">
        <v>181</v>
      </c>
      <c r="C170" s="81"/>
      <c r="D170" s="93"/>
      <c r="E170" s="80"/>
      <c r="F170" s="56"/>
      <c r="G170" s="56"/>
      <c r="H170" s="62">
        <f>SUM(G171:G177)</f>
        <v>0</v>
      </c>
    </row>
    <row r="171" spans="1:8">
      <c r="A171" s="95"/>
      <c r="B171" s="78" t="s">
        <v>182</v>
      </c>
      <c r="C171" s="78"/>
      <c r="D171" s="93" t="s">
        <v>41</v>
      </c>
      <c r="E171" s="80"/>
      <c r="F171" s="56"/>
      <c r="G171" s="56">
        <f t="shared" ref="G171:G177" si="4">E171*F171</f>
        <v>0</v>
      </c>
    </row>
    <row r="172" spans="1:8">
      <c r="A172" s="95"/>
      <c r="B172" s="98" t="s">
        <v>183</v>
      </c>
      <c r="C172" s="98"/>
      <c r="D172" s="93" t="s">
        <v>41</v>
      </c>
      <c r="E172" s="80"/>
      <c r="F172" s="56"/>
      <c r="G172" s="56">
        <f t="shared" si="4"/>
        <v>0</v>
      </c>
    </row>
    <row r="173" spans="1:8">
      <c r="A173" s="95"/>
      <c r="B173" s="59" t="s">
        <v>184</v>
      </c>
      <c r="C173" s="59"/>
      <c r="D173" s="93" t="s">
        <v>41</v>
      </c>
      <c r="E173" s="80"/>
      <c r="F173" s="56"/>
      <c r="G173" s="56">
        <f t="shared" si="4"/>
        <v>0</v>
      </c>
    </row>
    <row r="174" spans="1:8">
      <c r="A174" s="95"/>
      <c r="B174" s="78" t="s">
        <v>185</v>
      </c>
      <c r="C174" s="78"/>
      <c r="D174" s="93" t="s">
        <v>41</v>
      </c>
      <c r="E174" s="80"/>
      <c r="F174" s="56"/>
      <c r="G174" s="56">
        <f t="shared" si="4"/>
        <v>0</v>
      </c>
    </row>
    <row r="175" spans="1:8">
      <c r="A175" s="95"/>
      <c r="B175" s="78" t="s">
        <v>186</v>
      </c>
      <c r="C175" s="78"/>
      <c r="D175" s="93" t="s">
        <v>41</v>
      </c>
      <c r="E175" s="80"/>
      <c r="F175" s="56"/>
      <c r="G175" s="56">
        <f t="shared" si="4"/>
        <v>0</v>
      </c>
    </row>
    <row r="176" spans="1:8">
      <c r="A176" s="95"/>
      <c r="B176" s="78" t="s">
        <v>187</v>
      </c>
      <c r="C176" s="78"/>
      <c r="D176" s="93" t="s">
        <v>41</v>
      </c>
      <c r="E176" s="80"/>
      <c r="F176" s="56"/>
      <c r="G176" s="56">
        <f t="shared" si="4"/>
        <v>0</v>
      </c>
    </row>
    <row r="177" spans="1:8">
      <c r="A177" s="95"/>
      <c r="B177" s="78" t="s">
        <v>188</v>
      </c>
      <c r="C177" s="78"/>
      <c r="D177" s="93" t="s">
        <v>41</v>
      </c>
      <c r="E177" s="80"/>
      <c r="F177" s="56"/>
      <c r="G177" s="56">
        <f t="shared" si="4"/>
        <v>0</v>
      </c>
    </row>
    <row r="178" spans="1:8">
      <c r="A178" s="95"/>
      <c r="B178" s="74"/>
      <c r="C178" s="74"/>
      <c r="D178" s="93"/>
      <c r="E178" s="80"/>
      <c r="F178" s="56"/>
      <c r="G178" s="56"/>
    </row>
    <row r="179" spans="1:8">
      <c r="A179" s="95" t="s">
        <v>189</v>
      </c>
      <c r="B179" s="81" t="s">
        <v>190</v>
      </c>
      <c r="C179" s="81"/>
      <c r="D179" s="93"/>
      <c r="E179" s="80"/>
      <c r="F179" s="56"/>
      <c r="G179" s="56"/>
      <c r="H179" s="62">
        <f>SUM(G180:G184)</f>
        <v>0</v>
      </c>
    </row>
    <row r="180" spans="1:8">
      <c r="A180" s="95"/>
      <c r="B180" s="78" t="s">
        <v>191</v>
      </c>
      <c r="C180" s="78"/>
      <c r="D180" s="93" t="s">
        <v>41</v>
      </c>
      <c r="E180" s="80"/>
      <c r="F180" s="56"/>
      <c r="G180" s="56">
        <f>E180*F180</f>
        <v>0</v>
      </c>
    </row>
    <row r="181" spans="1:8">
      <c r="A181" s="95"/>
      <c r="B181" s="78" t="s">
        <v>192</v>
      </c>
      <c r="C181" s="78"/>
      <c r="D181" s="93" t="s">
        <v>41</v>
      </c>
      <c r="E181" s="80"/>
      <c r="F181" s="56"/>
      <c r="G181" s="56">
        <f>E181*F181</f>
        <v>0</v>
      </c>
    </row>
    <row r="182" spans="1:8">
      <c r="A182" s="95"/>
      <c r="B182" s="78" t="s">
        <v>193</v>
      </c>
      <c r="C182" s="78"/>
      <c r="D182" s="93" t="s">
        <v>41</v>
      </c>
      <c r="E182" s="80"/>
      <c r="F182" s="56"/>
      <c r="G182" s="56">
        <f>E182*F182</f>
        <v>0</v>
      </c>
    </row>
    <row r="183" spans="1:8">
      <c r="A183" s="95"/>
      <c r="B183" s="78" t="s">
        <v>194</v>
      </c>
      <c r="C183" s="78"/>
      <c r="D183" s="93" t="s">
        <v>41</v>
      </c>
      <c r="E183" s="80"/>
      <c r="F183" s="56"/>
      <c r="G183" s="56">
        <f>E183*F183</f>
        <v>0</v>
      </c>
    </row>
    <row r="184" spans="1:8">
      <c r="A184" s="95"/>
      <c r="B184" s="78" t="s">
        <v>195</v>
      </c>
      <c r="C184" s="78"/>
      <c r="D184" s="93" t="s">
        <v>39</v>
      </c>
      <c r="E184" s="80"/>
      <c r="F184" s="56"/>
      <c r="G184" s="56">
        <f>E184*F184</f>
        <v>0</v>
      </c>
    </row>
    <row r="185" spans="1:8">
      <c r="A185" s="95"/>
      <c r="B185" s="74"/>
      <c r="C185" s="74"/>
      <c r="D185" s="93"/>
      <c r="E185" s="80"/>
      <c r="F185" s="56"/>
      <c r="G185" s="56"/>
    </row>
    <row r="186" spans="1:8">
      <c r="A186" s="95" t="s">
        <v>196</v>
      </c>
      <c r="B186" s="81" t="s">
        <v>197</v>
      </c>
      <c r="C186" s="81"/>
      <c r="D186" s="93"/>
      <c r="E186" s="80"/>
      <c r="F186" s="56"/>
      <c r="G186" s="56"/>
      <c r="H186" s="62">
        <f>SUM(G187:G188)</f>
        <v>0</v>
      </c>
    </row>
    <row r="187" spans="1:8">
      <c r="A187" s="95"/>
      <c r="B187" s="74" t="s">
        <v>198</v>
      </c>
      <c r="C187" s="74"/>
      <c r="D187" s="93" t="s">
        <v>39</v>
      </c>
      <c r="E187" s="80"/>
      <c r="F187" s="56"/>
      <c r="G187" s="56">
        <f>E187*F187</f>
        <v>0</v>
      </c>
    </row>
    <row r="188" spans="1:8">
      <c r="A188" s="95"/>
      <c r="B188" s="74" t="s">
        <v>199</v>
      </c>
      <c r="C188" s="74"/>
      <c r="D188" s="93" t="s">
        <v>39</v>
      </c>
      <c r="E188" s="80"/>
      <c r="F188" s="56"/>
      <c r="G188" s="56">
        <f>E188*F188</f>
        <v>0</v>
      </c>
    </row>
    <row r="189" spans="1:8">
      <c r="A189" s="95"/>
      <c r="B189" s="94"/>
      <c r="C189" s="94"/>
      <c r="D189" s="93"/>
      <c r="E189" s="80"/>
      <c r="F189" s="56"/>
      <c r="G189" s="56"/>
    </row>
    <row r="190" spans="1:8">
      <c r="A190" s="125" t="s">
        <v>134</v>
      </c>
      <c r="B190" s="124" t="str">
        <f>B153</f>
        <v>SURETE</v>
      </c>
      <c r="C190" s="124"/>
      <c r="D190" s="123"/>
      <c r="E190" s="122"/>
      <c r="F190" s="121"/>
      <c r="G190" s="120">
        <f>SUM(G156:G188)</f>
        <v>0</v>
      </c>
    </row>
    <row r="191" spans="1:8">
      <c r="A191" s="119" t="s">
        <v>200</v>
      </c>
      <c r="B191" s="118" t="s">
        <v>201</v>
      </c>
      <c r="C191" s="118"/>
      <c r="D191" s="117"/>
      <c r="E191" s="116"/>
      <c r="F191" s="115"/>
      <c r="G191" s="114"/>
    </row>
    <row r="192" spans="1:8" ht="21">
      <c r="A192" s="95"/>
      <c r="B192" s="99"/>
      <c r="C192" s="99"/>
      <c r="D192" s="93"/>
      <c r="E192" s="93"/>
      <c r="F192" s="56"/>
      <c r="G192" s="56"/>
    </row>
    <row r="193" spans="1:8">
      <c r="A193" s="95" t="s">
        <v>202</v>
      </c>
      <c r="B193" s="81" t="s">
        <v>203</v>
      </c>
      <c r="C193" s="81"/>
      <c r="D193" s="93"/>
      <c r="E193" s="93"/>
      <c r="F193" s="56"/>
      <c r="G193" s="56"/>
      <c r="H193" s="62">
        <f>SUM(G195:G197)</f>
        <v>0</v>
      </c>
    </row>
    <row r="194" spans="1:8">
      <c r="A194" s="95"/>
      <c r="B194" s="74" t="s">
        <v>204</v>
      </c>
      <c r="C194" s="74"/>
      <c r="D194" s="93"/>
      <c r="E194" s="80"/>
      <c r="F194" s="56"/>
      <c r="G194" s="56"/>
    </row>
    <row r="195" spans="1:8">
      <c r="A195" s="95"/>
      <c r="B195" s="74" t="s">
        <v>205</v>
      </c>
      <c r="C195" s="74"/>
      <c r="D195" s="93" t="s">
        <v>41</v>
      </c>
      <c r="E195" s="80"/>
      <c r="F195" s="56"/>
      <c r="G195" s="56">
        <f>E195*F195</f>
        <v>0</v>
      </c>
    </row>
    <row r="196" spans="1:8">
      <c r="A196" s="95"/>
      <c r="B196" s="74" t="s">
        <v>206</v>
      </c>
      <c r="C196" s="74"/>
      <c r="D196" s="93" t="s">
        <v>41</v>
      </c>
      <c r="E196" s="80"/>
      <c r="F196" s="56"/>
      <c r="G196" s="56">
        <f>E196*F196</f>
        <v>0</v>
      </c>
    </row>
    <row r="197" spans="1:8">
      <c r="A197" s="95"/>
      <c r="B197" s="74" t="s">
        <v>207</v>
      </c>
      <c r="C197" s="74"/>
      <c r="D197" s="93" t="s">
        <v>41</v>
      </c>
      <c r="E197" s="80"/>
      <c r="F197" s="56"/>
      <c r="G197" s="56">
        <f>E197*F197</f>
        <v>0</v>
      </c>
    </row>
    <row r="198" spans="1:8">
      <c r="A198" s="95"/>
      <c r="B198" s="74"/>
      <c r="C198" s="74"/>
      <c r="D198" s="93"/>
      <c r="E198" s="80"/>
      <c r="F198" s="56"/>
      <c r="G198" s="56"/>
    </row>
    <row r="199" spans="1:8">
      <c r="A199" s="95" t="s">
        <v>208</v>
      </c>
      <c r="B199" s="81" t="s">
        <v>209</v>
      </c>
      <c r="C199" s="81"/>
      <c r="D199" s="93"/>
      <c r="E199" s="80"/>
      <c r="F199" s="56"/>
      <c r="G199" s="56"/>
      <c r="H199" s="62">
        <f>SUM(G200:G210)</f>
        <v>0</v>
      </c>
    </row>
    <row r="200" spans="1:8">
      <c r="A200" s="95"/>
      <c r="B200" s="74" t="s">
        <v>210</v>
      </c>
      <c r="C200" s="74"/>
      <c r="D200" s="93" t="s">
        <v>41</v>
      </c>
      <c r="E200" s="80"/>
      <c r="F200" s="56"/>
      <c r="G200" s="56">
        <f t="shared" ref="G200:G207" si="5">E200*F200</f>
        <v>0</v>
      </c>
    </row>
    <row r="201" spans="1:8">
      <c r="A201" s="95"/>
      <c r="B201" s="74" t="s">
        <v>211</v>
      </c>
      <c r="C201" s="74"/>
      <c r="D201" s="93" t="s">
        <v>41</v>
      </c>
      <c r="E201" s="80"/>
      <c r="F201" s="56"/>
      <c r="G201" s="56">
        <f t="shared" si="5"/>
        <v>0</v>
      </c>
    </row>
    <row r="202" spans="1:8">
      <c r="A202" s="95"/>
      <c r="B202" s="74" t="s">
        <v>212</v>
      </c>
      <c r="C202" s="74"/>
      <c r="D202" s="93" t="s">
        <v>41</v>
      </c>
      <c r="E202" s="80"/>
      <c r="F202" s="56"/>
      <c r="G202" s="56">
        <f t="shared" si="5"/>
        <v>0</v>
      </c>
    </row>
    <row r="203" spans="1:8">
      <c r="A203" s="95"/>
      <c r="B203" s="74" t="s">
        <v>213</v>
      </c>
      <c r="C203" s="74"/>
      <c r="D203" s="93" t="s">
        <v>41</v>
      </c>
      <c r="E203" s="80"/>
      <c r="F203" s="56"/>
      <c r="G203" s="56">
        <f t="shared" si="5"/>
        <v>0</v>
      </c>
    </row>
    <row r="204" spans="1:8">
      <c r="A204" s="95"/>
      <c r="B204" s="74" t="s">
        <v>214</v>
      </c>
      <c r="C204" s="74"/>
      <c r="D204" s="93" t="s">
        <v>41</v>
      </c>
      <c r="E204" s="80"/>
      <c r="F204" s="56"/>
      <c r="G204" s="56">
        <f t="shared" si="5"/>
        <v>0</v>
      </c>
    </row>
    <row r="205" spans="1:8">
      <c r="A205" s="95"/>
      <c r="B205" s="74" t="s">
        <v>215</v>
      </c>
      <c r="C205" s="74"/>
      <c r="D205" s="93" t="s">
        <v>41</v>
      </c>
      <c r="E205" s="80"/>
      <c r="F205" s="56"/>
      <c r="G205" s="56">
        <f t="shared" si="5"/>
        <v>0</v>
      </c>
    </row>
    <row r="206" spans="1:8">
      <c r="A206" s="95"/>
      <c r="B206" s="74" t="s">
        <v>216</v>
      </c>
      <c r="C206" s="74"/>
      <c r="D206" s="93" t="s">
        <v>41</v>
      </c>
      <c r="E206" s="80"/>
      <c r="F206" s="56"/>
      <c r="G206" s="56">
        <f t="shared" si="5"/>
        <v>0</v>
      </c>
    </row>
    <row r="207" spans="1:8">
      <c r="A207" s="95"/>
      <c r="B207" s="74" t="s">
        <v>217</v>
      </c>
      <c r="C207" s="74"/>
      <c r="D207" s="93" t="s">
        <v>39</v>
      </c>
      <c r="E207" s="80"/>
      <c r="F207" s="56"/>
      <c r="G207" s="56">
        <f t="shared" si="5"/>
        <v>0</v>
      </c>
    </row>
    <row r="208" spans="1:8">
      <c r="A208" s="95"/>
      <c r="B208" s="74"/>
      <c r="C208" s="74"/>
      <c r="D208" s="93"/>
      <c r="E208" s="80"/>
      <c r="F208" s="56"/>
      <c r="G208" s="56"/>
    </row>
    <row r="209" spans="1:8">
      <c r="A209" s="95"/>
      <c r="B209" s="74" t="s">
        <v>218</v>
      </c>
      <c r="C209" s="74"/>
      <c r="D209" s="93" t="s">
        <v>41</v>
      </c>
      <c r="E209" s="80"/>
      <c r="F209" s="56"/>
      <c r="G209" s="56">
        <f>E209*F209</f>
        <v>0</v>
      </c>
    </row>
    <row r="210" spans="1:8">
      <c r="A210" s="95"/>
      <c r="B210" s="74" t="s">
        <v>219</v>
      </c>
      <c r="C210" s="74"/>
      <c r="D210" s="93" t="s">
        <v>41</v>
      </c>
      <c r="E210" s="80"/>
      <c r="F210" s="56"/>
      <c r="G210" s="56">
        <f>E210*F210</f>
        <v>0</v>
      </c>
    </row>
    <row r="211" spans="1:8">
      <c r="A211" s="95"/>
      <c r="B211" s="74"/>
      <c r="C211" s="74"/>
      <c r="D211" s="93"/>
      <c r="E211" s="80"/>
      <c r="F211" s="56"/>
      <c r="G211" s="56"/>
    </row>
    <row r="212" spans="1:8">
      <c r="A212" s="95" t="s">
        <v>220</v>
      </c>
      <c r="B212" s="81" t="s">
        <v>221</v>
      </c>
      <c r="C212" s="81"/>
      <c r="D212" s="93"/>
      <c r="E212" s="80"/>
      <c r="F212" s="56"/>
      <c r="G212" s="56"/>
      <c r="H212" s="62">
        <f>SUM(G213)</f>
        <v>0</v>
      </c>
    </row>
    <row r="213" spans="1:8">
      <c r="A213" s="95"/>
      <c r="B213" s="74" t="s">
        <v>222</v>
      </c>
      <c r="C213" s="74"/>
      <c r="D213" s="93" t="s">
        <v>41</v>
      </c>
      <c r="E213" s="80"/>
      <c r="F213" s="56"/>
      <c r="G213" s="56">
        <f>E213*F213</f>
        <v>0</v>
      </c>
    </row>
    <row r="214" spans="1:8">
      <c r="A214" s="95"/>
      <c r="B214" s="59"/>
      <c r="C214" s="59"/>
      <c r="D214" s="93"/>
      <c r="E214" s="80"/>
      <c r="F214" s="56"/>
      <c r="G214" s="56"/>
    </row>
    <row r="215" spans="1:8">
      <c r="A215" s="95" t="s">
        <v>223</v>
      </c>
      <c r="B215" s="81" t="s">
        <v>224</v>
      </c>
      <c r="C215" s="81"/>
      <c r="D215" s="93"/>
      <c r="E215" s="80"/>
      <c r="F215" s="56"/>
      <c r="G215" s="56"/>
      <c r="H215" s="62">
        <f>SUM(G216:G219)</f>
        <v>0</v>
      </c>
    </row>
    <row r="216" spans="1:8">
      <c r="A216" s="95"/>
      <c r="B216" s="59" t="s">
        <v>225</v>
      </c>
      <c r="C216" s="59"/>
      <c r="D216" s="93" t="s">
        <v>39</v>
      </c>
      <c r="E216" s="80"/>
      <c r="F216" s="56"/>
      <c r="G216" s="56">
        <f>E216*F216</f>
        <v>0</v>
      </c>
    </row>
    <row r="217" spans="1:8">
      <c r="A217" s="95"/>
      <c r="B217" s="113" t="s">
        <v>226</v>
      </c>
      <c r="C217" s="113"/>
      <c r="D217" s="93" t="s">
        <v>39</v>
      </c>
      <c r="E217" s="80"/>
      <c r="F217" s="56"/>
      <c r="G217" s="56">
        <f>E217*F217</f>
        <v>0</v>
      </c>
    </row>
    <row r="218" spans="1:8">
      <c r="A218" s="95"/>
      <c r="B218" s="112"/>
      <c r="C218" s="112"/>
      <c r="D218" s="93"/>
      <c r="E218" s="80"/>
      <c r="F218" s="56"/>
      <c r="G218" s="56"/>
    </row>
    <row r="219" spans="1:8">
      <c r="A219" s="95"/>
      <c r="B219" s="78" t="s">
        <v>227</v>
      </c>
      <c r="C219" s="78"/>
      <c r="D219" s="93" t="s">
        <v>39</v>
      </c>
      <c r="E219" s="80"/>
      <c r="F219" s="56"/>
      <c r="G219" s="56">
        <f>E219*F219</f>
        <v>0</v>
      </c>
    </row>
    <row r="220" spans="1:8">
      <c r="A220" s="95"/>
      <c r="B220" s="94"/>
      <c r="C220" s="94"/>
      <c r="D220" s="93"/>
      <c r="E220" s="80"/>
      <c r="F220" s="56"/>
      <c r="G220" s="56"/>
    </row>
    <row r="221" spans="1:8">
      <c r="A221" s="111" t="s">
        <v>134</v>
      </c>
      <c r="B221" s="110" t="str">
        <f>B191</f>
        <v>SSI</v>
      </c>
      <c r="C221" s="110"/>
      <c r="D221" s="109"/>
      <c r="E221" s="108"/>
      <c r="F221" s="107"/>
      <c r="G221" s="106">
        <f>SUM(G193:G219)</f>
        <v>0</v>
      </c>
    </row>
    <row r="222" spans="1:8">
      <c r="A222" s="105" t="s">
        <v>228</v>
      </c>
      <c r="B222" s="104" t="s">
        <v>229</v>
      </c>
      <c r="C222" s="104"/>
      <c r="D222" s="103"/>
      <c r="E222" s="102"/>
      <c r="F222" s="101"/>
      <c r="G222" s="100"/>
    </row>
    <row r="223" spans="1:8" ht="21">
      <c r="A223" s="95"/>
      <c r="B223" s="99"/>
      <c r="C223" s="99"/>
      <c r="D223" s="93"/>
      <c r="E223" s="93"/>
      <c r="F223" s="56"/>
      <c r="G223" s="56"/>
    </row>
    <row r="224" spans="1:8">
      <c r="A224" s="95" t="s">
        <v>230</v>
      </c>
      <c r="B224" s="81" t="s">
        <v>231</v>
      </c>
      <c r="C224" s="81"/>
      <c r="D224" s="93"/>
      <c r="E224" s="93"/>
      <c r="F224" s="56"/>
      <c r="G224" s="56"/>
      <c r="H224" s="62">
        <f>SUM(G225)</f>
        <v>0</v>
      </c>
    </row>
    <row r="225" spans="1:8">
      <c r="A225" s="95"/>
      <c r="B225" s="59" t="s">
        <v>232</v>
      </c>
      <c r="C225" s="59"/>
      <c r="D225" s="93" t="s">
        <v>39</v>
      </c>
      <c r="E225" s="80"/>
      <c r="F225" s="56"/>
      <c r="G225" s="56">
        <f>E225*F225</f>
        <v>0</v>
      </c>
    </row>
    <row r="226" spans="1:8">
      <c r="A226" s="95"/>
      <c r="B226" s="59"/>
      <c r="C226" s="59"/>
      <c r="D226" s="93"/>
      <c r="E226" s="80"/>
      <c r="F226" s="56"/>
      <c r="G226" s="56"/>
    </row>
    <row r="227" spans="1:8">
      <c r="A227" s="95" t="s">
        <v>233</v>
      </c>
      <c r="B227" s="81" t="s">
        <v>234</v>
      </c>
      <c r="C227" s="81"/>
      <c r="D227" s="93"/>
      <c r="E227" s="80"/>
      <c r="F227" s="56"/>
      <c r="G227" s="56"/>
      <c r="H227" s="62">
        <f>SUM(G228:G231)</f>
        <v>0</v>
      </c>
    </row>
    <row r="228" spans="1:8">
      <c r="A228" s="95"/>
      <c r="B228" s="59" t="s">
        <v>235</v>
      </c>
      <c r="C228" s="59"/>
      <c r="D228" s="93" t="s">
        <v>39</v>
      </c>
      <c r="E228" s="80"/>
      <c r="F228" s="56"/>
      <c r="G228" s="56">
        <f>E228*F228</f>
        <v>0</v>
      </c>
    </row>
    <row r="229" spans="1:8">
      <c r="A229" s="95"/>
      <c r="B229" s="59" t="s">
        <v>236</v>
      </c>
      <c r="C229" s="59"/>
      <c r="D229" s="93" t="s">
        <v>39</v>
      </c>
      <c r="E229" s="80"/>
      <c r="F229" s="56"/>
      <c r="G229" s="56">
        <f>E229*F229</f>
        <v>0</v>
      </c>
    </row>
    <row r="230" spans="1:8">
      <c r="A230" s="95"/>
      <c r="B230" s="59" t="s">
        <v>237</v>
      </c>
      <c r="C230" s="59"/>
      <c r="D230" s="93" t="s">
        <v>39</v>
      </c>
      <c r="E230" s="80"/>
      <c r="F230" s="56"/>
      <c r="G230" s="56">
        <f>E230*F230</f>
        <v>0</v>
      </c>
    </row>
    <row r="231" spans="1:8">
      <c r="A231" s="95"/>
      <c r="B231" s="59" t="s">
        <v>217</v>
      </c>
      <c r="C231" s="59"/>
      <c r="D231" s="93" t="s">
        <v>39</v>
      </c>
      <c r="E231" s="80"/>
      <c r="F231" s="56"/>
      <c r="G231" s="56">
        <f>E231*F231</f>
        <v>0</v>
      </c>
    </row>
    <row r="232" spans="1:8">
      <c r="A232" s="95"/>
      <c r="B232" s="59"/>
      <c r="C232" s="59"/>
      <c r="D232" s="93"/>
      <c r="E232" s="80"/>
      <c r="F232" s="56"/>
      <c r="G232" s="56"/>
    </row>
    <row r="233" spans="1:8">
      <c r="A233" s="95" t="s">
        <v>238</v>
      </c>
      <c r="B233" s="81" t="s">
        <v>239</v>
      </c>
      <c r="C233" s="81"/>
      <c r="D233" s="93"/>
      <c r="E233" s="80"/>
      <c r="F233" s="56"/>
      <c r="G233" s="56"/>
      <c r="H233" s="62">
        <f>SUM(G234)</f>
        <v>0</v>
      </c>
    </row>
    <row r="234" spans="1:8">
      <c r="A234" s="95"/>
      <c r="B234" s="74" t="s">
        <v>240</v>
      </c>
      <c r="C234" s="74"/>
      <c r="D234" s="93" t="s">
        <v>39</v>
      </c>
      <c r="E234" s="80"/>
      <c r="F234" s="56"/>
      <c r="G234" s="56">
        <f>E234*F234</f>
        <v>0</v>
      </c>
    </row>
    <row r="235" spans="1:8">
      <c r="A235" s="95"/>
      <c r="B235" s="59"/>
      <c r="C235" s="59"/>
      <c r="D235" s="93"/>
      <c r="E235" s="80"/>
      <c r="F235" s="56"/>
      <c r="G235" s="56"/>
    </row>
    <row r="236" spans="1:8">
      <c r="A236" s="95" t="s">
        <v>241</v>
      </c>
      <c r="B236" s="81" t="s">
        <v>242</v>
      </c>
      <c r="C236" s="81"/>
      <c r="D236" s="93"/>
      <c r="E236" s="80"/>
      <c r="F236" s="56"/>
      <c r="G236" s="56"/>
      <c r="H236" s="62">
        <f>SUM(G237:G241)</f>
        <v>0</v>
      </c>
    </row>
    <row r="237" spans="1:8">
      <c r="A237" s="95"/>
      <c r="B237" s="59" t="s">
        <v>243</v>
      </c>
      <c r="C237" s="59"/>
      <c r="D237" s="93" t="s">
        <v>39</v>
      </c>
      <c r="E237" s="80"/>
      <c r="F237" s="56"/>
      <c r="G237" s="56">
        <f>E237*F237</f>
        <v>0</v>
      </c>
    </row>
    <row r="238" spans="1:8">
      <c r="A238" s="95"/>
      <c r="B238" s="59" t="s">
        <v>244</v>
      </c>
      <c r="C238" s="59"/>
      <c r="D238" s="93" t="s">
        <v>39</v>
      </c>
      <c r="E238" s="80"/>
      <c r="F238" s="56"/>
      <c r="G238" s="56">
        <f>E238*F238</f>
        <v>0</v>
      </c>
    </row>
    <row r="239" spans="1:8">
      <c r="A239" s="95"/>
      <c r="B239" s="59" t="s">
        <v>245</v>
      </c>
      <c r="C239" s="59"/>
      <c r="D239" s="93" t="s">
        <v>39</v>
      </c>
      <c r="E239" s="80"/>
      <c r="F239" s="56"/>
      <c r="G239" s="56">
        <f>E239*F239</f>
        <v>0</v>
      </c>
    </row>
    <row r="240" spans="1:8">
      <c r="A240" s="95"/>
      <c r="B240" s="59" t="s">
        <v>246</v>
      </c>
      <c r="C240" s="59"/>
      <c r="D240" s="93" t="s">
        <v>39</v>
      </c>
      <c r="E240" s="80"/>
      <c r="F240" s="56"/>
      <c r="G240" s="56">
        <f>E240*F240</f>
        <v>0</v>
      </c>
    </row>
    <row r="241" spans="1:8">
      <c r="A241" s="95"/>
      <c r="B241" s="59" t="s">
        <v>247</v>
      </c>
      <c r="C241" s="59"/>
      <c r="D241" s="93" t="s">
        <v>39</v>
      </c>
      <c r="E241" s="80"/>
      <c r="F241" s="56"/>
      <c r="G241" s="56">
        <f>E241*F241</f>
        <v>0</v>
      </c>
    </row>
    <row r="242" spans="1:8">
      <c r="A242" s="95"/>
      <c r="B242" s="59"/>
      <c r="C242" s="59"/>
      <c r="D242" s="93"/>
      <c r="E242" s="80"/>
      <c r="F242" s="56"/>
      <c r="G242" s="56"/>
    </row>
    <row r="243" spans="1:8">
      <c r="A243" s="95" t="s">
        <v>248</v>
      </c>
      <c r="B243" s="81" t="s">
        <v>249</v>
      </c>
      <c r="C243" s="81"/>
      <c r="D243" s="93"/>
      <c r="E243" s="80"/>
      <c r="F243" s="56"/>
      <c r="G243" s="56"/>
      <c r="H243" s="62">
        <f>SUM(G244:G249)</f>
        <v>0</v>
      </c>
    </row>
    <row r="244" spans="1:8">
      <c r="A244" s="95"/>
      <c r="B244" s="98"/>
      <c r="C244" s="98"/>
      <c r="D244" s="93"/>
      <c r="E244" s="80"/>
      <c r="F244" s="56"/>
      <c r="G244" s="56"/>
    </row>
    <row r="245" spans="1:8">
      <c r="A245" s="95"/>
      <c r="B245" s="59" t="s">
        <v>250</v>
      </c>
      <c r="C245" s="59"/>
      <c r="D245" s="93"/>
      <c r="E245" s="80"/>
      <c r="F245" s="56"/>
      <c r="G245" s="56"/>
    </row>
    <row r="246" spans="1:8">
      <c r="A246" s="95"/>
      <c r="B246" s="97" t="s">
        <v>251</v>
      </c>
      <c r="C246" s="97"/>
      <c r="D246" s="93" t="s">
        <v>41</v>
      </c>
      <c r="E246" s="80"/>
      <c r="F246" s="56"/>
      <c r="G246" s="56">
        <f>E246*F246</f>
        <v>0</v>
      </c>
    </row>
    <row r="247" spans="1:8">
      <c r="A247" s="95"/>
      <c r="B247" s="59" t="s">
        <v>252</v>
      </c>
      <c r="C247" s="59"/>
      <c r="D247" s="93" t="s">
        <v>41</v>
      </c>
      <c r="E247" s="80"/>
      <c r="F247" s="56"/>
      <c r="G247" s="56">
        <f>E247*F247</f>
        <v>0</v>
      </c>
    </row>
    <row r="248" spans="1:8">
      <c r="A248" s="95"/>
      <c r="B248" s="78" t="s">
        <v>253</v>
      </c>
      <c r="C248" s="78"/>
      <c r="D248" s="93" t="s">
        <v>41</v>
      </c>
      <c r="E248" s="80"/>
      <c r="F248" s="56"/>
      <c r="G248" s="56">
        <f>E248*F248</f>
        <v>0</v>
      </c>
    </row>
    <row r="249" spans="1:8">
      <c r="A249" s="95"/>
      <c r="B249" s="96" t="s">
        <v>254</v>
      </c>
      <c r="C249" s="96"/>
      <c r="D249" s="93" t="s">
        <v>41</v>
      </c>
      <c r="E249" s="80"/>
      <c r="F249" s="56"/>
      <c r="G249" s="56">
        <f>E249*F249</f>
        <v>0</v>
      </c>
    </row>
    <row r="250" spans="1:8">
      <c r="A250" s="95"/>
      <c r="B250" s="59"/>
      <c r="C250" s="59"/>
      <c r="D250" s="93"/>
      <c r="E250" s="80"/>
      <c r="F250" s="56"/>
      <c r="G250" s="56"/>
    </row>
    <row r="251" spans="1:8">
      <c r="A251" s="95" t="s">
        <v>255</v>
      </c>
      <c r="B251" s="81" t="s">
        <v>133</v>
      </c>
      <c r="C251" s="81"/>
      <c r="D251" s="93" t="s">
        <v>39</v>
      </c>
      <c r="E251" s="80"/>
      <c r="F251" s="56"/>
      <c r="G251" s="56">
        <f>E251*F251</f>
        <v>0</v>
      </c>
      <c r="H251" s="62">
        <f>SUM(G251)</f>
        <v>0</v>
      </c>
    </row>
    <row r="252" spans="1:8">
      <c r="A252" s="95"/>
      <c r="B252" s="94"/>
      <c r="C252" s="94"/>
      <c r="D252" s="93"/>
      <c r="E252" s="80"/>
      <c r="F252" s="56"/>
      <c r="G252" s="56"/>
    </row>
    <row r="253" spans="1:8">
      <c r="A253" s="92"/>
      <c r="B253" s="91" t="str">
        <f>B222</f>
        <v>GTB</v>
      </c>
      <c r="C253" s="91"/>
      <c r="D253" s="90"/>
      <c r="E253" s="89"/>
      <c r="F253" s="88"/>
      <c r="G253" s="87">
        <f>SUM(G225:G251)</f>
        <v>0</v>
      </c>
    </row>
    <row r="254" spans="1:8">
      <c r="A254" s="86" t="s">
        <v>256</v>
      </c>
      <c r="B254" s="85" t="s">
        <v>257</v>
      </c>
      <c r="C254" s="85"/>
      <c r="D254" s="84"/>
      <c r="E254" s="84"/>
      <c r="F254" s="83"/>
      <c r="G254" s="82"/>
      <c r="H254"/>
    </row>
    <row r="255" spans="1:8">
      <c r="A255" s="66" t="s">
        <v>258</v>
      </c>
      <c r="B255" s="81" t="s">
        <v>259</v>
      </c>
      <c r="C255" s="81"/>
      <c r="D255" s="58"/>
      <c r="E255" s="80"/>
      <c r="F255" s="56"/>
      <c r="G255" s="56"/>
      <c r="H255" s="62">
        <f>SUM(G256)</f>
        <v>0</v>
      </c>
    </row>
    <row r="256" spans="1:8">
      <c r="A256" s="66"/>
      <c r="B256" s="78" t="s">
        <v>260</v>
      </c>
      <c r="C256" s="76"/>
      <c r="D256" s="77" t="s">
        <v>41</v>
      </c>
      <c r="E256" s="60"/>
      <c r="F256" s="56"/>
      <c r="G256" s="56">
        <f>F256*E256</f>
        <v>0</v>
      </c>
      <c r="H256"/>
    </row>
    <row r="257" spans="1:9">
      <c r="A257" s="66"/>
      <c r="B257" s="78"/>
      <c r="C257" s="76"/>
      <c r="D257" s="77"/>
      <c r="E257" s="60"/>
      <c r="F257" s="56"/>
      <c r="G257" s="56"/>
      <c r="H257"/>
    </row>
    <row r="258" spans="1:9">
      <c r="A258" s="66" t="s">
        <v>261</v>
      </c>
      <c r="B258" s="65" t="s">
        <v>262</v>
      </c>
      <c r="C258" s="76"/>
      <c r="D258" s="61"/>
      <c r="E258" s="60"/>
      <c r="F258" s="56"/>
      <c r="G258" s="56"/>
      <c r="H258" s="62">
        <f>SUM(G259:G265)</f>
        <v>0</v>
      </c>
    </row>
    <row r="259" spans="1:9">
      <c r="A259" s="66"/>
      <c r="B259" s="59" t="s">
        <v>263</v>
      </c>
      <c r="C259" s="76"/>
      <c r="D259" s="61" t="s">
        <v>78</v>
      </c>
      <c r="E259" s="60"/>
      <c r="F259" s="56"/>
      <c r="G259" s="56">
        <f t="shared" ref="G259:G265" si="6">F259*E259</f>
        <v>0</v>
      </c>
      <c r="H259"/>
      <c r="I259" s="79"/>
    </row>
    <row r="260" spans="1:9">
      <c r="A260" s="66"/>
      <c r="B260" s="74" t="s">
        <v>264</v>
      </c>
      <c r="C260" s="76"/>
      <c r="D260" s="73" t="s">
        <v>78</v>
      </c>
      <c r="E260" s="60"/>
      <c r="F260" s="56"/>
      <c r="G260" s="56">
        <f t="shared" si="6"/>
        <v>0</v>
      </c>
      <c r="H260"/>
      <c r="I260" s="79"/>
    </row>
    <row r="261" spans="1:9">
      <c r="A261" s="66"/>
      <c r="B261" s="78" t="s">
        <v>265</v>
      </c>
      <c r="C261" s="76"/>
      <c r="D261" s="77" t="s">
        <v>41</v>
      </c>
      <c r="E261" s="60"/>
      <c r="F261" s="56"/>
      <c r="G261" s="56">
        <f t="shared" si="6"/>
        <v>0</v>
      </c>
      <c r="H261"/>
      <c r="I261"/>
    </row>
    <row r="262" spans="1:9">
      <c r="A262" s="66"/>
      <c r="B262" s="78" t="s">
        <v>266</v>
      </c>
      <c r="C262" s="76"/>
      <c r="D262" s="77" t="s">
        <v>78</v>
      </c>
      <c r="E262" s="60"/>
      <c r="F262" s="56"/>
      <c r="G262" s="56">
        <f t="shared" si="6"/>
        <v>0</v>
      </c>
      <c r="H262"/>
      <c r="I262"/>
    </row>
    <row r="263" spans="1:9">
      <c r="A263" s="66"/>
      <c r="B263" s="74" t="s">
        <v>264</v>
      </c>
      <c r="C263" s="76"/>
      <c r="D263" s="73" t="s">
        <v>78</v>
      </c>
      <c r="E263" s="60"/>
      <c r="F263" s="56"/>
      <c r="G263" s="56">
        <f t="shared" si="6"/>
        <v>0</v>
      </c>
      <c r="H263"/>
      <c r="I263"/>
    </row>
    <row r="264" spans="1:9">
      <c r="A264" s="66"/>
      <c r="B264" s="74" t="s">
        <v>267</v>
      </c>
      <c r="C264" s="76"/>
      <c r="D264" s="73" t="s">
        <v>78</v>
      </c>
      <c r="E264" s="60"/>
      <c r="F264" s="56"/>
      <c r="G264" s="56">
        <f t="shared" si="6"/>
        <v>0</v>
      </c>
      <c r="H264"/>
      <c r="I264"/>
    </row>
    <row r="265" spans="1:9">
      <c r="A265" s="66"/>
      <c r="B265" s="59" t="s">
        <v>268</v>
      </c>
      <c r="C265" s="76"/>
      <c r="D265" s="61" t="s">
        <v>78</v>
      </c>
      <c r="E265" s="60"/>
      <c r="F265" s="56"/>
      <c r="G265" s="56">
        <f t="shared" si="6"/>
        <v>0</v>
      </c>
    </row>
    <row r="266" spans="1:9">
      <c r="A266" s="66"/>
      <c r="B266" s="59"/>
      <c r="C266" s="76"/>
      <c r="D266" s="61"/>
      <c r="E266" s="60"/>
      <c r="F266" s="56"/>
      <c r="G266" s="56"/>
      <c r="H266"/>
      <c r="I266"/>
    </row>
    <row r="267" spans="1:9">
      <c r="A267" s="66" t="s">
        <v>269</v>
      </c>
      <c r="B267" s="65" t="s">
        <v>239</v>
      </c>
      <c r="C267" s="76"/>
      <c r="D267" s="61"/>
      <c r="E267" s="60"/>
      <c r="F267" s="56"/>
      <c r="G267" s="56"/>
      <c r="H267" s="62">
        <f>SUM(G268:G275)</f>
        <v>0</v>
      </c>
      <c r="I267"/>
    </row>
    <row r="268" spans="1:9" ht="25.5">
      <c r="A268" s="66"/>
      <c r="B268" s="59" t="s">
        <v>270</v>
      </c>
      <c r="C268" s="75"/>
      <c r="D268" s="61" t="s">
        <v>41</v>
      </c>
      <c r="E268" s="60"/>
      <c r="F268" s="56"/>
      <c r="G268" s="56">
        <f t="shared" ref="G268:G275" si="7">F268*E268</f>
        <v>0</v>
      </c>
      <c r="H268"/>
      <c r="I268"/>
    </row>
    <row r="269" spans="1:9">
      <c r="A269" s="66"/>
      <c r="B269" s="59" t="s">
        <v>271</v>
      </c>
      <c r="D269" s="61" t="s">
        <v>41</v>
      </c>
      <c r="E269" s="60"/>
      <c r="F269" s="56"/>
      <c r="G269" s="56">
        <f t="shared" si="7"/>
        <v>0</v>
      </c>
      <c r="H269"/>
      <c r="I269"/>
    </row>
    <row r="270" spans="1:9">
      <c r="A270" s="66"/>
      <c r="B270" s="74" t="s">
        <v>272</v>
      </c>
      <c r="D270" s="73" t="s">
        <v>41</v>
      </c>
      <c r="E270" s="60"/>
      <c r="F270" s="56"/>
      <c r="G270" s="56">
        <f t="shared" si="7"/>
        <v>0</v>
      </c>
      <c r="H270"/>
      <c r="I270"/>
    </row>
    <row r="271" spans="1:9">
      <c r="A271" s="66"/>
      <c r="B271" s="74" t="s">
        <v>273</v>
      </c>
      <c r="D271" s="73" t="s">
        <v>41</v>
      </c>
      <c r="E271" s="60"/>
      <c r="F271" s="56"/>
      <c r="G271" s="56">
        <f t="shared" si="7"/>
        <v>0</v>
      </c>
      <c r="H271"/>
      <c r="I271"/>
    </row>
    <row r="272" spans="1:9">
      <c r="A272" s="66"/>
      <c r="B272" s="59" t="s">
        <v>274</v>
      </c>
      <c r="D272" s="61" t="s">
        <v>41</v>
      </c>
      <c r="E272" s="60"/>
      <c r="F272" s="56"/>
      <c r="G272" s="56">
        <f t="shared" si="7"/>
        <v>0</v>
      </c>
      <c r="H272"/>
      <c r="I272"/>
    </row>
    <row r="273" spans="1:9">
      <c r="A273" s="66"/>
      <c r="B273" s="59" t="s">
        <v>275</v>
      </c>
      <c r="D273" s="61" t="s">
        <v>41</v>
      </c>
      <c r="E273" s="60"/>
      <c r="F273" s="56"/>
      <c r="G273" s="56">
        <f t="shared" si="7"/>
        <v>0</v>
      </c>
      <c r="H273"/>
      <c r="I273"/>
    </row>
    <row r="274" spans="1:9">
      <c r="A274" s="66"/>
      <c r="B274" s="59" t="s">
        <v>276</v>
      </c>
      <c r="D274" s="61" t="s">
        <v>41</v>
      </c>
      <c r="E274" s="60"/>
      <c r="F274" s="56"/>
      <c r="G274" s="56">
        <f t="shared" si="7"/>
        <v>0</v>
      </c>
      <c r="H274"/>
      <c r="I274"/>
    </row>
    <row r="275" spans="1:9">
      <c r="A275" s="66"/>
      <c r="B275" s="59" t="s">
        <v>277</v>
      </c>
      <c r="D275" s="61" t="s">
        <v>39</v>
      </c>
      <c r="E275" s="60"/>
      <c r="F275" s="56"/>
      <c r="G275" s="56">
        <f t="shared" si="7"/>
        <v>0</v>
      </c>
      <c r="H275"/>
      <c r="I275"/>
    </row>
    <row r="276" spans="1:9">
      <c r="A276" s="66"/>
      <c r="B276" s="59"/>
      <c r="D276" s="61"/>
      <c r="E276" s="60"/>
      <c r="F276" s="56"/>
      <c r="G276" s="56"/>
      <c r="H276"/>
      <c r="I276"/>
    </row>
    <row r="277" spans="1:9">
      <c r="A277" s="66" t="s">
        <v>278</v>
      </c>
      <c r="B277" s="65" t="s">
        <v>197</v>
      </c>
      <c r="D277" s="61"/>
      <c r="E277" s="60"/>
      <c r="F277" s="56"/>
      <c r="G277" s="56"/>
      <c r="H277" s="62">
        <f>SUM(G278:G279)</f>
        <v>0</v>
      </c>
      <c r="I277"/>
    </row>
    <row r="278" spans="1:9">
      <c r="A278" s="66"/>
      <c r="B278" s="59" t="s">
        <v>227</v>
      </c>
      <c r="D278" s="61" t="s">
        <v>39</v>
      </c>
      <c r="E278" s="60"/>
      <c r="F278" s="56"/>
      <c r="G278" s="56">
        <f>F278*E278</f>
        <v>0</v>
      </c>
      <c r="H278"/>
      <c r="I278"/>
    </row>
    <row r="279" spans="1:9">
      <c r="A279" s="66"/>
      <c r="B279" s="59" t="s">
        <v>279</v>
      </c>
      <c r="D279" s="61" t="s">
        <v>39</v>
      </c>
      <c r="E279" s="60"/>
      <c r="F279" s="56"/>
      <c r="G279" s="56">
        <f>F279*E279</f>
        <v>0</v>
      </c>
      <c r="H279"/>
      <c r="I279"/>
    </row>
    <row r="280" spans="1:9">
      <c r="A280" s="66"/>
      <c r="B280" s="65"/>
      <c r="C280" s="61"/>
      <c r="D280" s="58"/>
      <c r="E280" s="57"/>
      <c r="F280" s="56"/>
      <c r="G280" s="56"/>
      <c r="H280"/>
      <c r="I280"/>
    </row>
    <row r="281" spans="1:9">
      <c r="A281" s="72" t="s">
        <v>134</v>
      </c>
      <c r="B281" s="240" t="s">
        <v>280</v>
      </c>
      <c r="C281" s="240"/>
      <c r="D281" s="240"/>
      <c r="E281" s="240"/>
      <c r="F281" s="71"/>
      <c r="G281" s="71">
        <f>SUM(G255:G279)</f>
        <v>0</v>
      </c>
      <c r="H281"/>
      <c r="I281"/>
    </row>
    <row r="282" spans="1:9">
      <c r="A282" s="70" t="s">
        <v>281</v>
      </c>
      <c r="B282" s="69" t="s">
        <v>282</v>
      </c>
      <c r="C282" s="69"/>
      <c r="D282" s="68"/>
      <c r="E282" s="68"/>
      <c r="F282" s="67"/>
      <c r="G282" s="67"/>
      <c r="H282"/>
      <c r="I282"/>
    </row>
    <row r="283" spans="1:9">
      <c r="A283" s="66" t="s">
        <v>283</v>
      </c>
      <c r="B283" s="65" t="s">
        <v>259</v>
      </c>
      <c r="C283" s="61"/>
      <c r="D283" s="58"/>
      <c r="E283" s="57"/>
      <c r="F283" s="56"/>
      <c r="G283" s="56"/>
      <c r="H283" s="62">
        <f>SUM(G284:G288)</f>
        <v>0</v>
      </c>
      <c r="I283"/>
    </row>
    <row r="284" spans="1:9">
      <c r="A284" s="66"/>
      <c r="B284" s="59" t="s">
        <v>284</v>
      </c>
      <c r="D284" s="61" t="s">
        <v>39</v>
      </c>
      <c r="E284" s="60"/>
      <c r="F284" s="56"/>
      <c r="G284" s="56">
        <f>F284*E284</f>
        <v>0</v>
      </c>
      <c r="H284"/>
      <c r="I284"/>
    </row>
    <row r="285" spans="1:9">
      <c r="A285" s="66"/>
      <c r="B285" s="59" t="s">
        <v>285</v>
      </c>
      <c r="D285" s="61" t="s">
        <v>39</v>
      </c>
      <c r="E285" s="60"/>
      <c r="F285" s="56"/>
      <c r="G285" s="56">
        <f>F285*E285</f>
        <v>0</v>
      </c>
      <c r="H285"/>
      <c r="I285"/>
    </row>
    <row r="286" spans="1:9">
      <c r="A286" s="66"/>
      <c r="B286" s="59" t="s">
        <v>286</v>
      </c>
      <c r="D286" s="61" t="s">
        <v>39</v>
      </c>
      <c r="E286" s="60"/>
      <c r="F286" s="56"/>
      <c r="G286" s="56">
        <f>F286*E286</f>
        <v>0</v>
      </c>
      <c r="H286"/>
      <c r="I286"/>
    </row>
    <row r="287" spans="1:9">
      <c r="A287" s="66"/>
      <c r="B287" s="59" t="s">
        <v>287</v>
      </c>
      <c r="D287" s="61" t="s">
        <v>41</v>
      </c>
      <c r="E287" s="60"/>
      <c r="F287" s="56"/>
      <c r="G287" s="56">
        <f>F287*E287</f>
        <v>0</v>
      </c>
      <c r="H287"/>
      <c r="I287"/>
    </row>
    <row r="288" spans="1:9">
      <c r="A288" s="66"/>
      <c r="B288" s="59" t="s">
        <v>288</v>
      </c>
      <c r="D288" s="61" t="s">
        <v>41</v>
      </c>
      <c r="E288" s="60"/>
      <c r="F288" s="56"/>
      <c r="G288" s="56">
        <f>F288*E288</f>
        <v>0</v>
      </c>
      <c r="H288"/>
      <c r="I288"/>
    </row>
    <row r="289" spans="1:9">
      <c r="A289" s="66"/>
      <c r="B289" s="59"/>
      <c r="D289" s="61"/>
      <c r="E289" s="60"/>
      <c r="F289" s="56"/>
      <c r="G289" s="56"/>
      <c r="H289"/>
      <c r="I289"/>
    </row>
    <row r="290" spans="1:9">
      <c r="A290" s="66" t="s">
        <v>289</v>
      </c>
      <c r="B290" s="65" t="s">
        <v>290</v>
      </c>
      <c r="D290" s="61"/>
      <c r="E290" s="60"/>
      <c r="F290" s="56"/>
      <c r="G290" s="56"/>
      <c r="H290" s="62">
        <f>SUM(G291:G294)</f>
        <v>0</v>
      </c>
      <c r="I290"/>
    </row>
    <row r="291" spans="1:9">
      <c r="A291" s="66"/>
      <c r="B291" s="59" t="s">
        <v>291</v>
      </c>
      <c r="D291" s="61" t="s">
        <v>41</v>
      </c>
      <c r="E291" s="60"/>
      <c r="F291" s="56"/>
      <c r="G291" s="56">
        <f>F291*E291</f>
        <v>0</v>
      </c>
      <c r="H291"/>
      <c r="I291"/>
    </row>
    <row r="292" spans="1:9">
      <c r="A292" s="66"/>
      <c r="B292" s="59" t="s">
        <v>292</v>
      </c>
      <c r="D292" s="61" t="s">
        <v>41</v>
      </c>
      <c r="E292" s="60"/>
      <c r="F292" s="56"/>
      <c r="G292" s="56">
        <f>F292*E292</f>
        <v>0</v>
      </c>
      <c r="H292"/>
      <c r="I292"/>
    </row>
    <row r="293" spans="1:9">
      <c r="A293" s="66"/>
      <c r="B293" s="59" t="s">
        <v>293</v>
      </c>
      <c r="D293" s="61" t="s">
        <v>78</v>
      </c>
      <c r="E293" s="60"/>
      <c r="F293" s="56"/>
      <c r="G293" s="56">
        <f>F293*E293</f>
        <v>0</v>
      </c>
      <c r="H293"/>
      <c r="I293"/>
    </row>
    <row r="294" spans="1:9">
      <c r="A294" s="66"/>
      <c r="B294" s="59" t="s">
        <v>294</v>
      </c>
      <c r="D294" s="61" t="s">
        <v>78</v>
      </c>
      <c r="E294" s="60"/>
      <c r="F294" s="56"/>
      <c r="G294" s="56">
        <f>F294*E294</f>
        <v>0</v>
      </c>
      <c r="H294"/>
      <c r="I294"/>
    </row>
    <row r="295" spans="1:9">
      <c r="A295" s="66"/>
      <c r="B295" s="59"/>
      <c r="D295" s="61"/>
      <c r="E295" s="60"/>
      <c r="F295" s="56"/>
      <c r="G295" s="56"/>
      <c r="H295"/>
      <c r="I295"/>
    </row>
    <row r="296" spans="1:9">
      <c r="A296" s="66" t="s">
        <v>295</v>
      </c>
      <c r="B296" s="65" t="s">
        <v>296</v>
      </c>
      <c r="D296" s="61"/>
      <c r="E296" s="60"/>
      <c r="F296" s="56"/>
      <c r="G296" s="56"/>
      <c r="H296" s="62">
        <f>SUM(G297:G302)</f>
        <v>0</v>
      </c>
      <c r="I296"/>
    </row>
    <row r="297" spans="1:9">
      <c r="A297" s="66"/>
      <c r="B297" s="59" t="s">
        <v>297</v>
      </c>
      <c r="D297" s="61" t="s">
        <v>41</v>
      </c>
      <c r="E297" s="60"/>
      <c r="F297" s="56"/>
      <c r="G297" s="56">
        <f t="shared" ref="G297:G302" si="8">F297*E297</f>
        <v>0</v>
      </c>
      <c r="H297"/>
      <c r="I297"/>
    </row>
    <row r="298" spans="1:9">
      <c r="A298" s="66"/>
      <c r="B298" s="59" t="s">
        <v>298</v>
      </c>
      <c r="D298" s="61" t="s">
        <v>78</v>
      </c>
      <c r="E298" s="60"/>
      <c r="F298" s="56"/>
      <c r="G298" s="56">
        <f t="shared" si="8"/>
        <v>0</v>
      </c>
      <c r="H298"/>
      <c r="I298"/>
    </row>
    <row r="299" spans="1:9">
      <c r="A299" s="66"/>
      <c r="B299" s="59" t="s">
        <v>299</v>
      </c>
      <c r="D299" s="61" t="s">
        <v>78</v>
      </c>
      <c r="E299" s="60"/>
      <c r="F299" s="56"/>
      <c r="G299" s="56">
        <f t="shared" si="8"/>
        <v>0</v>
      </c>
      <c r="H299"/>
      <c r="I299"/>
    </row>
    <row r="300" spans="1:9">
      <c r="A300" s="66"/>
      <c r="B300" s="59" t="s">
        <v>300</v>
      </c>
      <c r="D300" s="61" t="s">
        <v>41</v>
      </c>
      <c r="E300" s="60"/>
      <c r="F300" s="56"/>
      <c r="G300" s="56">
        <f t="shared" si="8"/>
        <v>0</v>
      </c>
      <c r="H300"/>
      <c r="I300"/>
    </row>
    <row r="301" spans="1:9">
      <c r="A301" s="66"/>
      <c r="B301" s="59" t="s">
        <v>301</v>
      </c>
      <c r="D301" s="61" t="s">
        <v>41</v>
      </c>
      <c r="E301" s="60"/>
      <c r="F301" s="56"/>
      <c r="G301" s="56">
        <f t="shared" si="8"/>
        <v>0</v>
      </c>
      <c r="H301"/>
      <c r="I301"/>
    </row>
    <row r="302" spans="1:9">
      <c r="A302" s="66"/>
      <c r="B302" s="59" t="s">
        <v>302</v>
      </c>
      <c r="D302" s="61" t="s">
        <v>78</v>
      </c>
      <c r="E302" s="60"/>
      <c r="F302" s="56"/>
      <c r="G302" s="56">
        <f t="shared" si="8"/>
        <v>0</v>
      </c>
      <c r="H302"/>
      <c r="I302"/>
    </row>
    <row r="303" spans="1:9">
      <c r="A303" s="66"/>
      <c r="B303" s="59"/>
      <c r="D303" s="61"/>
      <c r="E303" s="60"/>
      <c r="F303" s="56"/>
      <c r="G303" s="56"/>
      <c r="H303"/>
      <c r="I303"/>
    </row>
    <row r="304" spans="1:9">
      <c r="A304" s="66" t="s">
        <v>295</v>
      </c>
      <c r="B304" s="65" t="s">
        <v>197</v>
      </c>
      <c r="C304" s="64"/>
      <c r="D304" s="63"/>
      <c r="E304" s="60"/>
      <c r="F304" s="56"/>
      <c r="G304" s="56"/>
      <c r="H304" s="62">
        <f>SUM(G305)</f>
        <v>0</v>
      </c>
      <c r="I304"/>
    </row>
    <row r="305" spans="1:9">
      <c r="B305" s="59" t="s">
        <v>133</v>
      </c>
      <c r="D305" s="61" t="s">
        <v>39</v>
      </c>
      <c r="E305" s="60"/>
      <c r="F305" s="56"/>
      <c r="G305" s="56">
        <f>F305*E305</f>
        <v>0</v>
      </c>
    </row>
    <row r="306" spans="1:9">
      <c r="B306" s="59"/>
      <c r="D306" s="58"/>
      <c r="E306" s="57"/>
      <c r="F306" s="56"/>
      <c r="G306" s="56"/>
    </row>
    <row r="307" spans="1:9">
      <c r="A307" s="55" t="s">
        <v>134</v>
      </c>
      <c r="B307" s="241" t="str">
        <f>B282</f>
        <v>CVC</v>
      </c>
      <c r="C307" s="241"/>
      <c r="D307" s="241"/>
      <c r="E307" s="241"/>
      <c r="F307" s="54"/>
      <c r="G307" s="54">
        <f>SUM(G284:G305)</f>
        <v>0</v>
      </c>
    </row>
    <row r="308" spans="1:9" ht="15.75" thickBot="1"/>
    <row r="309" spans="1:9" ht="15.75" thickBot="1">
      <c r="A309" s="53" t="s">
        <v>303</v>
      </c>
      <c r="B309" s="52" t="s">
        <v>304</v>
      </c>
      <c r="C309" s="51"/>
      <c r="D309" s="50"/>
      <c r="E309" s="50"/>
      <c r="F309" s="49"/>
      <c r="G309" s="49">
        <f>G253+G221+G190+G152+G112</f>
        <v>0</v>
      </c>
    </row>
    <row r="310" spans="1:9" ht="15.75" thickBot="1">
      <c r="A310" s="53" t="s">
        <v>303</v>
      </c>
      <c r="B310" s="52" t="s">
        <v>305</v>
      </c>
      <c r="C310" s="51"/>
      <c r="D310" s="50"/>
      <c r="E310" s="50"/>
      <c r="F310" s="49"/>
      <c r="G310" s="49">
        <f>G307+G281</f>
        <v>0</v>
      </c>
    </row>
    <row r="311" spans="1:9">
      <c r="A311" s="48"/>
    </row>
    <row r="312" spans="1:9" ht="31.5" customHeight="1">
      <c r="A312" s="242" t="s">
        <v>306</v>
      </c>
      <c r="B312" s="243"/>
      <c r="C312" s="243"/>
      <c r="D312" s="243"/>
      <c r="E312" s="243"/>
      <c r="F312" s="243"/>
      <c r="G312" s="244"/>
    </row>
    <row r="313" spans="1:9" ht="14.25" customHeight="1">
      <c r="A313" s="229"/>
      <c r="B313" s="232"/>
      <c r="C313" s="230"/>
      <c r="D313" s="232" t="s">
        <v>31</v>
      </c>
      <c r="E313" s="230"/>
      <c r="F313" s="232" t="s">
        <v>307</v>
      </c>
      <c r="G313" s="231"/>
    </row>
    <row r="314" spans="1:9">
      <c r="A314" s="66"/>
      <c r="B314" s="236" t="s">
        <v>107</v>
      </c>
      <c r="C314" s="237"/>
      <c r="D314" s="237"/>
      <c r="E314" s="237"/>
      <c r="F314" s="237"/>
      <c r="G314" s="238"/>
      <c r="H314" s="147">
        <f>SUM(G316:G550)</f>
        <v>0</v>
      </c>
      <c r="I314" s="149"/>
    </row>
    <row r="315" spans="1:9">
      <c r="A315" s="66"/>
      <c r="B315" s="213" t="s">
        <v>308</v>
      </c>
      <c r="C315" s="218"/>
      <c r="D315" s="228"/>
      <c r="E315" s="220"/>
      <c r="F315" s="150"/>
      <c r="G315" s="221"/>
      <c r="H315" s="149"/>
      <c r="I315" s="149"/>
    </row>
    <row r="316" spans="1:9">
      <c r="A316" s="66"/>
      <c r="B316" s="214" t="s">
        <v>309</v>
      </c>
      <c r="C316" s="217"/>
      <c r="D316" s="228" t="s">
        <v>41</v>
      </c>
      <c r="E316" s="220"/>
      <c r="F316" s="150"/>
      <c r="G316" s="221"/>
      <c r="H316" s="149"/>
      <c r="I316" s="149"/>
    </row>
    <row r="317" spans="1:9">
      <c r="A317" s="66"/>
      <c r="B317" s="214" t="s">
        <v>310</v>
      </c>
      <c r="C317" s="217"/>
      <c r="D317" s="228" t="s">
        <v>41</v>
      </c>
      <c r="E317" s="220"/>
      <c r="F317" s="150"/>
      <c r="G317" s="221"/>
      <c r="H317" s="149"/>
      <c r="I317" s="149"/>
    </row>
    <row r="318" spans="1:9">
      <c r="A318" s="66"/>
      <c r="B318" s="213" t="s">
        <v>311</v>
      </c>
      <c r="C318" s="218"/>
      <c r="D318" s="228"/>
      <c r="E318" s="220"/>
      <c r="F318" s="150"/>
      <c r="G318" s="221"/>
      <c r="H318" s="149"/>
      <c r="I318" s="149"/>
    </row>
    <row r="319" spans="1:9">
      <c r="A319" s="66"/>
      <c r="B319" s="215" t="s">
        <v>309</v>
      </c>
      <c r="C319" s="219"/>
      <c r="D319" s="228" t="s">
        <v>41</v>
      </c>
      <c r="E319" s="220"/>
      <c r="F319" s="150"/>
      <c r="G319" s="221"/>
      <c r="H319" s="149"/>
      <c r="I319" s="149"/>
    </row>
    <row r="320" spans="1:9">
      <c r="A320" s="66"/>
      <c r="B320" s="216" t="s">
        <v>312</v>
      </c>
      <c r="C320" s="217"/>
      <c r="D320" s="228" t="s">
        <v>41</v>
      </c>
      <c r="E320" s="220"/>
      <c r="F320" s="150"/>
      <c r="G320" s="221"/>
      <c r="H320" s="149"/>
      <c r="I320" s="149"/>
    </row>
    <row r="321" spans="1:9">
      <c r="A321" s="222"/>
      <c r="B321" s="236" t="s">
        <v>114</v>
      </c>
      <c r="C321" s="237"/>
      <c r="D321" s="237"/>
      <c r="E321" s="237"/>
      <c r="F321" s="237"/>
      <c r="G321" s="238"/>
    </row>
    <row r="322" spans="1:9">
      <c r="A322" s="66"/>
      <c r="B322" s="154" t="s">
        <v>313</v>
      </c>
      <c r="C322" s="217"/>
      <c r="D322" s="58" t="s">
        <v>41</v>
      </c>
      <c r="E322" s="220"/>
      <c r="F322" s="56"/>
      <c r="G322" s="220"/>
      <c r="H322" s="149"/>
      <c r="I322" s="149"/>
    </row>
    <row r="323" spans="1:9">
      <c r="A323" s="66"/>
      <c r="B323" s="236" t="s">
        <v>119</v>
      </c>
      <c r="C323" s="237"/>
      <c r="D323" s="237"/>
      <c r="E323" s="237"/>
      <c r="F323" s="237"/>
      <c r="G323" s="238"/>
      <c r="H323" s="147">
        <f>SUM(G324:G326)</f>
        <v>0</v>
      </c>
      <c r="I323" s="149"/>
    </row>
    <row r="324" spans="1:9">
      <c r="A324" s="223"/>
      <c r="B324" s="224" t="s">
        <v>314</v>
      </c>
      <c r="C324" s="225"/>
      <c r="D324" s="226" t="s">
        <v>78</v>
      </c>
      <c r="E324" s="225"/>
      <c r="F324" s="227"/>
      <c r="G324" s="225"/>
      <c r="H324" s="149"/>
      <c r="I324" s="149"/>
    </row>
    <row r="325" spans="1:9">
      <c r="A325" s="48"/>
    </row>
    <row r="326" spans="1:9">
      <c r="A326" s="48"/>
    </row>
    <row r="327" spans="1:9">
      <c r="A327" s="48"/>
    </row>
    <row r="328" spans="1:9">
      <c r="A328" s="48"/>
    </row>
    <row r="329" spans="1:9">
      <c r="A329" s="48"/>
    </row>
    <row r="330" spans="1:9">
      <c r="A330" s="48"/>
    </row>
    <row r="331" spans="1:9">
      <c r="A331" s="48"/>
    </row>
    <row r="332" spans="1:9">
      <c r="A332" s="48"/>
    </row>
    <row r="333" spans="1:9">
      <c r="A333" s="48"/>
    </row>
    <row r="334" spans="1:9">
      <c r="A334" s="48"/>
    </row>
    <row r="335" spans="1:9">
      <c r="A335" s="48"/>
    </row>
    <row r="336" spans="1:9">
      <c r="A336" s="48"/>
    </row>
    <row r="337" spans="1:1">
      <c r="A337" s="48"/>
    </row>
    <row r="338" spans="1:1">
      <c r="A338" s="48"/>
    </row>
    <row r="339" spans="1:1">
      <c r="A339" s="48"/>
    </row>
    <row r="340" spans="1:1">
      <c r="A340" s="48"/>
    </row>
    <row r="341" spans="1:1">
      <c r="A341" s="48"/>
    </row>
    <row r="342" spans="1:1">
      <c r="A342" s="48"/>
    </row>
    <row r="343" spans="1:1">
      <c r="A343" s="48"/>
    </row>
    <row r="344" spans="1:1">
      <c r="A344" s="48"/>
    </row>
    <row r="345" spans="1:1">
      <c r="A345" s="48"/>
    </row>
    <row r="346" spans="1:1">
      <c r="A346" s="48"/>
    </row>
    <row r="347" spans="1:1">
      <c r="A347" s="48"/>
    </row>
    <row r="348" spans="1:1">
      <c r="A348" s="48"/>
    </row>
    <row r="349" spans="1:1">
      <c r="A349" s="48"/>
    </row>
    <row r="350" spans="1:1">
      <c r="A350" s="48"/>
    </row>
    <row r="351" spans="1:1">
      <c r="A351" s="48"/>
    </row>
    <row r="352" spans="1:1">
      <c r="A352" s="48"/>
    </row>
    <row r="353" spans="1:1">
      <c r="A353" s="48"/>
    </row>
    <row r="354" spans="1:1">
      <c r="A354" s="48"/>
    </row>
    <row r="355" spans="1:1">
      <c r="A355" s="48"/>
    </row>
    <row r="356" spans="1:1">
      <c r="A356" s="48"/>
    </row>
    <row r="357" spans="1:1">
      <c r="A357" s="48"/>
    </row>
    <row r="358" spans="1:1">
      <c r="A358" s="48"/>
    </row>
    <row r="359" spans="1:1">
      <c r="A359" s="48"/>
    </row>
    <row r="360" spans="1:1">
      <c r="A360" s="48"/>
    </row>
    <row r="361" spans="1:1">
      <c r="A361" s="48"/>
    </row>
    <row r="362" spans="1:1">
      <c r="A362" s="48"/>
    </row>
  </sheetData>
  <mergeCells count="7">
    <mergeCell ref="B321:G321"/>
    <mergeCell ref="B323:G323"/>
    <mergeCell ref="A6:G6"/>
    <mergeCell ref="B281:E281"/>
    <mergeCell ref="B307:E307"/>
    <mergeCell ref="A312:G312"/>
    <mergeCell ref="B314:G314"/>
  </mergeCells>
  <pageMargins left="0.7" right="0.7" top="0.75" bottom="0.75" header="0.3" footer="0.3"/>
  <pageSetup paperSize="9" scale="63" fitToHeight="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28"/>
  <sheetViews>
    <sheetView topLeftCell="A97" zoomScaleNormal="100" workbookViewId="0">
      <selection activeCell="B136" sqref="B136"/>
    </sheetView>
  </sheetViews>
  <sheetFormatPr baseColWidth="10" defaultColWidth="9.140625" defaultRowHeight="12.75"/>
  <cols>
    <col min="1" max="1" width="10.7109375" style="4" customWidth="1"/>
    <col min="2" max="2" width="71.42578125" style="4" customWidth="1"/>
    <col min="3" max="3" width="7.140625" style="5" customWidth="1"/>
    <col min="4" max="4" width="10.7109375" style="5" customWidth="1"/>
    <col min="5" max="6" width="14.28515625" style="4" customWidth="1"/>
    <col min="7" max="16384" width="9.140625" style="4"/>
  </cols>
  <sheetData>
    <row r="1" spans="1:7">
      <c r="A1" s="1" t="s">
        <v>0</v>
      </c>
    </row>
    <row r="2" spans="1:7">
      <c r="A2" s="2" t="s">
        <v>1</v>
      </c>
      <c r="E2" s="5"/>
    </row>
    <row r="3" spans="1:7">
      <c r="A3" s="2" t="s">
        <v>2</v>
      </c>
      <c r="E3" s="5"/>
    </row>
    <row r="4" spans="1:7">
      <c r="A4" s="3" t="s">
        <v>3</v>
      </c>
      <c r="E4" s="5"/>
    </row>
    <row r="6" spans="1:7" ht="15" customHeight="1">
      <c r="A6" s="8" t="s">
        <v>315</v>
      </c>
      <c r="B6" s="6"/>
      <c r="C6" s="20"/>
      <c r="D6" s="20"/>
      <c r="E6" s="6"/>
      <c r="F6" s="6"/>
    </row>
    <row r="7" spans="1:7" ht="15" customHeight="1"/>
    <row r="8" spans="1:7" ht="22.5" customHeight="1">
      <c r="A8" s="7" t="s">
        <v>5</v>
      </c>
      <c r="B8" s="7" t="s">
        <v>6</v>
      </c>
      <c r="C8" s="7" t="s">
        <v>31</v>
      </c>
      <c r="D8" s="7" t="s">
        <v>32</v>
      </c>
      <c r="E8" s="7" t="s">
        <v>316</v>
      </c>
      <c r="F8" s="7" t="s">
        <v>7</v>
      </c>
    </row>
    <row r="9" spans="1:7" ht="18.75" customHeight="1">
      <c r="A9" s="33" t="s">
        <v>317</v>
      </c>
      <c r="B9" s="33" t="s">
        <v>318</v>
      </c>
      <c r="C9" s="29"/>
      <c r="D9" s="29"/>
      <c r="E9" s="45"/>
      <c r="F9" s="30">
        <f>F10</f>
        <v>0</v>
      </c>
      <c r="G9" s="42"/>
    </row>
    <row r="10" spans="1:7">
      <c r="A10" s="9"/>
      <c r="B10" s="9" t="s">
        <v>319</v>
      </c>
      <c r="C10" s="21" t="s">
        <v>320</v>
      </c>
      <c r="D10" s="21"/>
      <c r="E10" s="15"/>
      <c r="F10" s="15">
        <f>E10*D10</f>
        <v>0</v>
      </c>
    </row>
    <row r="11" spans="1:7" ht="12.75" customHeight="1">
      <c r="A11" s="9"/>
      <c r="B11" s="9"/>
      <c r="C11" s="21"/>
      <c r="D11" s="21"/>
      <c r="E11" s="15"/>
      <c r="F11" s="15"/>
    </row>
    <row r="12" spans="1:7" ht="18.75" customHeight="1">
      <c r="A12" s="26" t="s">
        <v>321</v>
      </c>
      <c r="B12" s="26" t="s">
        <v>322</v>
      </c>
      <c r="C12" s="27"/>
      <c r="D12" s="27"/>
      <c r="E12" s="28"/>
      <c r="F12" s="28">
        <f>SUM(F13:F15)</f>
        <v>0</v>
      </c>
    </row>
    <row r="13" spans="1:7">
      <c r="A13" s="9" t="s">
        <v>323</v>
      </c>
      <c r="B13" s="9" t="s">
        <v>324</v>
      </c>
      <c r="C13" s="21" t="s">
        <v>320</v>
      </c>
      <c r="D13" s="21"/>
      <c r="E13" s="15"/>
      <c r="F13" s="15">
        <f>E13*D13</f>
        <v>0</v>
      </c>
    </row>
    <row r="14" spans="1:7">
      <c r="A14" s="9" t="s">
        <v>325</v>
      </c>
      <c r="B14" s="9" t="s">
        <v>326</v>
      </c>
      <c r="C14" s="21" t="s">
        <v>41</v>
      </c>
      <c r="D14" s="21"/>
      <c r="E14" s="190"/>
      <c r="F14" s="15">
        <f>E14*D14</f>
        <v>0</v>
      </c>
    </row>
    <row r="15" spans="1:7" s="2" customFormat="1" ht="38.25">
      <c r="A15" s="192" t="s">
        <v>327</v>
      </c>
      <c r="B15" s="193" t="s">
        <v>328</v>
      </c>
      <c r="C15" s="194" t="s">
        <v>320</v>
      </c>
      <c r="D15" s="194"/>
      <c r="E15" s="195"/>
      <c r="F15" s="195">
        <f>E15*D15</f>
        <v>0</v>
      </c>
    </row>
    <row r="16" spans="1:7">
      <c r="A16" s="9"/>
      <c r="B16" s="9"/>
      <c r="C16" s="21"/>
      <c r="D16" s="21"/>
      <c r="E16" s="15"/>
      <c r="F16" s="15"/>
    </row>
    <row r="17" spans="1:6" ht="18.75" customHeight="1">
      <c r="A17" s="26" t="s">
        <v>329</v>
      </c>
      <c r="B17" s="26" t="s">
        <v>330</v>
      </c>
      <c r="C17" s="27"/>
      <c r="D17" s="27"/>
      <c r="E17" s="28"/>
      <c r="F17" s="28">
        <f>SUM(F19:F25)+SUM(F27:F43)+F44</f>
        <v>0</v>
      </c>
    </row>
    <row r="18" spans="1:6">
      <c r="A18" s="9" t="s">
        <v>331</v>
      </c>
      <c r="B18" s="9" t="s">
        <v>332</v>
      </c>
      <c r="C18" s="21"/>
      <c r="D18" s="21"/>
      <c r="E18" s="32"/>
      <c r="F18" s="15"/>
    </row>
    <row r="19" spans="1:6">
      <c r="A19" s="23" t="s">
        <v>333</v>
      </c>
      <c r="B19" s="25" t="s">
        <v>334</v>
      </c>
      <c r="C19" s="24" t="s">
        <v>335</v>
      </c>
      <c r="D19" s="24"/>
      <c r="E19" s="37"/>
      <c r="F19" s="31">
        <f t="shared" ref="F19:F25" si="0">E19*D19</f>
        <v>0</v>
      </c>
    </row>
    <row r="20" spans="1:6">
      <c r="A20" s="23" t="s">
        <v>336</v>
      </c>
      <c r="B20" s="25" t="s">
        <v>337</v>
      </c>
      <c r="C20" s="24" t="s">
        <v>78</v>
      </c>
      <c r="D20" s="24"/>
      <c r="E20" s="37"/>
      <c r="F20" s="31">
        <f t="shared" si="0"/>
        <v>0</v>
      </c>
    </row>
    <row r="21" spans="1:6">
      <c r="A21" s="23" t="s">
        <v>338</v>
      </c>
      <c r="B21" s="25" t="s">
        <v>339</v>
      </c>
      <c r="C21" s="24" t="s">
        <v>78</v>
      </c>
      <c r="D21" s="24"/>
      <c r="E21" s="37"/>
      <c r="F21" s="31">
        <f t="shared" si="0"/>
        <v>0</v>
      </c>
    </row>
    <row r="22" spans="1:6">
      <c r="A22" s="23" t="s">
        <v>340</v>
      </c>
      <c r="B22" s="25" t="s">
        <v>341</v>
      </c>
      <c r="C22" s="24" t="s">
        <v>320</v>
      </c>
      <c r="D22" s="24"/>
      <c r="E22" s="37"/>
      <c r="F22" s="31">
        <f t="shared" si="0"/>
        <v>0</v>
      </c>
    </row>
    <row r="23" spans="1:6">
      <c r="A23" s="23" t="s">
        <v>342</v>
      </c>
      <c r="B23" s="25" t="s">
        <v>343</v>
      </c>
      <c r="C23" s="24" t="s">
        <v>41</v>
      </c>
      <c r="D23" s="24"/>
      <c r="E23" s="37"/>
      <c r="F23" s="31">
        <f t="shared" si="0"/>
        <v>0</v>
      </c>
    </row>
    <row r="24" spans="1:6">
      <c r="A24" s="23" t="s">
        <v>344</v>
      </c>
      <c r="B24" s="25" t="s">
        <v>345</v>
      </c>
      <c r="C24" s="24" t="s">
        <v>335</v>
      </c>
      <c r="D24" s="24"/>
      <c r="E24" s="37"/>
      <c r="F24" s="31">
        <f t="shared" si="0"/>
        <v>0</v>
      </c>
    </row>
    <row r="25" spans="1:6">
      <c r="A25" s="23" t="s">
        <v>346</v>
      </c>
      <c r="B25" s="25" t="s">
        <v>347</v>
      </c>
      <c r="C25" s="24" t="s">
        <v>78</v>
      </c>
      <c r="D25" s="24"/>
      <c r="E25" s="37"/>
      <c r="F25" s="31">
        <f t="shared" si="0"/>
        <v>0</v>
      </c>
    </row>
    <row r="26" spans="1:6">
      <c r="A26" s="9" t="s">
        <v>348</v>
      </c>
      <c r="B26" s="9" t="s">
        <v>349</v>
      </c>
      <c r="C26" s="21"/>
      <c r="D26" s="21"/>
      <c r="E26" s="32"/>
      <c r="F26" s="15"/>
    </row>
    <row r="27" spans="1:6">
      <c r="A27" s="23" t="s">
        <v>350</v>
      </c>
      <c r="B27" s="25" t="s">
        <v>351</v>
      </c>
      <c r="C27" s="24" t="s">
        <v>335</v>
      </c>
      <c r="D27" s="24"/>
      <c r="E27" s="37"/>
      <c r="F27" s="31">
        <f t="shared" ref="F27:F44" si="1">E27*D27</f>
        <v>0</v>
      </c>
    </row>
    <row r="28" spans="1:6">
      <c r="A28" s="23" t="s">
        <v>352</v>
      </c>
      <c r="B28" s="25" t="s">
        <v>353</v>
      </c>
      <c r="C28" s="24" t="s">
        <v>335</v>
      </c>
      <c r="D28" s="24"/>
      <c r="E28" s="37"/>
      <c r="F28" s="31">
        <f t="shared" si="1"/>
        <v>0</v>
      </c>
    </row>
    <row r="29" spans="1:6">
      <c r="A29" s="23" t="s">
        <v>354</v>
      </c>
      <c r="B29" s="25" t="s">
        <v>355</v>
      </c>
      <c r="C29" s="24" t="s">
        <v>335</v>
      </c>
      <c r="D29" s="24"/>
      <c r="E29" s="37"/>
      <c r="F29" s="31">
        <f t="shared" si="1"/>
        <v>0</v>
      </c>
    </row>
    <row r="30" spans="1:6">
      <c r="A30" s="23" t="s">
        <v>356</v>
      </c>
      <c r="B30" s="25" t="s">
        <v>357</v>
      </c>
      <c r="C30" s="24" t="s">
        <v>335</v>
      </c>
      <c r="D30" s="24"/>
      <c r="E30" s="37"/>
      <c r="F30" s="31">
        <f t="shared" si="1"/>
        <v>0</v>
      </c>
    </row>
    <row r="31" spans="1:6">
      <c r="A31" s="23" t="s">
        <v>358</v>
      </c>
      <c r="B31" s="25" t="s">
        <v>359</v>
      </c>
      <c r="C31" s="24" t="s">
        <v>335</v>
      </c>
      <c r="D31" s="24"/>
      <c r="E31" s="37"/>
      <c r="F31" s="31">
        <f t="shared" si="1"/>
        <v>0</v>
      </c>
    </row>
    <row r="32" spans="1:6">
      <c r="A32" s="23" t="s">
        <v>360</v>
      </c>
      <c r="B32" s="25" t="s">
        <v>361</v>
      </c>
      <c r="C32" s="24" t="s">
        <v>335</v>
      </c>
      <c r="D32" s="24"/>
      <c r="E32" s="37"/>
      <c r="F32" s="31">
        <f t="shared" si="1"/>
        <v>0</v>
      </c>
    </row>
    <row r="33" spans="1:6">
      <c r="A33" s="23" t="s">
        <v>362</v>
      </c>
      <c r="B33" s="25" t="s">
        <v>363</v>
      </c>
      <c r="C33" s="24" t="s">
        <v>335</v>
      </c>
      <c r="D33" s="24"/>
      <c r="E33" s="37"/>
      <c r="F33" s="31">
        <f t="shared" si="1"/>
        <v>0</v>
      </c>
    </row>
    <row r="34" spans="1:6">
      <c r="A34" s="23" t="s">
        <v>364</v>
      </c>
      <c r="B34" s="25" t="s">
        <v>365</v>
      </c>
      <c r="C34" s="24" t="s">
        <v>335</v>
      </c>
      <c r="D34" s="24"/>
      <c r="E34" s="37"/>
      <c r="F34" s="31">
        <f t="shared" si="1"/>
        <v>0</v>
      </c>
    </row>
    <row r="35" spans="1:6">
      <c r="A35" s="23" t="s">
        <v>366</v>
      </c>
      <c r="B35" s="25" t="s">
        <v>367</v>
      </c>
      <c r="C35" s="24" t="s">
        <v>320</v>
      </c>
      <c r="D35" s="24"/>
      <c r="E35" s="37"/>
      <c r="F35" s="31">
        <f t="shared" si="1"/>
        <v>0</v>
      </c>
    </row>
    <row r="36" spans="1:6">
      <c r="A36" s="23" t="s">
        <v>368</v>
      </c>
      <c r="B36" s="25" t="s">
        <v>369</v>
      </c>
      <c r="C36" s="24" t="s">
        <v>335</v>
      </c>
      <c r="D36" s="24"/>
      <c r="E36" s="37"/>
      <c r="F36" s="31">
        <f t="shared" si="1"/>
        <v>0</v>
      </c>
    </row>
    <row r="37" spans="1:6">
      <c r="A37" s="23" t="s">
        <v>370</v>
      </c>
      <c r="B37" s="25" t="s">
        <v>371</v>
      </c>
      <c r="C37" s="24" t="s">
        <v>335</v>
      </c>
      <c r="D37" s="24"/>
      <c r="E37" s="37"/>
      <c r="F37" s="31">
        <f t="shared" si="1"/>
        <v>0</v>
      </c>
    </row>
    <row r="38" spans="1:6">
      <c r="A38" s="23" t="s">
        <v>372</v>
      </c>
      <c r="B38" s="25" t="s">
        <v>373</v>
      </c>
      <c r="C38" s="24" t="s">
        <v>335</v>
      </c>
      <c r="D38" s="24"/>
      <c r="E38" s="37"/>
      <c r="F38" s="31">
        <f t="shared" si="1"/>
        <v>0</v>
      </c>
    </row>
    <row r="39" spans="1:6">
      <c r="A39" s="23" t="s">
        <v>374</v>
      </c>
      <c r="B39" s="25" t="s">
        <v>375</v>
      </c>
      <c r="C39" s="24" t="s">
        <v>335</v>
      </c>
      <c r="D39" s="24"/>
      <c r="E39" s="37"/>
      <c r="F39" s="31">
        <f t="shared" si="1"/>
        <v>0</v>
      </c>
    </row>
    <row r="40" spans="1:6">
      <c r="A40" s="23" t="s">
        <v>376</v>
      </c>
      <c r="B40" s="25" t="s">
        <v>377</v>
      </c>
      <c r="C40" s="24" t="s">
        <v>335</v>
      </c>
      <c r="D40" s="24"/>
      <c r="E40" s="37"/>
      <c r="F40" s="31">
        <f t="shared" si="1"/>
        <v>0</v>
      </c>
    </row>
    <row r="41" spans="1:6">
      <c r="A41" s="23" t="s">
        <v>378</v>
      </c>
      <c r="B41" s="25" t="s">
        <v>379</v>
      </c>
      <c r="C41" s="24" t="s">
        <v>335</v>
      </c>
      <c r="D41" s="24"/>
      <c r="E41" s="37"/>
      <c r="F41" s="31">
        <f t="shared" si="1"/>
        <v>0</v>
      </c>
    </row>
    <row r="42" spans="1:6">
      <c r="A42" s="23" t="s">
        <v>380</v>
      </c>
      <c r="B42" s="25" t="s">
        <v>381</v>
      </c>
      <c r="C42" s="24" t="s">
        <v>335</v>
      </c>
      <c r="D42" s="24"/>
      <c r="E42" s="37"/>
      <c r="F42" s="31">
        <f t="shared" si="1"/>
        <v>0</v>
      </c>
    </row>
    <row r="43" spans="1:6">
      <c r="A43" s="23" t="s">
        <v>382</v>
      </c>
      <c r="B43" s="25" t="s">
        <v>383</v>
      </c>
      <c r="C43" s="24" t="s">
        <v>335</v>
      </c>
      <c r="D43" s="24"/>
      <c r="E43" s="37"/>
      <c r="F43" s="31">
        <f t="shared" si="1"/>
        <v>0</v>
      </c>
    </row>
    <row r="44" spans="1:6">
      <c r="A44" s="9" t="s">
        <v>384</v>
      </c>
      <c r="B44" s="9" t="s">
        <v>385</v>
      </c>
      <c r="C44" s="21" t="s">
        <v>320</v>
      </c>
      <c r="D44" s="21"/>
      <c r="E44" s="15"/>
      <c r="F44" s="15">
        <f t="shared" si="1"/>
        <v>0</v>
      </c>
    </row>
    <row r="45" spans="1:6">
      <c r="A45" s="9"/>
      <c r="B45" s="9"/>
      <c r="C45" s="21"/>
      <c r="D45" s="21"/>
      <c r="E45" s="15"/>
      <c r="F45" s="15"/>
    </row>
    <row r="46" spans="1:6" ht="19.5" customHeight="1">
      <c r="A46" s="26" t="s">
        <v>386</v>
      </c>
      <c r="B46" s="26" t="s">
        <v>387</v>
      </c>
      <c r="C46" s="27"/>
      <c r="D46" s="27"/>
      <c r="E46" s="28"/>
      <c r="F46" s="28">
        <f>SUM(F48:F49)+SUM(F52:F56)+F58+SUM(F59:F59)</f>
        <v>0</v>
      </c>
    </row>
    <row r="47" spans="1:6">
      <c r="A47" s="9" t="s">
        <v>388</v>
      </c>
      <c r="B47" s="9" t="s">
        <v>389</v>
      </c>
      <c r="C47" s="21"/>
      <c r="D47" s="21"/>
      <c r="E47" s="32"/>
      <c r="F47" s="15"/>
    </row>
    <row r="48" spans="1:6">
      <c r="A48" s="23" t="s">
        <v>390</v>
      </c>
      <c r="B48" s="25" t="s">
        <v>391</v>
      </c>
      <c r="C48" s="24" t="s">
        <v>320</v>
      </c>
      <c r="D48" s="24"/>
      <c r="E48" s="37"/>
      <c r="F48" s="31">
        <f>E48*D48</f>
        <v>0</v>
      </c>
    </row>
    <row r="49" spans="1:6">
      <c r="A49" s="23" t="s">
        <v>392</v>
      </c>
      <c r="B49" s="25" t="s">
        <v>393</v>
      </c>
      <c r="C49" s="24" t="s">
        <v>41</v>
      </c>
      <c r="D49" s="24"/>
      <c r="E49" s="37"/>
      <c r="F49" s="31">
        <f>E49*D49</f>
        <v>0</v>
      </c>
    </row>
    <row r="50" spans="1:6">
      <c r="A50" s="9" t="s">
        <v>394</v>
      </c>
      <c r="B50" s="9" t="s">
        <v>395</v>
      </c>
      <c r="C50" s="21"/>
      <c r="D50" s="21"/>
      <c r="E50" s="15"/>
      <c r="F50" s="15"/>
    </row>
    <row r="51" spans="1:6">
      <c r="A51" s="23" t="s">
        <v>396</v>
      </c>
      <c r="B51" s="25" t="s">
        <v>397</v>
      </c>
      <c r="C51" s="21"/>
      <c r="D51" s="21"/>
      <c r="E51" s="32"/>
      <c r="F51" s="15"/>
    </row>
    <row r="52" spans="1:6">
      <c r="A52" s="23"/>
      <c r="B52" s="25" t="s">
        <v>398</v>
      </c>
      <c r="C52" s="24" t="s">
        <v>41</v>
      </c>
      <c r="D52" s="24"/>
      <c r="E52" s="191"/>
      <c r="F52" s="31">
        <f>E52*D52</f>
        <v>0</v>
      </c>
    </row>
    <row r="53" spans="1:6">
      <c r="A53" s="23"/>
      <c r="B53" s="25" t="s">
        <v>399</v>
      </c>
      <c r="C53" s="24" t="s">
        <v>41</v>
      </c>
      <c r="D53" s="24"/>
      <c r="E53" s="191"/>
      <c r="F53" s="31">
        <f>E53*D53</f>
        <v>0</v>
      </c>
    </row>
    <row r="54" spans="1:6">
      <c r="A54" s="23" t="s">
        <v>400</v>
      </c>
      <c r="B54" s="25" t="s">
        <v>401</v>
      </c>
      <c r="C54" s="24" t="s">
        <v>78</v>
      </c>
      <c r="D54" s="24"/>
      <c r="E54" s="37"/>
      <c r="F54" s="31">
        <f>E54*D54</f>
        <v>0</v>
      </c>
    </row>
    <row r="55" spans="1:6">
      <c r="A55" s="23" t="s">
        <v>402</v>
      </c>
      <c r="B55" s="25" t="s">
        <v>403</v>
      </c>
      <c r="C55" s="24" t="s">
        <v>320</v>
      </c>
      <c r="D55" s="24"/>
      <c r="E55" s="37"/>
      <c r="F55" s="31">
        <f t="shared" ref="F55:F56" si="2">E55*D55</f>
        <v>0</v>
      </c>
    </row>
    <row r="56" spans="1:6">
      <c r="A56" s="23" t="s">
        <v>404</v>
      </c>
      <c r="B56" s="25" t="s">
        <v>405</v>
      </c>
      <c r="C56" s="24" t="s">
        <v>41</v>
      </c>
      <c r="D56" s="24"/>
      <c r="E56" s="37"/>
      <c r="F56" s="31">
        <f t="shared" si="2"/>
        <v>0</v>
      </c>
    </row>
    <row r="57" spans="1:6">
      <c r="A57" s="9" t="s">
        <v>406</v>
      </c>
      <c r="B57" s="9" t="s">
        <v>407</v>
      </c>
      <c r="C57" s="21"/>
      <c r="D57" s="21"/>
      <c r="E57" s="32"/>
      <c r="F57" s="15"/>
    </row>
    <row r="58" spans="1:6">
      <c r="A58" s="23" t="s">
        <v>408</v>
      </c>
      <c r="B58" s="25" t="s">
        <v>409</v>
      </c>
      <c r="C58" s="24" t="s">
        <v>320</v>
      </c>
      <c r="D58" s="24"/>
      <c r="E58" s="37"/>
      <c r="F58" s="31">
        <f>E58*D58</f>
        <v>0</v>
      </c>
    </row>
    <row r="59" spans="1:6">
      <c r="A59" s="9" t="s">
        <v>410</v>
      </c>
      <c r="B59" s="9" t="s">
        <v>411</v>
      </c>
      <c r="C59" s="24" t="s">
        <v>320</v>
      </c>
      <c r="D59" s="24"/>
      <c r="E59" s="37"/>
      <c r="F59" s="31">
        <f>E59*D59</f>
        <v>0</v>
      </c>
    </row>
    <row r="60" spans="1:6">
      <c r="A60" s="9"/>
      <c r="B60" s="9"/>
      <c r="C60" s="21"/>
      <c r="D60" s="21"/>
      <c r="E60" s="15"/>
      <c r="F60" s="15"/>
    </row>
    <row r="61" spans="1:6" ht="18.75" customHeight="1">
      <c r="A61" s="26" t="s">
        <v>412</v>
      </c>
      <c r="B61" s="26" t="s">
        <v>413</v>
      </c>
      <c r="C61" s="27"/>
      <c r="D61" s="27"/>
      <c r="E61" s="28"/>
      <c r="F61" s="28">
        <f>SUM(F64:F67)+SUM(F69:F71)+SUM(F73:F74)+SUM(F76:F82)+SUM(F85:F94)+F95+SUM(F97:F98)+F99+F100+F101+SUM(F103:F105)+F106</f>
        <v>0</v>
      </c>
    </row>
    <row r="62" spans="1:6">
      <c r="A62" s="9" t="s">
        <v>414</v>
      </c>
      <c r="B62" s="9" t="s">
        <v>415</v>
      </c>
      <c r="C62" s="21"/>
      <c r="D62" s="21"/>
      <c r="E62" s="15"/>
      <c r="F62" s="15"/>
    </row>
    <row r="63" spans="1:6">
      <c r="A63" s="23" t="s">
        <v>416</v>
      </c>
      <c r="B63" s="25" t="s">
        <v>417</v>
      </c>
      <c r="C63" s="21"/>
      <c r="D63" s="21"/>
      <c r="E63" s="15"/>
      <c r="F63" s="15"/>
    </row>
    <row r="64" spans="1:6">
      <c r="A64" s="23"/>
      <c r="B64" s="25" t="s">
        <v>418</v>
      </c>
      <c r="C64" s="24" t="s">
        <v>41</v>
      </c>
      <c r="D64" s="24"/>
      <c r="E64" s="37"/>
      <c r="F64" s="31">
        <f t="shared" ref="F64:F74" si="3">E64*D64</f>
        <v>0</v>
      </c>
    </row>
    <row r="65" spans="1:7">
      <c r="A65" s="23"/>
      <c r="B65" s="25" t="s">
        <v>419</v>
      </c>
      <c r="C65" s="24" t="s">
        <v>41</v>
      </c>
      <c r="D65" s="24"/>
      <c r="E65" s="37"/>
      <c r="F65" s="31">
        <f t="shared" si="3"/>
        <v>0</v>
      </c>
    </row>
    <row r="66" spans="1:7">
      <c r="A66" s="9"/>
      <c r="B66" s="25" t="s">
        <v>420</v>
      </c>
      <c r="C66" s="24" t="s">
        <v>41</v>
      </c>
      <c r="D66" s="24"/>
      <c r="E66" s="37"/>
      <c r="F66" s="31">
        <f t="shared" si="3"/>
        <v>0</v>
      </c>
    </row>
    <row r="67" spans="1:7">
      <c r="A67" s="23" t="s">
        <v>421</v>
      </c>
      <c r="B67" s="25" t="s">
        <v>422</v>
      </c>
      <c r="C67" s="24" t="s">
        <v>41</v>
      </c>
      <c r="D67" s="24"/>
      <c r="E67" s="37"/>
      <c r="F67" s="31">
        <f t="shared" si="3"/>
        <v>0</v>
      </c>
    </row>
    <row r="68" spans="1:7">
      <c r="A68" s="9" t="s">
        <v>423</v>
      </c>
      <c r="B68" s="9" t="s">
        <v>424</v>
      </c>
      <c r="C68" s="21"/>
      <c r="D68" s="21"/>
      <c r="E68" s="15"/>
      <c r="F68" s="15"/>
      <c r="G68" s="42"/>
    </row>
    <row r="69" spans="1:7">
      <c r="A69" s="9"/>
      <c r="B69" s="25" t="s">
        <v>425</v>
      </c>
      <c r="C69" s="24" t="s">
        <v>41</v>
      </c>
      <c r="D69" s="24"/>
      <c r="E69" s="37"/>
      <c r="F69" s="31">
        <f t="shared" si="3"/>
        <v>0</v>
      </c>
      <c r="G69" s="42"/>
    </row>
    <row r="70" spans="1:7">
      <c r="A70" s="9"/>
      <c r="B70" s="25" t="s">
        <v>426</v>
      </c>
      <c r="C70" s="24" t="s">
        <v>41</v>
      </c>
      <c r="D70" s="24"/>
      <c r="E70" s="37"/>
      <c r="F70" s="31">
        <f t="shared" si="3"/>
        <v>0</v>
      </c>
    </row>
    <row r="71" spans="1:7">
      <c r="A71" s="9"/>
      <c r="B71" s="25" t="s">
        <v>427</v>
      </c>
      <c r="C71" s="24" t="s">
        <v>41</v>
      </c>
      <c r="D71" s="24"/>
      <c r="E71" s="37"/>
      <c r="F71" s="31">
        <f t="shared" si="3"/>
        <v>0</v>
      </c>
    </row>
    <row r="72" spans="1:7">
      <c r="A72" s="9" t="s">
        <v>428</v>
      </c>
      <c r="B72" s="9" t="s">
        <v>429</v>
      </c>
      <c r="C72" s="21"/>
      <c r="D72" s="21"/>
      <c r="E72" s="15"/>
      <c r="F72" s="15"/>
    </row>
    <row r="73" spans="1:7">
      <c r="A73" s="9"/>
      <c r="B73" s="25" t="s">
        <v>430</v>
      </c>
      <c r="C73" s="24" t="s">
        <v>41</v>
      </c>
      <c r="D73" s="24"/>
      <c r="E73" s="37"/>
      <c r="F73" s="31">
        <f t="shared" si="3"/>
        <v>0</v>
      </c>
    </row>
    <row r="74" spans="1:7">
      <c r="A74" s="9"/>
      <c r="B74" s="25" t="s">
        <v>431</v>
      </c>
      <c r="C74" s="24" t="s">
        <v>41</v>
      </c>
      <c r="D74" s="24"/>
      <c r="E74" s="37"/>
      <c r="F74" s="31">
        <f t="shared" si="3"/>
        <v>0</v>
      </c>
    </row>
    <row r="75" spans="1:7">
      <c r="A75" s="9" t="s">
        <v>432</v>
      </c>
      <c r="B75" s="9" t="s">
        <v>433</v>
      </c>
      <c r="C75" s="21"/>
      <c r="D75" s="21"/>
      <c r="E75" s="15"/>
      <c r="F75" s="15"/>
    </row>
    <row r="76" spans="1:7">
      <c r="A76" s="9"/>
      <c r="B76" s="25" t="s">
        <v>434</v>
      </c>
      <c r="C76" s="24" t="s">
        <v>41</v>
      </c>
      <c r="D76" s="24"/>
      <c r="E76" s="37"/>
      <c r="F76" s="31">
        <f>E76*D76</f>
        <v>0</v>
      </c>
    </row>
    <row r="77" spans="1:7">
      <c r="A77" s="9"/>
      <c r="B77" s="25" t="s">
        <v>435</v>
      </c>
      <c r="C77" s="24" t="s">
        <v>41</v>
      </c>
      <c r="D77" s="24"/>
      <c r="E77" s="37"/>
      <c r="F77" s="31">
        <f t="shared" ref="F77:F82" si="4">E77*D77</f>
        <v>0</v>
      </c>
    </row>
    <row r="78" spans="1:7">
      <c r="A78" s="9"/>
      <c r="B78" s="25" t="s">
        <v>436</v>
      </c>
      <c r="C78" s="24" t="s">
        <v>41</v>
      </c>
      <c r="D78" s="24"/>
      <c r="E78" s="37"/>
      <c r="F78" s="31">
        <f t="shared" si="4"/>
        <v>0</v>
      </c>
    </row>
    <row r="79" spans="1:7">
      <c r="A79" s="9"/>
      <c r="B79" s="25" t="s">
        <v>437</v>
      </c>
      <c r="C79" s="24" t="s">
        <v>41</v>
      </c>
      <c r="D79" s="24"/>
      <c r="E79" s="37"/>
      <c r="F79" s="31">
        <f t="shared" si="4"/>
        <v>0</v>
      </c>
    </row>
    <row r="80" spans="1:7">
      <c r="A80" s="9"/>
      <c r="B80" s="25" t="s">
        <v>438</v>
      </c>
      <c r="C80" s="24" t="s">
        <v>41</v>
      </c>
      <c r="D80" s="24"/>
      <c r="E80" s="37"/>
      <c r="F80" s="31">
        <f t="shared" si="4"/>
        <v>0</v>
      </c>
    </row>
    <row r="81" spans="1:6">
      <c r="A81" s="9"/>
      <c r="B81" s="25" t="s">
        <v>439</v>
      </c>
      <c r="C81" s="24" t="s">
        <v>78</v>
      </c>
      <c r="D81" s="24"/>
      <c r="E81" s="37"/>
      <c r="F81" s="31">
        <f t="shared" si="4"/>
        <v>0</v>
      </c>
    </row>
    <row r="82" spans="1:6">
      <c r="A82" s="9"/>
      <c r="B82" s="25" t="s">
        <v>440</v>
      </c>
      <c r="C82" s="24" t="s">
        <v>41</v>
      </c>
      <c r="D82" s="24"/>
      <c r="E82" s="37"/>
      <c r="F82" s="31">
        <f t="shared" si="4"/>
        <v>0</v>
      </c>
    </row>
    <row r="83" spans="1:6">
      <c r="A83" s="9" t="s">
        <v>441</v>
      </c>
      <c r="B83" s="9" t="s">
        <v>442</v>
      </c>
      <c r="C83" s="21"/>
      <c r="D83" s="21"/>
      <c r="E83" s="15"/>
      <c r="F83" s="15"/>
    </row>
    <row r="84" spans="1:6">
      <c r="A84" s="23" t="s">
        <v>443</v>
      </c>
      <c r="B84" s="25" t="s">
        <v>444</v>
      </c>
      <c r="C84" s="24"/>
      <c r="D84" s="24"/>
      <c r="E84" s="37"/>
      <c r="F84" s="37"/>
    </row>
    <row r="85" spans="1:6">
      <c r="A85" s="23"/>
      <c r="B85" s="25" t="s">
        <v>445</v>
      </c>
      <c r="C85" s="24" t="s">
        <v>41</v>
      </c>
      <c r="D85" s="24"/>
      <c r="E85" s="37"/>
      <c r="F85" s="31">
        <f t="shared" ref="F85:F90" si="5">E85*D85</f>
        <v>0</v>
      </c>
    </row>
    <row r="86" spans="1:6">
      <c r="A86" s="23"/>
      <c r="B86" s="25" t="s">
        <v>446</v>
      </c>
      <c r="C86" s="24" t="s">
        <v>41</v>
      </c>
      <c r="D86" s="24"/>
      <c r="E86" s="37"/>
      <c r="F86" s="31">
        <f t="shared" si="5"/>
        <v>0</v>
      </c>
    </row>
    <row r="87" spans="1:6">
      <c r="A87" s="23"/>
      <c r="B87" s="25" t="s">
        <v>447</v>
      </c>
      <c r="C87" s="24" t="s">
        <v>41</v>
      </c>
      <c r="D87" s="24"/>
      <c r="E87" s="37"/>
      <c r="F87" s="31">
        <f t="shared" si="5"/>
        <v>0</v>
      </c>
    </row>
    <row r="88" spans="1:6">
      <c r="A88" s="23"/>
      <c r="B88" s="25" t="s">
        <v>448</v>
      </c>
      <c r="C88" s="24" t="s">
        <v>41</v>
      </c>
      <c r="D88" s="24"/>
      <c r="E88" s="37"/>
      <c r="F88" s="31">
        <f t="shared" si="5"/>
        <v>0</v>
      </c>
    </row>
    <row r="89" spans="1:6">
      <c r="A89" s="23"/>
      <c r="B89" s="25" t="s">
        <v>449</v>
      </c>
      <c r="C89" s="24" t="s">
        <v>41</v>
      </c>
      <c r="D89" s="24"/>
      <c r="E89" s="37"/>
      <c r="F89" s="31">
        <f t="shared" si="5"/>
        <v>0</v>
      </c>
    </row>
    <row r="90" spans="1:6">
      <c r="A90" s="23"/>
      <c r="B90" s="25" t="s">
        <v>450</v>
      </c>
      <c r="C90" s="24" t="s">
        <v>41</v>
      </c>
      <c r="D90" s="24"/>
      <c r="E90" s="37"/>
      <c r="F90" s="31">
        <f t="shared" si="5"/>
        <v>0</v>
      </c>
    </row>
    <row r="91" spans="1:6">
      <c r="A91" s="23" t="s">
        <v>451</v>
      </c>
      <c r="B91" s="25" t="s">
        <v>452</v>
      </c>
      <c r="C91" s="24" t="s">
        <v>41</v>
      </c>
      <c r="D91" s="24"/>
      <c r="E91" s="37"/>
      <c r="F91" s="31">
        <f t="shared" ref="F91:F94" si="6">E91*D91</f>
        <v>0</v>
      </c>
    </row>
    <row r="92" spans="1:6">
      <c r="A92" s="23" t="s">
        <v>453</v>
      </c>
      <c r="B92" s="25" t="s">
        <v>454</v>
      </c>
      <c r="C92" s="24" t="s">
        <v>41</v>
      </c>
      <c r="D92" s="24"/>
      <c r="E92" s="37"/>
      <c r="F92" s="31">
        <f t="shared" si="6"/>
        <v>0</v>
      </c>
    </row>
    <row r="93" spans="1:6">
      <c r="A93" s="23" t="s">
        <v>455</v>
      </c>
      <c r="B93" s="25" t="s">
        <v>456</v>
      </c>
      <c r="C93" s="24" t="s">
        <v>41</v>
      </c>
      <c r="D93" s="24"/>
      <c r="E93" s="37"/>
      <c r="F93" s="31">
        <f t="shared" si="6"/>
        <v>0</v>
      </c>
    </row>
    <row r="94" spans="1:6">
      <c r="A94" s="23" t="s">
        <v>457</v>
      </c>
      <c r="B94" s="25" t="s">
        <v>458</v>
      </c>
      <c r="C94" s="24" t="s">
        <v>41</v>
      </c>
      <c r="D94" s="24"/>
      <c r="E94" s="37"/>
      <c r="F94" s="31">
        <f t="shared" si="6"/>
        <v>0</v>
      </c>
    </row>
    <row r="95" spans="1:6">
      <c r="A95" s="9" t="s">
        <v>459</v>
      </c>
      <c r="B95" s="9" t="s">
        <v>460</v>
      </c>
      <c r="C95" s="21" t="s">
        <v>41</v>
      </c>
      <c r="D95" s="21"/>
      <c r="E95" s="15"/>
      <c r="F95" s="15">
        <f>E95*D95</f>
        <v>0</v>
      </c>
    </row>
    <row r="96" spans="1:6">
      <c r="A96" s="9" t="s">
        <v>461</v>
      </c>
      <c r="B96" s="9" t="s">
        <v>462</v>
      </c>
      <c r="C96" s="21"/>
      <c r="D96" s="21"/>
      <c r="E96" s="15"/>
      <c r="F96" s="15"/>
    </row>
    <row r="97" spans="1:7">
      <c r="A97" s="23" t="s">
        <v>463</v>
      </c>
      <c r="B97" s="25" t="s">
        <v>464</v>
      </c>
      <c r="C97" s="24" t="s">
        <v>320</v>
      </c>
      <c r="D97" s="24"/>
      <c r="E97" s="37"/>
      <c r="F97" s="31">
        <f t="shared" ref="F97:F106" si="7">E97*D97</f>
        <v>0</v>
      </c>
    </row>
    <row r="98" spans="1:7">
      <c r="A98" s="23" t="s">
        <v>465</v>
      </c>
      <c r="B98" s="25" t="s">
        <v>466</v>
      </c>
      <c r="C98" s="24" t="s">
        <v>320</v>
      </c>
      <c r="D98" s="24"/>
      <c r="E98" s="37"/>
      <c r="F98" s="31">
        <f t="shared" si="7"/>
        <v>0</v>
      </c>
    </row>
    <row r="99" spans="1:7">
      <c r="A99" s="9" t="s">
        <v>467</v>
      </c>
      <c r="B99" s="9" t="s">
        <v>468</v>
      </c>
      <c r="C99" s="21" t="s">
        <v>78</v>
      </c>
      <c r="D99" s="93"/>
      <c r="E99" s="190"/>
      <c r="F99" s="15">
        <f t="shared" ref="F99" si="8">E99*D99</f>
        <v>0</v>
      </c>
    </row>
    <row r="100" spans="1:7">
      <c r="A100" s="9" t="s">
        <v>469</v>
      </c>
      <c r="B100" s="41" t="s">
        <v>470</v>
      </c>
      <c r="C100" s="21" t="s">
        <v>320</v>
      </c>
      <c r="D100" s="21"/>
      <c r="E100" s="15"/>
      <c r="F100" s="15">
        <f t="shared" si="7"/>
        <v>0</v>
      </c>
      <c r="G100" s="42"/>
    </row>
    <row r="101" spans="1:7">
      <c r="A101" s="9" t="s">
        <v>471</v>
      </c>
      <c r="B101" s="9" t="s">
        <v>472</v>
      </c>
      <c r="C101" s="21" t="s">
        <v>41</v>
      </c>
      <c r="D101" s="21"/>
      <c r="E101" s="15"/>
      <c r="F101" s="15">
        <f t="shared" si="7"/>
        <v>0</v>
      </c>
    </row>
    <row r="102" spans="1:7">
      <c r="A102" s="9" t="s">
        <v>473</v>
      </c>
      <c r="B102" s="9" t="s">
        <v>474</v>
      </c>
      <c r="C102" s="21"/>
      <c r="D102" s="21"/>
      <c r="E102" s="15"/>
      <c r="F102" s="15"/>
    </row>
    <row r="103" spans="1:7">
      <c r="A103" s="9"/>
      <c r="B103" s="25" t="s">
        <v>475</v>
      </c>
      <c r="C103" s="24" t="s">
        <v>41</v>
      </c>
      <c r="D103" s="24"/>
      <c r="E103" s="37"/>
      <c r="F103" s="31">
        <f t="shared" si="7"/>
        <v>0</v>
      </c>
    </row>
    <row r="104" spans="1:7">
      <c r="A104" s="9"/>
      <c r="B104" s="25" t="s">
        <v>476</v>
      </c>
      <c r="C104" s="24" t="s">
        <v>41</v>
      </c>
      <c r="D104" s="24"/>
      <c r="E104" s="37"/>
      <c r="F104" s="31">
        <f t="shared" si="7"/>
        <v>0</v>
      </c>
    </row>
    <row r="105" spans="1:7">
      <c r="A105" s="9"/>
      <c r="B105" s="25" t="s">
        <v>477</v>
      </c>
      <c r="C105" s="24" t="s">
        <v>41</v>
      </c>
      <c r="D105" s="24"/>
      <c r="E105" s="37"/>
      <c r="F105" s="31">
        <f t="shared" si="7"/>
        <v>0</v>
      </c>
    </row>
    <row r="106" spans="1:7">
      <c r="A106" s="9" t="s">
        <v>478</v>
      </c>
      <c r="B106" s="9" t="s">
        <v>479</v>
      </c>
      <c r="C106" s="21" t="s">
        <v>320</v>
      </c>
      <c r="D106" s="21"/>
      <c r="E106" s="15"/>
      <c r="F106" s="15">
        <f t="shared" si="7"/>
        <v>0</v>
      </c>
    </row>
    <row r="107" spans="1:7">
      <c r="A107" s="9"/>
      <c r="B107" s="9"/>
      <c r="C107" s="21"/>
      <c r="D107" s="21"/>
      <c r="E107" s="15"/>
      <c r="F107" s="15"/>
    </row>
    <row r="108" spans="1:7" ht="18.75" customHeight="1">
      <c r="A108" s="26" t="s">
        <v>480</v>
      </c>
      <c r="B108" s="26" t="s">
        <v>481</v>
      </c>
      <c r="C108" s="27"/>
      <c r="D108" s="27"/>
      <c r="E108" s="28"/>
      <c r="F108" s="28">
        <f>SUM(F109:F111)</f>
        <v>0</v>
      </c>
    </row>
    <row r="109" spans="1:7">
      <c r="A109" s="9" t="s">
        <v>482</v>
      </c>
      <c r="B109" s="9" t="s">
        <v>483</v>
      </c>
      <c r="C109" s="21" t="s">
        <v>320</v>
      </c>
      <c r="D109" s="21"/>
      <c r="E109" s="15"/>
      <c r="F109" s="15">
        <f>E109*D109</f>
        <v>0</v>
      </c>
    </row>
    <row r="110" spans="1:7">
      <c r="A110" s="9" t="s">
        <v>484</v>
      </c>
      <c r="B110" s="9" t="s">
        <v>485</v>
      </c>
      <c r="C110" s="21" t="s">
        <v>320</v>
      </c>
      <c r="D110" s="21"/>
      <c r="E110" s="15"/>
      <c r="F110" s="15">
        <f>E110*D110</f>
        <v>0</v>
      </c>
    </row>
    <row r="111" spans="1:7">
      <c r="A111" s="9" t="s">
        <v>486</v>
      </c>
      <c r="B111" s="9" t="s">
        <v>487</v>
      </c>
      <c r="C111" s="21" t="s">
        <v>320</v>
      </c>
      <c r="D111" s="21"/>
      <c r="E111" s="15"/>
      <c r="F111" s="15">
        <f>E111*D111</f>
        <v>0</v>
      </c>
    </row>
    <row r="112" spans="1:7">
      <c r="A112" s="9"/>
      <c r="B112" s="9"/>
      <c r="C112" s="21"/>
      <c r="D112" s="21"/>
      <c r="E112" s="15"/>
      <c r="F112" s="15"/>
    </row>
    <row r="113" spans="1:7" ht="22.5" customHeight="1">
      <c r="A113" s="26" t="s">
        <v>488</v>
      </c>
      <c r="B113" s="26" t="s">
        <v>489</v>
      </c>
      <c r="C113" s="27"/>
      <c r="D113" s="27"/>
      <c r="E113" s="28"/>
      <c r="F113" s="28"/>
      <c r="G113" s="42"/>
    </row>
    <row r="114" spans="1:7">
      <c r="A114" s="41" t="s">
        <v>490</v>
      </c>
      <c r="B114" s="41" t="s">
        <v>491</v>
      </c>
      <c r="C114" s="93"/>
      <c r="D114" s="93"/>
      <c r="E114" s="190"/>
      <c r="F114" s="205"/>
      <c r="G114" s="43"/>
    </row>
    <row r="115" spans="1:7">
      <c r="A115" s="202" t="s">
        <v>492</v>
      </c>
      <c r="B115" s="202" t="s">
        <v>493</v>
      </c>
      <c r="C115" s="203"/>
      <c r="D115" s="203"/>
      <c r="E115" s="204"/>
      <c r="F115" s="206"/>
      <c r="G115" s="43"/>
    </row>
    <row r="117" spans="1:7">
      <c r="A117" s="1" t="s">
        <v>494</v>
      </c>
    </row>
    <row r="118" spans="1:7" ht="18.75" customHeight="1">
      <c r="A118" s="7" t="s">
        <v>5</v>
      </c>
      <c r="B118" s="254" t="s">
        <v>6</v>
      </c>
      <c r="C118" s="254"/>
      <c r="D118" s="254"/>
      <c r="E118" s="254"/>
      <c r="F118" s="7" t="s">
        <v>7</v>
      </c>
    </row>
    <row r="119" spans="1:7" ht="12.75" customHeight="1">
      <c r="A119" s="12" t="str">
        <f>A9</f>
        <v>3.1.</v>
      </c>
      <c r="B119" s="255" t="str">
        <f>B9</f>
        <v>Base-vie et installations de chantier</v>
      </c>
      <c r="C119" s="256"/>
      <c r="D119" s="256"/>
      <c r="E119" s="257"/>
      <c r="F119" s="15">
        <f>F9</f>
        <v>0</v>
      </c>
    </row>
    <row r="120" spans="1:7">
      <c r="A120" s="12" t="str">
        <f>A12</f>
        <v>3.2.</v>
      </c>
      <c r="B120" s="255" t="str">
        <f>B12</f>
        <v>Menuiseries extérieures patrimoniales</v>
      </c>
      <c r="C120" s="256"/>
      <c r="D120" s="256"/>
      <c r="E120" s="257"/>
      <c r="F120" s="15">
        <f>F12</f>
        <v>0</v>
      </c>
    </row>
    <row r="121" spans="1:7">
      <c r="A121" s="12" t="str">
        <f>A17</f>
        <v>3.3.</v>
      </c>
      <c r="B121" s="255" t="str">
        <f>B17</f>
        <v>Menuiseries intérieures patrimoniales</v>
      </c>
      <c r="C121" s="256"/>
      <c r="D121" s="256"/>
      <c r="E121" s="257"/>
      <c r="F121" s="15">
        <f>F17</f>
        <v>0</v>
      </c>
    </row>
    <row r="122" spans="1:7">
      <c r="A122" s="12" t="str">
        <f>A46</f>
        <v>3.4.</v>
      </c>
      <c r="B122" s="255" t="str">
        <f>B46</f>
        <v>Déposes de menuiseries courantes</v>
      </c>
      <c r="C122" s="256"/>
      <c r="D122" s="256"/>
      <c r="E122" s="257"/>
      <c r="F122" s="15">
        <f>F46</f>
        <v>0</v>
      </c>
    </row>
    <row r="123" spans="1:7">
      <c r="A123" s="12" t="str">
        <f>A61</f>
        <v>3.5.</v>
      </c>
      <c r="B123" s="255" t="str">
        <f>B61</f>
        <v>Travaux de menuiseries à neuf</v>
      </c>
      <c r="C123" s="256"/>
      <c r="D123" s="256"/>
      <c r="E123" s="257"/>
      <c r="F123" s="15">
        <f>F61</f>
        <v>0</v>
      </c>
    </row>
    <row r="124" spans="1:7">
      <c r="A124" s="12" t="str">
        <f>A108</f>
        <v>3.6.</v>
      </c>
      <c r="B124" s="255" t="str">
        <f>B108</f>
        <v>Mobilier</v>
      </c>
      <c r="C124" s="256"/>
      <c r="D124" s="256"/>
      <c r="E124" s="257"/>
      <c r="F124" s="15">
        <f>F108</f>
        <v>0</v>
      </c>
    </row>
    <row r="125" spans="1:7">
      <c r="A125" s="207" t="str">
        <f>A113</f>
        <v>3.7.</v>
      </c>
      <c r="B125" s="258" t="str">
        <f>B113</f>
        <v>Amiante et Plomb</v>
      </c>
      <c r="C125" s="259"/>
      <c r="D125" s="259"/>
      <c r="E125" s="260"/>
      <c r="F125" s="204">
        <f>F113</f>
        <v>0</v>
      </c>
    </row>
    <row r="126" spans="1:7" ht="15">
      <c r="B126" s="251" t="s">
        <v>656</v>
      </c>
      <c r="C126" s="252"/>
      <c r="D126" s="252"/>
      <c r="E126" s="253"/>
      <c r="F126" s="233">
        <f>SUM(F119:F125)</f>
        <v>0</v>
      </c>
    </row>
    <row r="127" spans="1:7">
      <c r="B127" s="248" t="s">
        <v>22</v>
      </c>
      <c r="C127" s="249"/>
      <c r="D127" s="249"/>
      <c r="E127" s="250"/>
      <c r="F127" s="18">
        <f>F126*20/100</f>
        <v>0</v>
      </c>
    </row>
    <row r="128" spans="1:7">
      <c r="B128" s="245" t="s">
        <v>23</v>
      </c>
      <c r="C128" s="246"/>
      <c r="D128" s="246"/>
      <c r="E128" s="247"/>
      <c r="F128" s="19">
        <f>F126+F127</f>
        <v>0</v>
      </c>
    </row>
  </sheetData>
  <mergeCells count="11">
    <mergeCell ref="B128:E128"/>
    <mergeCell ref="B127:E127"/>
    <mergeCell ref="B126:E126"/>
    <mergeCell ref="B118:E118"/>
    <mergeCell ref="B120:E120"/>
    <mergeCell ref="B121:E121"/>
    <mergeCell ref="B122:E122"/>
    <mergeCell ref="B123:E123"/>
    <mergeCell ref="B124:E124"/>
    <mergeCell ref="B119:E119"/>
    <mergeCell ref="B125:E125"/>
  </mergeCells>
  <pageMargins left="0.7" right="0.7" top="0.75" bottom="0.75" header="0.3" footer="0.3"/>
  <pageSetup paperSize="9" scale="68" fitToHeight="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056AE-E3B6-4320-BEF1-9DA7FC9F0FCC}">
  <sheetPr>
    <pageSetUpPr fitToPage="1"/>
  </sheetPr>
  <dimension ref="A1:G90"/>
  <sheetViews>
    <sheetView topLeftCell="A49" workbookViewId="0">
      <selection activeCell="B96" sqref="B96"/>
    </sheetView>
  </sheetViews>
  <sheetFormatPr baseColWidth="10" defaultColWidth="11.42578125" defaultRowHeight="12.75"/>
  <cols>
    <col min="1" max="1" width="10.7109375" style="4" customWidth="1"/>
    <col min="2" max="2" width="71.42578125" style="4" customWidth="1"/>
    <col min="3" max="3" width="7.140625" style="5" customWidth="1"/>
    <col min="4" max="4" width="10.7109375" style="5" customWidth="1"/>
    <col min="5" max="6" width="14.28515625" style="4" customWidth="1"/>
    <col min="7" max="16384" width="11.42578125" style="4"/>
  </cols>
  <sheetData>
    <row r="1" spans="1:6">
      <c r="A1" s="1" t="s">
        <v>0</v>
      </c>
    </row>
    <row r="2" spans="1:6">
      <c r="A2" s="2" t="s">
        <v>1</v>
      </c>
      <c r="E2" s="5"/>
    </row>
    <row r="3" spans="1:6">
      <c r="A3" s="2" t="s">
        <v>2</v>
      </c>
      <c r="E3" s="5"/>
    </row>
    <row r="4" spans="1:6">
      <c r="A4" s="3" t="s">
        <v>3</v>
      </c>
      <c r="E4" s="5"/>
    </row>
    <row r="6" spans="1:6">
      <c r="A6" s="8" t="s">
        <v>495</v>
      </c>
      <c r="B6" s="6"/>
      <c r="C6" s="20"/>
      <c r="D6" s="20"/>
      <c r="E6" s="6"/>
      <c r="F6" s="6"/>
    </row>
    <row r="8" spans="1:6" ht="22.5" customHeight="1">
      <c r="A8" s="7" t="s">
        <v>5</v>
      </c>
      <c r="B8" s="7" t="s">
        <v>6</v>
      </c>
      <c r="C8" s="7" t="s">
        <v>31</v>
      </c>
      <c r="D8" s="7" t="s">
        <v>32</v>
      </c>
      <c r="E8" s="7" t="s">
        <v>316</v>
      </c>
      <c r="F8" s="7" t="s">
        <v>7</v>
      </c>
    </row>
    <row r="9" spans="1:6" ht="18.75" customHeight="1">
      <c r="A9" s="33" t="s">
        <v>317</v>
      </c>
      <c r="B9" s="33" t="s">
        <v>496</v>
      </c>
      <c r="C9" s="29"/>
      <c r="D9" s="29"/>
      <c r="E9" s="34"/>
      <c r="F9" s="34">
        <f>F10+SUM(F12:F14)+SUM(F16:F23)</f>
        <v>0</v>
      </c>
    </row>
    <row r="10" spans="1:6">
      <c r="A10" s="9" t="s">
        <v>497</v>
      </c>
      <c r="B10" s="9" t="s">
        <v>498</v>
      </c>
      <c r="C10" s="21" t="s">
        <v>320</v>
      </c>
      <c r="D10" s="21"/>
      <c r="E10" s="15"/>
      <c r="F10" s="15">
        <f>E10*D10</f>
        <v>0</v>
      </c>
    </row>
    <row r="11" spans="1:6">
      <c r="A11" s="9" t="s">
        <v>499</v>
      </c>
      <c r="B11" s="41" t="s">
        <v>500</v>
      </c>
      <c r="C11" s="24"/>
      <c r="D11" s="21"/>
      <c r="E11" s="15"/>
      <c r="F11" s="31"/>
    </row>
    <row r="12" spans="1:6">
      <c r="A12" s="9"/>
      <c r="B12" s="25" t="s">
        <v>501</v>
      </c>
      <c r="C12" s="24" t="s">
        <v>335</v>
      </c>
      <c r="D12" s="24"/>
      <c r="E12" s="37"/>
      <c r="F12" s="31">
        <f>E12*D12</f>
        <v>0</v>
      </c>
    </row>
    <row r="13" spans="1:6">
      <c r="A13" s="9"/>
      <c r="B13" s="25" t="s">
        <v>502</v>
      </c>
      <c r="C13" s="24" t="s">
        <v>335</v>
      </c>
      <c r="D13" s="24"/>
      <c r="E13" s="37"/>
      <c r="F13" s="31">
        <f t="shared" ref="F13:F14" si="0">E13*D13</f>
        <v>0</v>
      </c>
    </row>
    <row r="14" spans="1:6">
      <c r="A14" s="9"/>
      <c r="B14" s="25" t="s">
        <v>503</v>
      </c>
      <c r="C14" s="24" t="s">
        <v>335</v>
      </c>
      <c r="D14" s="24"/>
      <c r="E14" s="37"/>
      <c r="F14" s="31">
        <f t="shared" si="0"/>
        <v>0</v>
      </c>
    </row>
    <row r="15" spans="1:6">
      <c r="A15" s="9" t="s">
        <v>504</v>
      </c>
      <c r="B15" s="41" t="s">
        <v>505</v>
      </c>
      <c r="C15" s="24"/>
      <c r="D15" s="21"/>
      <c r="E15" s="15"/>
      <c r="F15" s="31"/>
    </row>
    <row r="16" spans="1:6">
      <c r="A16" s="9"/>
      <c r="B16" s="25" t="s">
        <v>506</v>
      </c>
      <c r="C16" s="24" t="s">
        <v>335</v>
      </c>
      <c r="D16" s="24"/>
      <c r="E16" s="37"/>
      <c r="F16" s="31">
        <f>E16*D16</f>
        <v>0</v>
      </c>
    </row>
    <row r="17" spans="1:6">
      <c r="A17" s="9"/>
      <c r="B17" s="25" t="s">
        <v>507</v>
      </c>
      <c r="C17" s="24" t="s">
        <v>335</v>
      </c>
      <c r="D17" s="24"/>
      <c r="E17" s="37"/>
      <c r="F17" s="31">
        <f t="shared" ref="F17:F23" si="1">E17*D17</f>
        <v>0</v>
      </c>
    </row>
    <row r="18" spans="1:6">
      <c r="A18" s="9"/>
      <c r="B18" s="25" t="s">
        <v>508</v>
      </c>
      <c r="C18" s="24" t="s">
        <v>335</v>
      </c>
      <c r="D18" s="24"/>
      <c r="E18" s="37"/>
      <c r="F18" s="31">
        <f t="shared" si="1"/>
        <v>0</v>
      </c>
    </row>
    <row r="19" spans="1:6">
      <c r="A19" s="9"/>
      <c r="B19" s="25" t="s">
        <v>509</v>
      </c>
      <c r="C19" s="24" t="s">
        <v>335</v>
      </c>
      <c r="D19" s="24"/>
      <c r="E19" s="37"/>
      <c r="F19" s="31">
        <f t="shared" si="1"/>
        <v>0</v>
      </c>
    </row>
    <row r="20" spans="1:6">
      <c r="A20" s="9"/>
      <c r="B20" s="25" t="s">
        <v>510</v>
      </c>
      <c r="C20" s="24" t="s">
        <v>335</v>
      </c>
      <c r="D20" s="24"/>
      <c r="E20" s="37"/>
      <c r="F20" s="31">
        <f t="shared" si="1"/>
        <v>0</v>
      </c>
    </row>
    <row r="21" spans="1:6">
      <c r="A21" s="9"/>
      <c r="B21" s="25" t="s">
        <v>511</v>
      </c>
      <c r="C21" s="24" t="s">
        <v>512</v>
      </c>
      <c r="D21" s="24"/>
      <c r="E21" s="37"/>
      <c r="F21" s="31">
        <f t="shared" si="1"/>
        <v>0</v>
      </c>
    </row>
    <row r="22" spans="1:6">
      <c r="A22" s="9"/>
      <c r="B22" s="25" t="s">
        <v>513</v>
      </c>
      <c r="C22" s="24" t="s">
        <v>41</v>
      </c>
      <c r="D22" s="24"/>
      <c r="E22" s="37"/>
      <c r="F22" s="31">
        <f t="shared" si="1"/>
        <v>0</v>
      </c>
    </row>
    <row r="23" spans="1:6">
      <c r="A23" s="9"/>
      <c r="B23" s="25" t="s">
        <v>514</v>
      </c>
      <c r="C23" s="24" t="s">
        <v>512</v>
      </c>
      <c r="D23" s="24"/>
      <c r="E23" s="37"/>
      <c r="F23" s="31">
        <f t="shared" si="1"/>
        <v>0</v>
      </c>
    </row>
    <row r="24" spans="1:6">
      <c r="A24" s="9"/>
      <c r="B24" s="9"/>
      <c r="C24" s="21"/>
      <c r="D24" s="21"/>
      <c r="E24" s="15"/>
      <c r="F24" s="15"/>
    </row>
    <row r="25" spans="1:6" ht="18.75" customHeight="1">
      <c r="A25" s="35" t="s">
        <v>321</v>
      </c>
      <c r="B25" s="35" t="s">
        <v>515</v>
      </c>
      <c r="C25" s="27"/>
      <c r="D25" s="27"/>
      <c r="E25" s="36"/>
      <c r="F25" s="36">
        <f>F26+F27+F28+F29+F30+F31+SUM(F34:F35)+F36+F37</f>
        <v>0</v>
      </c>
    </row>
    <row r="26" spans="1:6">
      <c r="A26" s="9" t="s">
        <v>323</v>
      </c>
      <c r="B26" s="9" t="s">
        <v>516</v>
      </c>
      <c r="C26" s="21" t="s">
        <v>78</v>
      </c>
      <c r="D26" s="21"/>
      <c r="E26" s="15"/>
      <c r="F26" s="15">
        <f t="shared" ref="F26:F31" si="2">E26*D26</f>
        <v>0</v>
      </c>
    </row>
    <row r="27" spans="1:6">
      <c r="A27" s="9" t="s">
        <v>325</v>
      </c>
      <c r="B27" s="9" t="s">
        <v>517</v>
      </c>
      <c r="C27" s="21" t="s">
        <v>320</v>
      </c>
      <c r="D27" s="21"/>
      <c r="E27" s="15"/>
      <c r="F27" s="15">
        <f t="shared" si="2"/>
        <v>0</v>
      </c>
    </row>
    <row r="28" spans="1:6">
      <c r="A28" s="9" t="s">
        <v>327</v>
      </c>
      <c r="B28" s="9" t="s">
        <v>518</v>
      </c>
      <c r="C28" s="21" t="s">
        <v>320</v>
      </c>
      <c r="D28" s="21"/>
      <c r="E28" s="15"/>
      <c r="F28" s="15">
        <f t="shared" si="2"/>
        <v>0</v>
      </c>
    </row>
    <row r="29" spans="1:6">
      <c r="A29" s="9" t="s">
        <v>519</v>
      </c>
      <c r="B29" s="9" t="s">
        <v>520</v>
      </c>
      <c r="C29" s="21" t="s">
        <v>41</v>
      </c>
      <c r="D29" s="21"/>
      <c r="E29" s="15"/>
      <c r="F29" s="15">
        <f t="shared" si="2"/>
        <v>0</v>
      </c>
    </row>
    <row r="30" spans="1:6">
      <c r="A30" s="9" t="s">
        <v>521</v>
      </c>
      <c r="B30" s="9" t="s">
        <v>522</v>
      </c>
      <c r="C30" s="21" t="s">
        <v>41</v>
      </c>
      <c r="D30" s="21"/>
      <c r="E30" s="15"/>
      <c r="F30" s="15">
        <f t="shared" si="2"/>
        <v>0</v>
      </c>
    </row>
    <row r="31" spans="1:6">
      <c r="A31" s="9" t="s">
        <v>523</v>
      </c>
      <c r="B31" s="9" t="s">
        <v>524</v>
      </c>
      <c r="C31" s="21" t="s">
        <v>320</v>
      </c>
      <c r="D31" s="21"/>
      <c r="E31" s="15"/>
      <c r="F31" s="15">
        <f t="shared" si="2"/>
        <v>0</v>
      </c>
    </row>
    <row r="32" spans="1:6">
      <c r="A32" s="9" t="s">
        <v>525</v>
      </c>
      <c r="B32" s="9" t="s">
        <v>526</v>
      </c>
      <c r="C32" s="21"/>
      <c r="D32" s="21"/>
      <c r="E32" s="15"/>
      <c r="F32" s="15"/>
    </row>
    <row r="33" spans="1:6">
      <c r="A33" s="23" t="s">
        <v>527</v>
      </c>
      <c r="B33" s="25" t="s">
        <v>528</v>
      </c>
      <c r="C33" s="24"/>
      <c r="D33" s="21"/>
      <c r="E33" s="15"/>
      <c r="F33" s="31"/>
    </row>
    <row r="34" spans="1:6">
      <c r="A34" s="23"/>
      <c r="B34" s="25" t="s">
        <v>529</v>
      </c>
      <c r="C34" s="24" t="s">
        <v>41</v>
      </c>
      <c r="D34" s="24"/>
      <c r="E34" s="37"/>
      <c r="F34" s="31">
        <f t="shared" ref="F34:F37" si="3">E34*D34</f>
        <v>0</v>
      </c>
    </row>
    <row r="35" spans="1:6">
      <c r="A35" s="23"/>
      <c r="B35" s="25" t="s">
        <v>530</v>
      </c>
      <c r="C35" s="24" t="s">
        <v>41</v>
      </c>
      <c r="D35" s="24"/>
      <c r="E35" s="37"/>
      <c r="F35" s="31">
        <f t="shared" si="3"/>
        <v>0</v>
      </c>
    </row>
    <row r="36" spans="1:6">
      <c r="A36" s="23" t="s">
        <v>531</v>
      </c>
      <c r="B36" s="25" t="s">
        <v>532</v>
      </c>
      <c r="C36" s="24" t="s">
        <v>41</v>
      </c>
      <c r="D36" s="24"/>
      <c r="E36" s="37"/>
      <c r="F36" s="31">
        <f t="shared" si="3"/>
        <v>0</v>
      </c>
    </row>
    <row r="37" spans="1:6">
      <c r="A37" s="23" t="s">
        <v>533</v>
      </c>
      <c r="B37" s="25" t="s">
        <v>534</v>
      </c>
      <c r="C37" s="24" t="s">
        <v>41</v>
      </c>
      <c r="D37" s="24"/>
      <c r="E37" s="37"/>
      <c r="F37" s="31">
        <f t="shared" si="3"/>
        <v>0</v>
      </c>
    </row>
    <row r="38" spans="1:6">
      <c r="A38" s="9"/>
      <c r="B38" s="9"/>
      <c r="C38" s="21"/>
      <c r="D38" s="21"/>
      <c r="E38" s="15"/>
      <c r="F38" s="15"/>
    </row>
    <row r="39" spans="1:6" ht="18.75" customHeight="1">
      <c r="A39" s="35" t="s">
        <v>329</v>
      </c>
      <c r="B39" s="35" t="s">
        <v>535</v>
      </c>
      <c r="C39" s="27"/>
      <c r="D39" s="27"/>
      <c r="E39" s="36"/>
      <c r="F39" s="36">
        <f>SUM(F40:F43)</f>
        <v>0</v>
      </c>
    </row>
    <row r="40" spans="1:6">
      <c r="A40" s="9" t="s">
        <v>331</v>
      </c>
      <c r="B40" s="9" t="s">
        <v>536</v>
      </c>
      <c r="C40" s="21" t="s">
        <v>78</v>
      </c>
      <c r="D40" s="21"/>
      <c r="E40" s="15"/>
      <c r="F40" s="15">
        <f>E40*D40</f>
        <v>0</v>
      </c>
    </row>
    <row r="41" spans="1:6">
      <c r="A41" s="9" t="s">
        <v>348</v>
      </c>
      <c r="B41" s="9" t="s">
        <v>537</v>
      </c>
      <c r="C41" s="21" t="s">
        <v>41</v>
      </c>
      <c r="D41" s="21"/>
      <c r="E41" s="15"/>
      <c r="F41" s="15">
        <f>E41*D41</f>
        <v>0</v>
      </c>
    </row>
    <row r="42" spans="1:6">
      <c r="A42" s="9" t="s">
        <v>384</v>
      </c>
      <c r="B42" s="9" t="s">
        <v>538</v>
      </c>
      <c r="C42" s="21" t="s">
        <v>78</v>
      </c>
      <c r="D42" s="21"/>
      <c r="E42" s="15"/>
      <c r="F42" s="15">
        <f t="shared" ref="F42:F43" si="4">E42*D42</f>
        <v>0</v>
      </c>
    </row>
    <row r="43" spans="1:6">
      <c r="A43" s="9" t="s">
        <v>539</v>
      </c>
      <c r="B43" s="9" t="s">
        <v>540</v>
      </c>
      <c r="C43" s="21" t="s">
        <v>41</v>
      </c>
      <c r="D43" s="21"/>
      <c r="E43" s="15"/>
      <c r="F43" s="15">
        <f t="shared" si="4"/>
        <v>0</v>
      </c>
    </row>
    <row r="44" spans="1:6">
      <c r="A44" s="9"/>
      <c r="B44" s="9"/>
      <c r="C44" s="21"/>
      <c r="D44" s="21"/>
      <c r="E44" s="15"/>
      <c r="F44" s="15"/>
    </row>
    <row r="45" spans="1:6" ht="18.75" customHeight="1">
      <c r="A45" s="35" t="s">
        <v>386</v>
      </c>
      <c r="B45" s="35" t="s">
        <v>541</v>
      </c>
      <c r="C45" s="27"/>
      <c r="D45" s="27"/>
      <c r="E45" s="36"/>
      <c r="F45" s="36">
        <f>SUM(F46:F49)</f>
        <v>0</v>
      </c>
    </row>
    <row r="46" spans="1:6">
      <c r="A46" s="9" t="s">
        <v>388</v>
      </c>
      <c r="B46" s="9" t="s">
        <v>542</v>
      </c>
      <c r="C46" s="21" t="s">
        <v>335</v>
      </c>
      <c r="D46" s="21"/>
      <c r="E46" s="15"/>
      <c r="F46" s="15">
        <f>E46*D46</f>
        <v>0</v>
      </c>
    </row>
    <row r="47" spans="1:6">
      <c r="A47" s="9" t="s">
        <v>394</v>
      </c>
      <c r="B47" s="9" t="s">
        <v>543</v>
      </c>
      <c r="C47" s="21" t="s">
        <v>320</v>
      </c>
      <c r="D47" s="21"/>
      <c r="E47" s="15"/>
      <c r="F47" s="15">
        <f>E47*D47</f>
        <v>0</v>
      </c>
    </row>
    <row r="48" spans="1:6">
      <c r="A48" s="9" t="s">
        <v>406</v>
      </c>
      <c r="B48" s="9" t="s">
        <v>544</v>
      </c>
      <c r="C48" s="21" t="s">
        <v>320</v>
      </c>
      <c r="D48" s="21"/>
      <c r="E48" s="15"/>
      <c r="F48" s="15">
        <f>E48*D48</f>
        <v>0</v>
      </c>
    </row>
    <row r="49" spans="1:6">
      <c r="A49" s="9" t="s">
        <v>545</v>
      </c>
      <c r="B49" s="9" t="s">
        <v>546</v>
      </c>
      <c r="C49" s="21" t="s">
        <v>335</v>
      </c>
      <c r="D49" s="21"/>
      <c r="E49" s="15"/>
      <c r="F49" s="15">
        <f>E49*D49</f>
        <v>0</v>
      </c>
    </row>
    <row r="50" spans="1:6">
      <c r="A50" s="9"/>
      <c r="B50" s="9"/>
      <c r="C50" s="21"/>
      <c r="D50" s="21"/>
      <c r="E50" s="15"/>
      <c r="F50" s="15"/>
    </row>
    <row r="51" spans="1:6" ht="18.75" customHeight="1">
      <c r="A51" s="35" t="s">
        <v>412</v>
      </c>
      <c r="B51" s="35" t="s">
        <v>547</v>
      </c>
      <c r="C51" s="27"/>
      <c r="D51" s="27"/>
      <c r="E51" s="36"/>
      <c r="F51" s="36">
        <f>SUM(F52:F55)</f>
        <v>0</v>
      </c>
    </row>
    <row r="52" spans="1:6">
      <c r="A52" s="9" t="s">
        <v>414</v>
      </c>
      <c r="B52" s="9" t="s">
        <v>548</v>
      </c>
      <c r="C52" s="21" t="s">
        <v>335</v>
      </c>
      <c r="D52" s="21"/>
      <c r="E52" s="15"/>
      <c r="F52" s="15">
        <f>E52*D52</f>
        <v>0</v>
      </c>
    </row>
    <row r="53" spans="1:6">
      <c r="A53" s="9" t="s">
        <v>423</v>
      </c>
      <c r="B53" s="9" t="s">
        <v>549</v>
      </c>
      <c r="C53" s="21" t="s">
        <v>335</v>
      </c>
      <c r="D53" s="21"/>
      <c r="E53" s="15"/>
      <c r="F53" s="15">
        <f>E53*D53</f>
        <v>0</v>
      </c>
    </row>
    <row r="54" spans="1:6">
      <c r="A54" s="9" t="s">
        <v>428</v>
      </c>
      <c r="B54" s="9" t="s">
        <v>550</v>
      </c>
      <c r="C54" s="21" t="s">
        <v>78</v>
      </c>
      <c r="D54" s="21"/>
      <c r="E54" s="15"/>
      <c r="F54" s="15">
        <f>E54*D54</f>
        <v>0</v>
      </c>
    </row>
    <row r="55" spans="1:6">
      <c r="A55" s="9" t="s">
        <v>432</v>
      </c>
      <c r="B55" s="9" t="s">
        <v>551</v>
      </c>
      <c r="C55" s="21" t="s">
        <v>41</v>
      </c>
      <c r="D55" s="21"/>
      <c r="E55" s="15"/>
      <c r="F55" s="15">
        <f>E55*D55</f>
        <v>0</v>
      </c>
    </row>
    <row r="56" spans="1:6">
      <c r="A56" s="9"/>
      <c r="B56" s="9"/>
      <c r="C56" s="21"/>
      <c r="D56" s="21"/>
      <c r="E56" s="15"/>
      <c r="F56" s="15"/>
    </row>
    <row r="57" spans="1:6" ht="18.75" customHeight="1">
      <c r="A57" s="35" t="s">
        <v>480</v>
      </c>
      <c r="B57" s="35" t="s">
        <v>552</v>
      </c>
      <c r="C57" s="27"/>
      <c r="D57" s="27"/>
      <c r="E57" s="36"/>
      <c r="F57" s="36">
        <f>SUM(F58:F62)</f>
        <v>0</v>
      </c>
    </row>
    <row r="58" spans="1:6">
      <c r="A58" s="9" t="s">
        <v>482</v>
      </c>
      <c r="B58" s="9" t="s">
        <v>553</v>
      </c>
      <c r="C58" s="21" t="s">
        <v>335</v>
      </c>
      <c r="D58" s="21"/>
      <c r="E58" s="15"/>
      <c r="F58" s="15">
        <f>E58*D58</f>
        <v>0</v>
      </c>
    </row>
    <row r="59" spans="1:6">
      <c r="A59" s="9" t="s">
        <v>484</v>
      </c>
      <c r="B59" s="9" t="s">
        <v>554</v>
      </c>
      <c r="C59" s="21" t="s">
        <v>335</v>
      </c>
      <c r="D59" s="21"/>
      <c r="E59" s="15"/>
      <c r="F59" s="15">
        <f>E59*D59</f>
        <v>0</v>
      </c>
    </row>
    <row r="60" spans="1:6">
      <c r="A60" s="9" t="s">
        <v>486</v>
      </c>
      <c r="B60" s="9" t="s">
        <v>555</v>
      </c>
      <c r="C60" s="21" t="s">
        <v>335</v>
      </c>
      <c r="D60" s="21"/>
      <c r="E60" s="15"/>
      <c r="F60" s="15">
        <f>E60*D60</f>
        <v>0</v>
      </c>
    </row>
    <row r="61" spans="1:6">
      <c r="A61" s="9" t="s">
        <v>556</v>
      </c>
      <c r="B61" s="9" t="s">
        <v>557</v>
      </c>
      <c r="C61" s="21" t="s">
        <v>335</v>
      </c>
      <c r="D61" s="21"/>
      <c r="E61" s="15"/>
      <c r="F61" s="15">
        <f>E61*D61</f>
        <v>0</v>
      </c>
    </row>
    <row r="62" spans="1:6">
      <c r="A62" s="9" t="s">
        <v>558</v>
      </c>
      <c r="B62" s="9" t="s">
        <v>559</v>
      </c>
      <c r="C62" s="21" t="s">
        <v>335</v>
      </c>
      <c r="D62" s="21"/>
      <c r="E62" s="15"/>
      <c r="F62" s="15">
        <f>E62*D62</f>
        <v>0</v>
      </c>
    </row>
    <row r="63" spans="1:6">
      <c r="A63" s="9"/>
      <c r="B63" s="9"/>
      <c r="C63" s="21"/>
      <c r="D63" s="21"/>
      <c r="E63" s="15"/>
      <c r="F63" s="15"/>
    </row>
    <row r="64" spans="1:6" ht="18.75" customHeight="1">
      <c r="A64" s="35" t="s">
        <v>488</v>
      </c>
      <c r="B64" s="35" t="s">
        <v>560</v>
      </c>
      <c r="C64" s="27"/>
      <c r="D64" s="27"/>
      <c r="E64" s="36"/>
      <c r="F64" s="36">
        <f>SUM(F65:F68)</f>
        <v>0</v>
      </c>
    </row>
    <row r="65" spans="1:7">
      <c r="A65" s="9" t="s">
        <v>490</v>
      </c>
      <c r="B65" s="9" t="s">
        <v>561</v>
      </c>
      <c r="C65" s="21" t="s">
        <v>335</v>
      </c>
      <c r="D65" s="21"/>
      <c r="E65" s="15"/>
      <c r="F65" s="15">
        <f>E65*D65</f>
        <v>0</v>
      </c>
    </row>
    <row r="66" spans="1:7">
      <c r="A66" s="9" t="s">
        <v>492</v>
      </c>
      <c r="B66" s="9" t="s">
        <v>562</v>
      </c>
      <c r="C66" s="21" t="s">
        <v>335</v>
      </c>
      <c r="D66" s="21"/>
      <c r="E66" s="15"/>
      <c r="F66" s="15">
        <f>E66*D66</f>
        <v>0</v>
      </c>
    </row>
    <row r="67" spans="1:7">
      <c r="A67" s="9" t="s">
        <v>563</v>
      </c>
      <c r="B67" s="9" t="s">
        <v>564</v>
      </c>
      <c r="C67" s="21" t="s">
        <v>320</v>
      </c>
      <c r="D67" s="21"/>
      <c r="E67" s="15"/>
      <c r="F67" s="15">
        <f>E67*D67</f>
        <v>0</v>
      </c>
    </row>
    <row r="68" spans="1:7">
      <c r="A68" s="9" t="s">
        <v>565</v>
      </c>
      <c r="B68" s="9" t="s">
        <v>566</v>
      </c>
      <c r="C68" s="21" t="s">
        <v>335</v>
      </c>
      <c r="D68" s="21"/>
      <c r="E68" s="15"/>
      <c r="F68" s="15">
        <f>E68*D68</f>
        <v>0</v>
      </c>
    </row>
    <row r="69" spans="1:7">
      <c r="A69" s="9"/>
      <c r="B69" s="9"/>
      <c r="C69" s="21"/>
      <c r="D69" s="21"/>
      <c r="E69" s="15"/>
      <c r="F69" s="15"/>
    </row>
    <row r="70" spans="1:7" ht="18.75" customHeight="1">
      <c r="A70" s="35" t="s">
        <v>567</v>
      </c>
      <c r="B70" s="35" t="s">
        <v>568</v>
      </c>
      <c r="C70" s="27"/>
      <c r="D70" s="27"/>
      <c r="E70" s="36"/>
      <c r="F70" s="36">
        <f>SUM(F71)</f>
        <v>0</v>
      </c>
    </row>
    <row r="71" spans="1:7">
      <c r="A71" s="9" t="s">
        <v>569</v>
      </c>
      <c r="B71" s="9" t="s">
        <v>570</v>
      </c>
      <c r="C71" s="21" t="s">
        <v>335</v>
      </c>
      <c r="D71" s="21"/>
      <c r="E71" s="15"/>
      <c r="F71" s="15">
        <f>E71*D71</f>
        <v>0</v>
      </c>
    </row>
    <row r="72" spans="1:7">
      <c r="A72" s="9"/>
      <c r="B72" s="9"/>
      <c r="C72" s="21"/>
      <c r="D72" s="21"/>
      <c r="E72" s="15"/>
      <c r="F72" s="15"/>
    </row>
    <row r="73" spans="1:7" ht="18.75" customHeight="1">
      <c r="A73" s="35" t="s">
        <v>571</v>
      </c>
      <c r="B73" s="35" t="s">
        <v>489</v>
      </c>
      <c r="C73" s="27"/>
      <c r="D73" s="27"/>
      <c r="E73" s="36"/>
      <c r="F73" s="36"/>
      <c r="G73" s="42"/>
    </row>
    <row r="74" spans="1:7">
      <c r="A74" s="41" t="s">
        <v>572</v>
      </c>
      <c r="B74" s="41" t="s">
        <v>491</v>
      </c>
      <c r="C74" s="93"/>
      <c r="D74" s="93"/>
      <c r="E74" s="190"/>
      <c r="F74" s="205"/>
      <c r="G74" s="43"/>
    </row>
    <row r="75" spans="1:7">
      <c r="A75" s="202" t="s">
        <v>573</v>
      </c>
      <c r="B75" s="202" t="s">
        <v>493</v>
      </c>
      <c r="C75" s="203"/>
      <c r="D75" s="203"/>
      <c r="E75" s="204"/>
      <c r="F75" s="206"/>
      <c r="G75" s="43"/>
    </row>
    <row r="77" spans="1:7">
      <c r="A77" s="1" t="s">
        <v>574</v>
      </c>
    </row>
    <row r="78" spans="1:7" ht="22.5" customHeight="1">
      <c r="A78" s="7" t="s">
        <v>5</v>
      </c>
      <c r="B78" s="254" t="s">
        <v>6</v>
      </c>
      <c r="C78" s="254"/>
      <c r="D78" s="254"/>
      <c r="E78" s="254"/>
      <c r="F78" s="7" t="s">
        <v>7</v>
      </c>
    </row>
    <row r="79" spans="1:7">
      <c r="A79" s="11" t="str">
        <f>A9</f>
        <v>3.1.</v>
      </c>
      <c r="B79" s="261" t="str">
        <f>B9</f>
        <v>Gros-œuvre extérieur patrimonial</v>
      </c>
      <c r="C79" s="262"/>
      <c r="D79" s="262"/>
      <c r="E79" s="263"/>
      <c r="F79" s="14">
        <f>F9</f>
        <v>0</v>
      </c>
    </row>
    <row r="80" spans="1:7">
      <c r="A80" s="12" t="str">
        <f>A25</f>
        <v>3.2.</v>
      </c>
      <c r="B80" s="255" t="str">
        <f>B25</f>
        <v>Gros-œuvre intérieur patrimonial</v>
      </c>
      <c r="C80" s="256"/>
      <c r="D80" s="256"/>
      <c r="E80" s="257"/>
      <c r="F80" s="15">
        <f>F25</f>
        <v>0</v>
      </c>
    </row>
    <row r="81" spans="1:6">
      <c r="A81" s="12" t="str">
        <f>A39</f>
        <v>3.3.</v>
      </c>
      <c r="B81" s="255" t="str">
        <f>B39</f>
        <v>Plâtreries patrimoniales</v>
      </c>
      <c r="C81" s="256"/>
      <c r="D81" s="256"/>
      <c r="E81" s="257"/>
      <c r="F81" s="15">
        <f>F39</f>
        <v>0</v>
      </c>
    </row>
    <row r="82" spans="1:6">
      <c r="A82" s="12" t="str">
        <f>A45</f>
        <v>3.4.</v>
      </c>
      <c r="B82" s="255" t="str">
        <f>B45</f>
        <v>Gros-œuvre intérieur parties courantes</v>
      </c>
      <c r="C82" s="256"/>
      <c r="D82" s="256"/>
      <c r="E82" s="257"/>
      <c r="F82" s="15">
        <f>F45</f>
        <v>0</v>
      </c>
    </row>
    <row r="83" spans="1:6">
      <c r="A83" s="12" t="str">
        <f>A51</f>
        <v>3.5.</v>
      </c>
      <c r="B83" s="255" t="str">
        <f>B51</f>
        <v>Gros-œuvre intérieur neuf</v>
      </c>
      <c r="C83" s="256"/>
      <c r="D83" s="256"/>
      <c r="E83" s="257"/>
      <c r="F83" s="15">
        <f>F51</f>
        <v>0</v>
      </c>
    </row>
    <row r="84" spans="1:6">
      <c r="A84" s="12" t="str">
        <f>A57</f>
        <v>3.6.</v>
      </c>
      <c r="B84" s="255" t="str">
        <f>B57</f>
        <v>Cloisons à créer</v>
      </c>
      <c r="C84" s="256"/>
      <c r="D84" s="256"/>
      <c r="E84" s="257"/>
      <c r="F84" s="15">
        <f>F57</f>
        <v>0</v>
      </c>
    </row>
    <row r="85" spans="1:6">
      <c r="A85" s="12" t="str">
        <f>A64</f>
        <v>3.7.</v>
      </c>
      <c r="B85" s="255" t="str">
        <f>B64</f>
        <v>Plafonds à créer</v>
      </c>
      <c r="C85" s="256"/>
      <c r="D85" s="256"/>
      <c r="E85" s="257"/>
      <c r="F85" s="15">
        <f>F64</f>
        <v>0</v>
      </c>
    </row>
    <row r="86" spans="1:6">
      <c r="A86" s="12" t="str">
        <f>A70</f>
        <v>3.8.</v>
      </c>
      <c r="B86" s="255" t="str">
        <f>B70</f>
        <v>Revêtements murs carrelés</v>
      </c>
      <c r="C86" s="256"/>
      <c r="D86" s="256"/>
      <c r="E86" s="257"/>
      <c r="F86" s="15">
        <f>F70</f>
        <v>0</v>
      </c>
    </row>
    <row r="87" spans="1:6">
      <c r="A87" s="207" t="str">
        <f>A73</f>
        <v>3.9.</v>
      </c>
      <c r="B87" s="258" t="str">
        <f>B73</f>
        <v>Amiante et Plomb</v>
      </c>
      <c r="C87" s="259"/>
      <c r="D87" s="259"/>
      <c r="E87" s="260"/>
      <c r="F87" s="204">
        <f>F73</f>
        <v>0</v>
      </c>
    </row>
    <row r="88" spans="1:6" ht="15">
      <c r="B88" s="251" t="s">
        <v>656</v>
      </c>
      <c r="C88" s="252"/>
      <c r="D88" s="252"/>
      <c r="E88" s="253"/>
      <c r="F88" s="233">
        <f>SUM(F79:F86)</f>
        <v>0</v>
      </c>
    </row>
    <row r="89" spans="1:6">
      <c r="B89" s="248" t="s">
        <v>22</v>
      </c>
      <c r="C89" s="249"/>
      <c r="D89" s="249"/>
      <c r="E89" s="250"/>
      <c r="F89" s="18">
        <f>F88*20/100</f>
        <v>0</v>
      </c>
    </row>
    <row r="90" spans="1:6">
      <c r="B90" s="245" t="s">
        <v>23</v>
      </c>
      <c r="C90" s="246"/>
      <c r="D90" s="246"/>
      <c r="E90" s="247"/>
      <c r="F90" s="19">
        <f>F88+F89</f>
        <v>0</v>
      </c>
    </row>
  </sheetData>
  <mergeCells count="13">
    <mergeCell ref="B88:E88"/>
    <mergeCell ref="B89:E89"/>
    <mergeCell ref="B90:E90"/>
    <mergeCell ref="B85:E85"/>
    <mergeCell ref="B84:E84"/>
    <mergeCell ref="B86:E86"/>
    <mergeCell ref="B87:E87"/>
    <mergeCell ref="B83:E83"/>
    <mergeCell ref="B78:E78"/>
    <mergeCell ref="B79:E79"/>
    <mergeCell ref="B80:E80"/>
    <mergeCell ref="B81:E81"/>
    <mergeCell ref="B82:E82"/>
  </mergeCells>
  <pageMargins left="0.7" right="0.7" top="0.75" bottom="0.75" header="0.3" footer="0.3"/>
  <pageSetup paperSize="9" scale="66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27C82-7E50-4A1A-BB83-DD88A1154CD3}">
  <sheetPr>
    <pageSetUpPr fitToPage="1"/>
  </sheetPr>
  <dimension ref="A1:H76"/>
  <sheetViews>
    <sheetView topLeftCell="A41" workbookViewId="0">
      <selection activeCell="H50" sqref="H50"/>
    </sheetView>
  </sheetViews>
  <sheetFormatPr baseColWidth="10" defaultColWidth="11.42578125" defaultRowHeight="12.75"/>
  <cols>
    <col min="1" max="1" width="10.7109375" style="4" customWidth="1"/>
    <col min="2" max="2" width="71.42578125" style="4" customWidth="1"/>
    <col min="3" max="3" width="7.28515625" style="5" customWidth="1"/>
    <col min="4" max="4" width="10.7109375" style="5" customWidth="1"/>
    <col min="5" max="6" width="14.28515625" style="4" customWidth="1"/>
    <col min="7" max="16384" width="11.42578125" style="4"/>
  </cols>
  <sheetData>
    <row r="1" spans="1:8">
      <c r="A1" s="1" t="s">
        <v>0</v>
      </c>
    </row>
    <row r="2" spans="1:8">
      <c r="A2" s="2" t="s">
        <v>1</v>
      </c>
      <c r="E2" s="5"/>
    </row>
    <row r="3" spans="1:8">
      <c r="A3" s="2" t="s">
        <v>2</v>
      </c>
      <c r="E3" s="5"/>
    </row>
    <row r="4" spans="1:8">
      <c r="A4" s="3" t="s">
        <v>3</v>
      </c>
      <c r="E4" s="5"/>
    </row>
    <row r="6" spans="1:8">
      <c r="A6" s="8" t="s">
        <v>575</v>
      </c>
      <c r="B6" s="6"/>
      <c r="C6" s="20"/>
      <c r="D6" s="20"/>
      <c r="E6" s="6"/>
      <c r="F6" s="6"/>
      <c r="H6" s="1"/>
    </row>
    <row r="8" spans="1:8" ht="22.5" customHeight="1">
      <c r="A8" s="7" t="s">
        <v>5</v>
      </c>
      <c r="B8" s="7" t="s">
        <v>6</v>
      </c>
      <c r="C8" s="7" t="s">
        <v>31</v>
      </c>
      <c r="D8" s="7" t="s">
        <v>32</v>
      </c>
      <c r="E8" s="7" t="s">
        <v>316</v>
      </c>
      <c r="F8" s="7" t="s">
        <v>7</v>
      </c>
    </row>
    <row r="9" spans="1:8" ht="18.75" customHeight="1">
      <c r="A9" s="33" t="s">
        <v>317</v>
      </c>
      <c r="B9" s="33" t="s">
        <v>576</v>
      </c>
      <c r="C9" s="29"/>
      <c r="D9" s="29"/>
      <c r="E9" s="34"/>
      <c r="F9" s="34">
        <f>SUM(F11:F12)+F13+F14+SUM(F16:F19)+SUM(F21:F22)+F24</f>
        <v>0</v>
      </c>
    </row>
    <row r="10" spans="1:8">
      <c r="A10" s="9" t="s">
        <v>497</v>
      </c>
      <c r="B10" s="9" t="s">
        <v>577</v>
      </c>
      <c r="C10" s="21"/>
      <c r="D10" s="21"/>
      <c r="E10" s="15"/>
      <c r="F10" s="15"/>
    </row>
    <row r="11" spans="1:8">
      <c r="A11" s="23" t="s">
        <v>578</v>
      </c>
      <c r="B11" s="25" t="s">
        <v>579</v>
      </c>
      <c r="C11" s="24" t="s">
        <v>320</v>
      </c>
      <c r="D11" s="24"/>
      <c r="E11" s="37"/>
      <c r="F11" s="31">
        <f>E11*D11</f>
        <v>0</v>
      </c>
    </row>
    <row r="12" spans="1:8">
      <c r="A12" s="23" t="s">
        <v>580</v>
      </c>
      <c r="B12" s="25" t="s">
        <v>581</v>
      </c>
      <c r="C12" s="24" t="s">
        <v>41</v>
      </c>
      <c r="D12" s="24"/>
      <c r="E12" s="37"/>
      <c r="F12" s="31">
        <f>E12*D12</f>
        <v>0</v>
      </c>
    </row>
    <row r="13" spans="1:8">
      <c r="A13" s="9" t="s">
        <v>499</v>
      </c>
      <c r="B13" s="9" t="s">
        <v>582</v>
      </c>
      <c r="C13" s="21" t="s">
        <v>335</v>
      </c>
      <c r="D13" s="21"/>
      <c r="E13" s="15"/>
      <c r="F13" s="15">
        <f>E13*D13</f>
        <v>0</v>
      </c>
    </row>
    <row r="14" spans="1:8">
      <c r="A14" s="9" t="s">
        <v>504</v>
      </c>
      <c r="B14" s="9" t="s">
        <v>583</v>
      </c>
      <c r="C14" s="21" t="s">
        <v>335</v>
      </c>
      <c r="D14" s="21"/>
      <c r="E14" s="15"/>
      <c r="F14" s="15">
        <f>E14*D14</f>
        <v>0</v>
      </c>
    </row>
    <row r="15" spans="1:8">
      <c r="A15" s="9" t="s">
        <v>584</v>
      </c>
      <c r="B15" s="9" t="s">
        <v>585</v>
      </c>
      <c r="C15" s="21"/>
      <c r="D15" s="21"/>
      <c r="E15" s="15"/>
      <c r="F15" s="15"/>
      <c r="G15" s="42"/>
      <c r="H15" s="43"/>
    </row>
    <row r="16" spans="1:8">
      <c r="A16" s="23" t="s">
        <v>586</v>
      </c>
      <c r="B16" s="25" t="s">
        <v>587</v>
      </c>
      <c r="C16" s="24" t="s">
        <v>335</v>
      </c>
      <c r="D16" s="24"/>
      <c r="E16" s="37"/>
      <c r="F16" s="31">
        <f>E16*D16</f>
        <v>0</v>
      </c>
    </row>
    <row r="17" spans="1:8">
      <c r="A17" s="23" t="s">
        <v>588</v>
      </c>
      <c r="B17" s="25" t="s">
        <v>589</v>
      </c>
      <c r="C17" s="24" t="s">
        <v>78</v>
      </c>
      <c r="D17" s="24"/>
      <c r="E17" s="37"/>
      <c r="F17" s="31">
        <f t="shared" ref="F17:F19" si="0">E17*D17</f>
        <v>0</v>
      </c>
    </row>
    <row r="18" spans="1:8">
      <c r="A18" s="23" t="s">
        <v>590</v>
      </c>
      <c r="B18" s="25" t="s">
        <v>591</v>
      </c>
      <c r="C18" s="24" t="s">
        <v>78</v>
      </c>
      <c r="D18" s="24"/>
      <c r="E18" s="37"/>
      <c r="F18" s="31">
        <f t="shared" si="0"/>
        <v>0</v>
      </c>
    </row>
    <row r="19" spans="1:8">
      <c r="A19" s="23" t="s">
        <v>592</v>
      </c>
      <c r="B19" s="25" t="s">
        <v>593</v>
      </c>
      <c r="C19" s="24" t="s">
        <v>335</v>
      </c>
      <c r="D19" s="24"/>
      <c r="E19" s="37"/>
      <c r="F19" s="31">
        <f t="shared" si="0"/>
        <v>0</v>
      </c>
    </row>
    <row r="20" spans="1:8">
      <c r="A20" s="23" t="s">
        <v>594</v>
      </c>
      <c r="B20" s="25" t="s">
        <v>595</v>
      </c>
      <c r="C20" s="24"/>
      <c r="D20" s="24"/>
      <c r="E20" s="37"/>
      <c r="F20" s="31"/>
    </row>
    <row r="21" spans="1:8">
      <c r="A21" s="23"/>
      <c r="B21" s="25" t="s">
        <v>596</v>
      </c>
      <c r="C21" s="24" t="s">
        <v>78</v>
      </c>
      <c r="E21" s="37"/>
      <c r="F21" s="31">
        <f>E21*D21</f>
        <v>0</v>
      </c>
    </row>
    <row r="22" spans="1:8">
      <c r="A22" s="23"/>
      <c r="B22" s="25" t="s">
        <v>597</v>
      </c>
      <c r="C22" s="24" t="s">
        <v>78</v>
      </c>
      <c r="E22" s="37"/>
      <c r="F22" s="31">
        <f>E22*D22</f>
        <v>0</v>
      </c>
    </row>
    <row r="23" spans="1:8">
      <c r="A23" s="23" t="s">
        <v>598</v>
      </c>
      <c r="B23" s="25" t="s">
        <v>599</v>
      </c>
      <c r="C23" s="24"/>
      <c r="D23" s="24"/>
      <c r="E23" s="37"/>
      <c r="F23" s="31"/>
    </row>
    <row r="24" spans="1:8">
      <c r="A24" s="23"/>
      <c r="B24" s="25" t="s">
        <v>600</v>
      </c>
      <c r="C24" s="24" t="s">
        <v>78</v>
      </c>
      <c r="D24" s="24"/>
      <c r="E24" s="37"/>
      <c r="F24" s="31">
        <f>E24*D24</f>
        <v>0</v>
      </c>
    </row>
    <row r="25" spans="1:8">
      <c r="A25" s="9"/>
      <c r="B25" s="9"/>
      <c r="C25" s="21"/>
      <c r="D25" s="21"/>
      <c r="E25" s="15"/>
      <c r="F25" s="15"/>
    </row>
    <row r="26" spans="1:8" ht="18.75" customHeight="1">
      <c r="A26" s="35" t="s">
        <v>321</v>
      </c>
      <c r="B26" s="35" t="s">
        <v>601</v>
      </c>
      <c r="C26" s="27"/>
      <c r="D26" s="27"/>
      <c r="E26" s="36"/>
      <c r="F26" s="36">
        <f>F27+F28+F29+SUM(F31:F33)+SUM(F35:F36)+F37+SUM(F39:F40)</f>
        <v>0</v>
      </c>
    </row>
    <row r="27" spans="1:8">
      <c r="A27" s="9" t="s">
        <v>323</v>
      </c>
      <c r="B27" s="9" t="s">
        <v>602</v>
      </c>
      <c r="C27" s="21" t="s">
        <v>320</v>
      </c>
      <c r="D27" s="21"/>
      <c r="E27" s="15"/>
      <c r="F27" s="15">
        <f>E27*D27</f>
        <v>0</v>
      </c>
    </row>
    <row r="28" spans="1:8">
      <c r="A28" s="9" t="s">
        <v>325</v>
      </c>
      <c r="B28" s="9" t="s">
        <v>603</v>
      </c>
      <c r="C28" s="21" t="s">
        <v>335</v>
      </c>
      <c r="D28" s="21"/>
      <c r="E28" s="15"/>
      <c r="F28" s="15">
        <f t="shared" ref="F28:F29" si="1">E28*D28</f>
        <v>0</v>
      </c>
    </row>
    <row r="29" spans="1:8">
      <c r="A29" s="9" t="s">
        <v>327</v>
      </c>
      <c r="B29" s="9" t="s">
        <v>583</v>
      </c>
      <c r="C29" s="21" t="s">
        <v>335</v>
      </c>
      <c r="D29" s="21"/>
      <c r="E29" s="15"/>
      <c r="F29" s="15">
        <f t="shared" si="1"/>
        <v>0</v>
      </c>
    </row>
    <row r="30" spans="1:8">
      <c r="A30" s="9" t="s">
        <v>519</v>
      </c>
      <c r="B30" s="9" t="s">
        <v>604</v>
      </c>
      <c r="C30" s="21"/>
      <c r="D30" s="21"/>
      <c r="E30" s="15"/>
      <c r="F30" s="15"/>
      <c r="G30" s="42"/>
      <c r="H30" s="43"/>
    </row>
    <row r="31" spans="1:8">
      <c r="A31" s="23" t="s">
        <v>605</v>
      </c>
      <c r="B31" s="25" t="s">
        <v>587</v>
      </c>
      <c r="C31" s="24" t="s">
        <v>335</v>
      </c>
      <c r="D31" s="24"/>
      <c r="E31" s="37"/>
      <c r="F31" s="31">
        <f>E31*D31</f>
        <v>0</v>
      </c>
    </row>
    <row r="32" spans="1:8" ht="12.75" customHeight="1">
      <c r="A32" s="23" t="s">
        <v>606</v>
      </c>
      <c r="B32" s="25" t="s">
        <v>589</v>
      </c>
      <c r="C32" s="24" t="s">
        <v>78</v>
      </c>
      <c r="D32" s="24"/>
      <c r="E32" s="37"/>
      <c r="F32" s="31">
        <f t="shared" ref="F32" si="2">E32*D32</f>
        <v>0</v>
      </c>
    </row>
    <row r="33" spans="1:8" ht="12.75" customHeight="1">
      <c r="A33" s="23" t="s">
        <v>607</v>
      </c>
      <c r="B33" s="25" t="s">
        <v>593</v>
      </c>
      <c r="C33" s="24" t="s">
        <v>335</v>
      </c>
      <c r="D33" s="24"/>
      <c r="E33" s="37"/>
      <c r="F33" s="31">
        <f>E33*D33</f>
        <v>0</v>
      </c>
    </row>
    <row r="34" spans="1:8">
      <c r="A34" s="23" t="s">
        <v>608</v>
      </c>
      <c r="B34" s="25" t="s">
        <v>595</v>
      </c>
      <c r="C34" s="24"/>
      <c r="D34" s="24"/>
      <c r="E34" s="37"/>
      <c r="F34" s="31"/>
    </row>
    <row r="35" spans="1:8">
      <c r="A35" s="23"/>
      <c r="B35" s="25" t="s">
        <v>596</v>
      </c>
      <c r="C35" s="24" t="s">
        <v>78</v>
      </c>
      <c r="E35" s="37"/>
      <c r="F35" s="31">
        <f>E35*D35</f>
        <v>0</v>
      </c>
    </row>
    <row r="36" spans="1:8">
      <c r="A36" s="23"/>
      <c r="B36" s="25" t="s">
        <v>597</v>
      </c>
      <c r="C36" s="24" t="s">
        <v>78</v>
      </c>
      <c r="E36" s="37"/>
      <c r="F36" s="31">
        <f>E36*D36</f>
        <v>0</v>
      </c>
    </row>
    <row r="37" spans="1:8">
      <c r="A37" s="23" t="s">
        <v>609</v>
      </c>
      <c r="B37" s="25" t="s">
        <v>591</v>
      </c>
      <c r="C37" s="24" t="s">
        <v>78</v>
      </c>
      <c r="D37" s="24"/>
      <c r="E37" s="37"/>
      <c r="F37" s="31">
        <f>E37*D37</f>
        <v>0</v>
      </c>
    </row>
    <row r="38" spans="1:8">
      <c r="A38" s="23" t="s">
        <v>610</v>
      </c>
      <c r="B38" s="25" t="s">
        <v>599</v>
      </c>
      <c r="C38" s="24"/>
      <c r="D38" s="24"/>
      <c r="E38" s="37"/>
      <c r="F38" s="31"/>
    </row>
    <row r="39" spans="1:8">
      <c r="A39" s="23"/>
      <c r="B39" s="25" t="s">
        <v>611</v>
      </c>
      <c r="C39" s="24" t="s">
        <v>335</v>
      </c>
      <c r="D39" s="24"/>
      <c r="E39" s="37"/>
      <c r="F39" s="31">
        <f>E39*D39</f>
        <v>0</v>
      </c>
    </row>
    <row r="40" spans="1:8">
      <c r="A40" s="23"/>
      <c r="B40" s="25" t="s">
        <v>612</v>
      </c>
      <c r="C40" s="24" t="s">
        <v>335</v>
      </c>
      <c r="D40" s="24"/>
      <c r="E40" s="37"/>
      <c r="F40" s="31">
        <f>E40*D40</f>
        <v>0</v>
      </c>
    </row>
    <row r="41" spans="1:8">
      <c r="A41" s="9"/>
      <c r="B41" s="9"/>
      <c r="C41" s="21"/>
      <c r="D41" s="21"/>
      <c r="E41" s="15"/>
      <c r="F41" s="15"/>
    </row>
    <row r="42" spans="1:8" ht="18.75" customHeight="1">
      <c r="A42" s="35" t="s">
        <v>329</v>
      </c>
      <c r="B42" s="35" t="s">
        <v>613</v>
      </c>
      <c r="C42" s="27"/>
      <c r="D42" s="27"/>
      <c r="E42" s="36"/>
      <c r="F42" s="36">
        <f>F43</f>
        <v>0</v>
      </c>
    </row>
    <row r="43" spans="1:8">
      <c r="A43" s="9" t="s">
        <v>331</v>
      </c>
      <c r="B43" s="9" t="s">
        <v>614</v>
      </c>
      <c r="C43" s="21" t="s">
        <v>335</v>
      </c>
      <c r="D43" s="21"/>
      <c r="E43" s="15"/>
      <c r="F43" s="15">
        <f>E43*D43</f>
        <v>0</v>
      </c>
    </row>
    <row r="44" spans="1:8">
      <c r="A44" s="9"/>
      <c r="B44" s="9"/>
      <c r="C44" s="21"/>
      <c r="D44" s="21"/>
      <c r="E44" s="15"/>
      <c r="F44" s="15"/>
    </row>
    <row r="45" spans="1:8" ht="22.5" customHeight="1">
      <c r="A45" s="201" t="s">
        <v>386</v>
      </c>
      <c r="B45" s="201" t="s">
        <v>489</v>
      </c>
      <c r="C45" s="199"/>
      <c r="D45" s="199"/>
      <c r="E45" s="200"/>
      <c r="F45" s="200"/>
      <c r="G45" s="42"/>
      <c r="H45" s="43"/>
    </row>
    <row r="46" spans="1:8">
      <c r="A46" s="41" t="s">
        <v>388</v>
      </c>
      <c r="B46" s="41" t="s">
        <v>491</v>
      </c>
      <c r="C46" s="93"/>
      <c r="D46" s="93"/>
      <c r="E46" s="190"/>
      <c r="F46" s="205"/>
      <c r="G46" s="43"/>
      <c r="H46" s="43"/>
    </row>
    <row r="47" spans="1:8">
      <c r="A47" s="202" t="s">
        <v>394</v>
      </c>
      <c r="B47" s="202" t="s">
        <v>493</v>
      </c>
      <c r="C47" s="203"/>
      <c r="D47" s="203"/>
      <c r="E47" s="204"/>
      <c r="F47" s="206"/>
      <c r="G47" s="43"/>
      <c r="H47" s="43"/>
    </row>
    <row r="49" spans="1:8" ht="12.75" customHeight="1">
      <c r="A49" s="1" t="s">
        <v>615</v>
      </c>
      <c r="H49" s="1"/>
    </row>
    <row r="50" spans="1:8" ht="22.5" customHeight="1">
      <c r="A50" s="7" t="s">
        <v>5</v>
      </c>
      <c r="B50" s="254" t="s">
        <v>6</v>
      </c>
      <c r="C50" s="254"/>
      <c r="D50" s="254"/>
      <c r="E50" s="254"/>
      <c r="F50" s="7" t="s">
        <v>7</v>
      </c>
    </row>
    <row r="51" spans="1:8">
      <c r="A51" s="11" t="str">
        <f>A9</f>
        <v>3.1.</v>
      </c>
      <c r="B51" s="261" t="str">
        <f>B9</f>
        <v>Peintures courantes - Musée Nissim de Camondo</v>
      </c>
      <c r="C51" s="262"/>
      <c r="D51" s="262"/>
      <c r="E51" s="263"/>
      <c r="F51" s="14">
        <f>F9</f>
        <v>0</v>
      </c>
    </row>
    <row r="52" spans="1:8">
      <c r="A52" s="12" t="str">
        <f>A26</f>
        <v>3.2.</v>
      </c>
      <c r="B52" s="255" t="str">
        <f>B26</f>
        <v>Peintures courantes - Ateliers du Carrousel</v>
      </c>
      <c r="C52" s="256"/>
      <c r="D52" s="256"/>
      <c r="E52" s="257"/>
      <c r="F52" s="15">
        <f>F26</f>
        <v>0</v>
      </c>
    </row>
    <row r="53" spans="1:8">
      <c r="A53" s="12" t="str">
        <f>A42</f>
        <v>3.3.</v>
      </c>
      <c r="B53" s="255" t="str">
        <f>B42</f>
        <v>Sols souples - Ateliers du Carrousel</v>
      </c>
      <c r="C53" s="256"/>
      <c r="D53" s="256"/>
      <c r="E53" s="257"/>
      <c r="F53" s="15">
        <f>F42</f>
        <v>0</v>
      </c>
    </row>
    <row r="54" spans="1:8">
      <c r="A54" s="207" t="str">
        <f>A45</f>
        <v>3.4.</v>
      </c>
      <c r="B54" s="258" t="str">
        <f>B45</f>
        <v>Amiante et Plomb</v>
      </c>
      <c r="C54" s="259"/>
      <c r="D54" s="259"/>
      <c r="E54" s="260"/>
      <c r="F54" s="204">
        <f>F45</f>
        <v>0</v>
      </c>
    </row>
    <row r="55" spans="1:8" ht="15">
      <c r="B55" s="251" t="s">
        <v>21</v>
      </c>
      <c r="C55" s="252"/>
      <c r="D55" s="252"/>
      <c r="E55" s="253"/>
      <c r="F55" s="233">
        <f>SUM(F51:F53)</f>
        <v>0</v>
      </c>
    </row>
    <row r="56" spans="1:8">
      <c r="B56" s="248" t="s">
        <v>22</v>
      </c>
      <c r="C56" s="249"/>
      <c r="D56" s="249"/>
      <c r="E56" s="250"/>
      <c r="F56" s="18">
        <f>F55*20/100</f>
        <v>0</v>
      </c>
    </row>
    <row r="57" spans="1:8">
      <c r="B57" s="245" t="s">
        <v>23</v>
      </c>
      <c r="C57" s="246"/>
      <c r="D57" s="246"/>
      <c r="E57" s="247"/>
      <c r="F57" s="19">
        <f>F55+F56</f>
        <v>0</v>
      </c>
    </row>
    <row r="58" spans="1:8" ht="12.75" customHeight="1"/>
    <row r="60" spans="1:8">
      <c r="A60" s="8" t="s">
        <v>24</v>
      </c>
      <c r="B60" s="6"/>
      <c r="C60" s="20"/>
      <c r="D60" s="8"/>
      <c r="E60" s="6"/>
      <c r="F60" s="20"/>
    </row>
    <row r="62" spans="1:8" ht="22.5" customHeight="1">
      <c r="A62" s="7" t="s">
        <v>5</v>
      </c>
      <c r="B62" s="7" t="s">
        <v>6</v>
      </c>
      <c r="C62" s="7" t="s">
        <v>31</v>
      </c>
      <c r="D62" s="7" t="s">
        <v>32</v>
      </c>
      <c r="E62" s="7" t="s">
        <v>316</v>
      </c>
      <c r="F62" s="7" t="s">
        <v>7</v>
      </c>
    </row>
    <row r="63" spans="1:8" ht="18.75" customHeight="1">
      <c r="A63" s="33" t="s">
        <v>412</v>
      </c>
      <c r="B63" s="33" t="s">
        <v>616</v>
      </c>
      <c r="C63" s="29"/>
      <c r="D63" s="29"/>
      <c r="E63" s="34"/>
      <c r="F63" s="34">
        <f>F64+SUM(F66:F67)+F68+F69</f>
        <v>0</v>
      </c>
    </row>
    <row r="64" spans="1:8">
      <c r="A64" s="9" t="s">
        <v>414</v>
      </c>
      <c r="B64" s="9" t="s">
        <v>617</v>
      </c>
      <c r="C64" s="21" t="s">
        <v>320</v>
      </c>
      <c r="D64" s="21"/>
      <c r="E64" s="15"/>
      <c r="F64" s="15">
        <f>E64*D64</f>
        <v>0</v>
      </c>
    </row>
    <row r="65" spans="1:6">
      <c r="A65" s="9" t="s">
        <v>423</v>
      </c>
      <c r="B65" s="9" t="s">
        <v>618</v>
      </c>
      <c r="C65" s="21"/>
      <c r="D65" s="21"/>
      <c r="E65" s="15"/>
      <c r="F65" s="15"/>
    </row>
    <row r="66" spans="1:6">
      <c r="A66" s="23" t="s">
        <v>619</v>
      </c>
      <c r="B66" s="25" t="s">
        <v>620</v>
      </c>
      <c r="C66" s="24" t="s">
        <v>320</v>
      </c>
      <c r="D66" s="24"/>
      <c r="E66" s="37"/>
      <c r="F66" s="31">
        <f>E66*D66</f>
        <v>0</v>
      </c>
    </row>
    <row r="67" spans="1:6">
      <c r="A67" s="23" t="s">
        <v>621</v>
      </c>
      <c r="B67" s="25" t="s">
        <v>622</v>
      </c>
      <c r="C67" s="24" t="s">
        <v>41</v>
      </c>
      <c r="D67" s="24"/>
      <c r="E67" s="37"/>
      <c r="F67" s="31">
        <f>E67*D67</f>
        <v>0</v>
      </c>
    </row>
    <row r="68" spans="1:6">
      <c r="A68" s="9" t="s">
        <v>428</v>
      </c>
      <c r="B68" s="9" t="s">
        <v>623</v>
      </c>
      <c r="C68" s="21" t="s">
        <v>320</v>
      </c>
      <c r="D68" s="21"/>
      <c r="E68" s="15"/>
      <c r="F68" s="15">
        <f>E68*D68</f>
        <v>0</v>
      </c>
    </row>
    <row r="69" spans="1:6">
      <c r="A69" s="10" t="s">
        <v>432</v>
      </c>
      <c r="B69" s="10" t="s">
        <v>624</v>
      </c>
      <c r="C69" s="22" t="s">
        <v>78</v>
      </c>
      <c r="D69" s="22"/>
      <c r="E69" s="16"/>
      <c r="F69" s="16">
        <f>E69*D69</f>
        <v>0</v>
      </c>
    </row>
    <row r="71" spans="1:6">
      <c r="A71" s="1" t="s">
        <v>625</v>
      </c>
    </row>
    <row r="72" spans="1:6" ht="22.5" customHeight="1">
      <c r="A72" s="7" t="s">
        <v>5</v>
      </c>
      <c r="B72" s="7" t="s">
        <v>6</v>
      </c>
      <c r="C72" s="7" t="s">
        <v>31</v>
      </c>
      <c r="D72" s="7" t="s">
        <v>32</v>
      </c>
      <c r="E72" s="7" t="s">
        <v>316</v>
      </c>
      <c r="F72" s="7" t="s">
        <v>7</v>
      </c>
    </row>
    <row r="73" spans="1:6">
      <c r="A73" s="197" t="str">
        <f>A63</f>
        <v>3.5.</v>
      </c>
      <c r="B73" s="264" t="str">
        <f>B63</f>
        <v>Peintures - zones musée et supports patrimoniaux (en tranche optionnelle)</v>
      </c>
      <c r="C73" s="265"/>
      <c r="D73" s="265"/>
      <c r="E73" s="266"/>
      <c r="F73" s="198">
        <f>F63</f>
        <v>0</v>
      </c>
    </row>
    <row r="74" spans="1:6" ht="15">
      <c r="A74" s="210"/>
      <c r="B74" s="251" t="s">
        <v>657</v>
      </c>
      <c r="C74" s="252"/>
      <c r="D74" s="252"/>
      <c r="E74" s="253"/>
      <c r="F74" s="233">
        <f>F55+F73</f>
        <v>0</v>
      </c>
    </row>
    <row r="75" spans="1:6">
      <c r="A75" s="210"/>
      <c r="B75" s="248" t="s">
        <v>22</v>
      </c>
      <c r="C75" s="249"/>
      <c r="D75" s="249"/>
      <c r="E75" s="250"/>
      <c r="F75" s="18">
        <f>F74*20/100</f>
        <v>0</v>
      </c>
    </row>
    <row r="76" spans="1:6">
      <c r="A76" s="196"/>
      <c r="B76" s="245" t="s">
        <v>626</v>
      </c>
      <c r="C76" s="246"/>
      <c r="D76" s="246"/>
      <c r="E76" s="247"/>
      <c r="F76" s="19">
        <f>F74+F75</f>
        <v>0</v>
      </c>
    </row>
  </sheetData>
  <mergeCells count="12">
    <mergeCell ref="B76:E76"/>
    <mergeCell ref="B50:E50"/>
    <mergeCell ref="B51:E51"/>
    <mergeCell ref="B52:E52"/>
    <mergeCell ref="B75:E75"/>
    <mergeCell ref="B53:E53"/>
    <mergeCell ref="B73:E73"/>
    <mergeCell ref="B56:E56"/>
    <mergeCell ref="B57:E57"/>
    <mergeCell ref="B55:E55"/>
    <mergeCell ref="B54:E54"/>
    <mergeCell ref="B74:E74"/>
  </mergeCells>
  <pageMargins left="0.7" right="0.7" top="0.75" bottom="0.75" header="0.3" footer="0.3"/>
  <pageSetup paperSize="9" scale="68" fitToHeight="0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8AAF7-4B4B-4097-9A0D-8D36A4E6A4B5}">
  <sheetPr>
    <pageSetUpPr fitToPage="1"/>
  </sheetPr>
  <dimension ref="A5:E45"/>
  <sheetViews>
    <sheetView view="pageBreakPreview" zoomScaleNormal="100" zoomScaleSheetLayoutView="100" workbookViewId="0">
      <selection activeCell="F40" sqref="F40"/>
    </sheetView>
  </sheetViews>
  <sheetFormatPr baseColWidth="10" defaultColWidth="21.5703125" defaultRowHeight="18"/>
  <cols>
    <col min="1" max="1" width="49.7109375" style="166" customWidth="1"/>
    <col min="2" max="2" width="13.85546875" style="166" customWidth="1"/>
    <col min="3" max="3" width="12.28515625" style="166" customWidth="1"/>
    <col min="4" max="4" width="11" style="166" customWidth="1"/>
    <col min="5" max="5" width="20.28515625" style="166" customWidth="1"/>
    <col min="6" max="16384" width="21.5703125" style="166"/>
  </cols>
  <sheetData>
    <row r="5" spans="1:5" ht="20.25">
      <c r="A5" s="269" t="s">
        <v>627</v>
      </c>
      <c r="B5" s="269"/>
      <c r="C5" s="269"/>
      <c r="D5" s="269"/>
      <c r="E5" s="269"/>
    </row>
    <row r="6" spans="1:5">
      <c r="A6" s="267" t="s">
        <v>628</v>
      </c>
      <c r="B6" s="267"/>
      <c r="C6" s="267"/>
      <c r="D6" s="267"/>
      <c r="E6" s="267"/>
    </row>
    <row r="7" spans="1:5">
      <c r="A7" s="268" t="s">
        <v>629</v>
      </c>
      <c r="B7" s="268"/>
      <c r="C7" s="268"/>
      <c r="D7" s="268"/>
      <c r="E7" s="268"/>
    </row>
    <row r="8" spans="1:5" ht="18.75" thickBot="1"/>
    <row r="9" spans="1:5" ht="18.75" thickBot="1">
      <c r="A9" s="188" t="s">
        <v>630</v>
      </c>
      <c r="B9" s="189" t="s">
        <v>41</v>
      </c>
      <c r="C9" s="188" t="s">
        <v>631</v>
      </c>
      <c r="D9" s="188" t="s">
        <v>632</v>
      </c>
      <c r="E9" s="188" t="s">
        <v>633</v>
      </c>
    </row>
    <row r="10" spans="1:5" ht="18.75">
      <c r="A10" s="181" t="s">
        <v>634</v>
      </c>
      <c r="B10" s="186" t="s">
        <v>635</v>
      </c>
      <c r="C10" s="177"/>
      <c r="D10" s="171"/>
      <c r="E10" s="179">
        <f>+D10*C10</f>
        <v>0</v>
      </c>
    </row>
    <row r="11" spans="1:5" ht="18.75">
      <c r="A11" s="181"/>
      <c r="B11" s="186"/>
      <c r="C11" s="177"/>
      <c r="D11" s="171"/>
      <c r="E11" s="179"/>
    </row>
    <row r="12" spans="1:5" ht="33">
      <c r="A12" s="187" t="s">
        <v>636</v>
      </c>
      <c r="B12" s="186" t="s">
        <v>637</v>
      </c>
      <c r="C12" s="177"/>
      <c r="D12" s="171"/>
      <c r="E12" s="179">
        <f>+D12*C12</f>
        <v>0</v>
      </c>
    </row>
    <row r="13" spans="1:5" ht="33">
      <c r="A13" s="187" t="s">
        <v>638</v>
      </c>
      <c r="B13" s="186" t="s">
        <v>637</v>
      </c>
      <c r="C13" s="177"/>
      <c r="D13" s="171"/>
      <c r="E13" s="179">
        <f>+D13*C13</f>
        <v>0</v>
      </c>
    </row>
    <row r="14" spans="1:5" ht="33">
      <c r="A14" s="187" t="s">
        <v>639</v>
      </c>
      <c r="B14" s="186" t="s">
        <v>637</v>
      </c>
      <c r="C14" s="177"/>
      <c r="D14" s="171"/>
      <c r="E14" s="179">
        <f>+D14*C14</f>
        <v>0</v>
      </c>
    </row>
    <row r="15" spans="1:5" ht="18.75">
      <c r="A15" s="187"/>
      <c r="B15" s="186"/>
      <c r="C15" s="177"/>
      <c r="D15" s="171"/>
      <c r="E15" s="179"/>
    </row>
    <row r="16" spans="1:5" ht="18.75">
      <c r="A16" s="187" t="s">
        <v>640</v>
      </c>
      <c r="B16" s="186" t="s">
        <v>41</v>
      </c>
      <c r="C16" s="177"/>
      <c r="D16" s="171"/>
      <c r="E16" s="179">
        <f>+D16*C16</f>
        <v>0</v>
      </c>
    </row>
    <row r="17" spans="1:5" ht="18.75">
      <c r="A17" s="181"/>
      <c r="B17" s="186"/>
      <c r="C17" s="177"/>
      <c r="D17" s="171"/>
      <c r="E17" s="179"/>
    </row>
    <row r="18" spans="1:5" ht="18.75">
      <c r="A18" s="184" t="s">
        <v>641</v>
      </c>
      <c r="B18" s="185"/>
      <c r="C18" s="185"/>
      <c r="D18" s="171"/>
      <c r="E18" s="179"/>
    </row>
    <row r="19" spans="1:5" ht="18.75">
      <c r="A19" s="173" t="s">
        <v>642</v>
      </c>
      <c r="B19" s="177" t="s">
        <v>635</v>
      </c>
      <c r="C19" s="177"/>
      <c r="D19" s="171"/>
      <c r="E19" s="179">
        <f>+D19*C19</f>
        <v>0</v>
      </c>
    </row>
    <row r="20" spans="1:5" ht="18.75">
      <c r="A20" s="173" t="s">
        <v>643</v>
      </c>
      <c r="B20" s="177" t="s">
        <v>635</v>
      </c>
      <c r="C20" s="177"/>
      <c r="D20" s="180"/>
      <c r="E20" s="179">
        <f>+D20*C20</f>
        <v>0</v>
      </c>
    </row>
    <row r="21" spans="1:5" ht="18.75">
      <c r="A21" s="173" t="s">
        <v>644</v>
      </c>
      <c r="B21" s="177" t="s">
        <v>635</v>
      </c>
      <c r="C21" s="177"/>
      <c r="D21" s="180"/>
      <c r="E21" s="179">
        <f>+D21*C21</f>
        <v>0</v>
      </c>
    </row>
    <row r="22" spans="1:5" ht="18.75">
      <c r="A22" s="173" t="s">
        <v>645</v>
      </c>
      <c r="B22" s="177" t="s">
        <v>41</v>
      </c>
      <c r="C22" s="177"/>
      <c r="D22" s="180"/>
      <c r="E22" s="179">
        <f>+D22*C22</f>
        <v>0</v>
      </c>
    </row>
    <row r="23" spans="1:5" ht="18.75">
      <c r="A23" s="173" t="s">
        <v>646</v>
      </c>
      <c r="B23" s="183" t="s">
        <v>635</v>
      </c>
      <c r="C23" s="182"/>
      <c r="D23" s="180"/>
      <c r="E23" s="179">
        <f>+D23*C23</f>
        <v>0</v>
      </c>
    </row>
    <row r="24" spans="1:5" ht="18.75">
      <c r="A24" s="173"/>
      <c r="B24" s="183"/>
      <c r="C24" s="182"/>
      <c r="D24" s="180"/>
      <c r="E24" s="179"/>
    </row>
    <row r="25" spans="1:5" ht="18.75">
      <c r="A25" s="184" t="s">
        <v>647</v>
      </c>
      <c r="B25" s="183" t="s">
        <v>635</v>
      </c>
      <c r="C25" s="182"/>
      <c r="D25" s="180"/>
      <c r="E25" s="179">
        <f>+D25*C25</f>
        <v>0</v>
      </c>
    </row>
    <row r="26" spans="1:5" ht="18.75">
      <c r="A26" s="173"/>
      <c r="B26" s="177"/>
      <c r="C26" s="177"/>
      <c r="D26" s="171"/>
      <c r="E26" s="179"/>
    </row>
    <row r="27" spans="1:5" ht="18.75">
      <c r="A27" s="184" t="s">
        <v>648</v>
      </c>
      <c r="B27" s="177"/>
      <c r="C27" s="177"/>
      <c r="D27" s="180"/>
      <c r="E27" s="179"/>
    </row>
    <row r="28" spans="1:5" ht="18.75">
      <c r="A28" s="173" t="s">
        <v>649</v>
      </c>
      <c r="B28" s="177" t="s">
        <v>635</v>
      </c>
      <c r="C28" s="177"/>
      <c r="D28" s="180"/>
      <c r="E28" s="179">
        <f>+D28*C28</f>
        <v>0</v>
      </c>
    </row>
    <row r="29" spans="1:5" ht="18.75">
      <c r="A29" s="173" t="s">
        <v>650</v>
      </c>
      <c r="B29" s="177" t="s">
        <v>635</v>
      </c>
      <c r="C29" s="177"/>
      <c r="D29" s="180"/>
      <c r="E29" s="179">
        <f>+D29*C29</f>
        <v>0</v>
      </c>
    </row>
    <row r="30" spans="1:5" ht="18.75">
      <c r="A30" s="173" t="s">
        <v>644</v>
      </c>
      <c r="B30" s="177" t="s">
        <v>635</v>
      </c>
      <c r="C30" s="177"/>
      <c r="D30" s="180"/>
      <c r="E30" s="179">
        <f>+D30*C30</f>
        <v>0</v>
      </c>
    </row>
    <row r="31" spans="1:5" ht="18.75">
      <c r="A31" s="173" t="s">
        <v>645</v>
      </c>
      <c r="B31" s="177" t="s">
        <v>41</v>
      </c>
      <c r="C31" s="177"/>
      <c r="D31" s="180"/>
      <c r="E31" s="179">
        <f>+D31*C31</f>
        <v>0</v>
      </c>
    </row>
    <row r="32" spans="1:5" ht="18.75">
      <c r="A32" s="173" t="s">
        <v>646</v>
      </c>
      <c r="B32" s="183" t="s">
        <v>635</v>
      </c>
      <c r="C32" s="182"/>
      <c r="D32" s="180"/>
      <c r="E32" s="179">
        <f>+D32*C32</f>
        <v>0</v>
      </c>
    </row>
    <row r="33" spans="1:5" ht="18.75">
      <c r="A33" s="173"/>
      <c r="B33" s="183"/>
      <c r="C33" s="182"/>
      <c r="D33" s="180"/>
      <c r="E33" s="179"/>
    </row>
    <row r="34" spans="1:5" ht="18.75">
      <c r="A34" s="184" t="s">
        <v>651</v>
      </c>
      <c r="B34" s="177"/>
      <c r="C34" s="177"/>
      <c r="D34" s="180"/>
      <c r="E34" s="179"/>
    </row>
    <row r="35" spans="1:5" ht="18.75">
      <c r="A35" s="173" t="s">
        <v>650</v>
      </c>
      <c r="B35" s="177" t="s">
        <v>635</v>
      </c>
      <c r="C35" s="177"/>
      <c r="D35" s="180"/>
      <c r="E35" s="179">
        <f>+D35*C35</f>
        <v>0</v>
      </c>
    </row>
    <row r="36" spans="1:5" ht="18.75">
      <c r="A36" s="173" t="s">
        <v>644</v>
      </c>
      <c r="B36" s="177" t="s">
        <v>635</v>
      </c>
      <c r="C36" s="177"/>
      <c r="D36" s="180"/>
      <c r="E36" s="179">
        <f>+D36*C36</f>
        <v>0</v>
      </c>
    </row>
    <row r="37" spans="1:5" ht="18.75">
      <c r="A37" s="173" t="s">
        <v>645</v>
      </c>
      <c r="B37" s="177" t="s">
        <v>41</v>
      </c>
      <c r="C37" s="177"/>
      <c r="D37" s="180"/>
      <c r="E37" s="179">
        <f>+D37*C37</f>
        <v>0</v>
      </c>
    </row>
    <row r="38" spans="1:5" ht="18.75">
      <c r="A38" s="173" t="s">
        <v>646</v>
      </c>
      <c r="B38" s="183" t="s">
        <v>635</v>
      </c>
      <c r="C38" s="182"/>
      <c r="D38" s="180"/>
      <c r="E38" s="179">
        <f>+D38*C38</f>
        <v>0</v>
      </c>
    </row>
    <row r="39" spans="1:5" ht="18.75">
      <c r="A39" s="173"/>
      <c r="B39" s="183"/>
      <c r="C39" s="182"/>
      <c r="D39" s="180"/>
      <c r="E39" s="179"/>
    </row>
    <row r="40" spans="1:5" s="178" customFormat="1" ht="18.75">
      <c r="A40" s="181" t="s">
        <v>652</v>
      </c>
      <c r="B40" s="177" t="s">
        <v>41</v>
      </c>
      <c r="C40" s="177"/>
      <c r="D40" s="180"/>
      <c r="E40" s="179">
        <f>+D40*C40</f>
        <v>0</v>
      </c>
    </row>
    <row r="41" spans="1:5" ht="19.5" thickBot="1">
      <c r="A41" s="173"/>
      <c r="B41" s="177"/>
      <c r="C41" s="177"/>
      <c r="D41" s="176"/>
      <c r="E41" s="175"/>
    </row>
    <row r="42" spans="1:5" ht="19.5" thickTop="1">
      <c r="A42" s="173"/>
      <c r="B42" s="172"/>
      <c r="C42" s="172"/>
      <c r="D42" s="171" t="s">
        <v>653</v>
      </c>
      <c r="E42" s="174">
        <f>SUM(E10:E41)</f>
        <v>0</v>
      </c>
    </row>
    <row r="43" spans="1:5" ht="18.75">
      <c r="A43" s="173"/>
      <c r="B43" s="172"/>
      <c r="C43" s="172"/>
      <c r="D43" s="171" t="s">
        <v>654</v>
      </c>
      <c r="E43" s="170"/>
    </row>
    <row r="44" spans="1:5" ht="18.75">
      <c r="A44" s="173"/>
      <c r="B44" s="172"/>
      <c r="C44" s="172"/>
      <c r="D44" s="171" t="s">
        <v>655</v>
      </c>
      <c r="E44" s="170"/>
    </row>
    <row r="45" spans="1:5" ht="18.75" thickBot="1">
      <c r="A45" s="169"/>
      <c r="B45" s="168"/>
      <c r="C45" s="168"/>
      <c r="D45" s="168"/>
      <c r="E45" s="167"/>
    </row>
  </sheetData>
  <mergeCells count="3">
    <mergeCell ref="A6:E6"/>
    <mergeCell ref="A7:E7"/>
    <mergeCell ref="A5:E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17B66375357540B1CE13B232D5106A" ma:contentTypeVersion="15" ma:contentTypeDescription="Crée un document." ma:contentTypeScope="" ma:versionID="238f8b9737f91e72c8fc00806e3e3d52">
  <xsd:schema xmlns:xsd="http://www.w3.org/2001/XMLSchema" xmlns:xs="http://www.w3.org/2001/XMLSchema" xmlns:p="http://schemas.microsoft.com/office/2006/metadata/properties" xmlns:ns2="ff1a6bed-0dfe-4a0f-90a0-2a2f2dddf650" xmlns:ns3="599ec605-a06d-4e5d-aa66-38e39501d6b0" targetNamespace="http://schemas.microsoft.com/office/2006/metadata/properties" ma:root="true" ma:fieldsID="49771e6780a334ffa174822a53ea966e" ns2:_="" ns3:_="">
    <xsd:import namespace="ff1a6bed-0dfe-4a0f-90a0-2a2f2dddf650"/>
    <xsd:import namespace="599ec605-a06d-4e5d-aa66-38e39501d6b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1a6bed-0dfe-4a0f-90a0-2a2f2dddf65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f2e6394d-d106-48e5-945c-8a2c694eb6e7}" ma:internalName="TaxCatchAll" ma:showField="CatchAllData" ma:web="ff1a6bed-0dfe-4a0f-90a0-2a2f2dddf6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9ec605-a06d-4e5d-aa66-38e39501d6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f309b260-9f87-476a-861b-9a21cc4cd2b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99ec605-a06d-4e5d-aa66-38e39501d6b0">
      <Terms xmlns="http://schemas.microsoft.com/office/infopath/2007/PartnerControls"/>
    </lcf76f155ced4ddcb4097134ff3c332f>
    <TaxCatchAll xmlns="ff1a6bed-0dfe-4a0f-90a0-2a2f2dddf650" xsi:nil="true"/>
  </documentManagement>
</p:properties>
</file>

<file path=customXml/itemProps1.xml><?xml version="1.0" encoding="utf-8"?>
<ds:datastoreItem xmlns:ds="http://schemas.openxmlformats.org/officeDocument/2006/customXml" ds:itemID="{A538B880-F962-4839-8364-5F962C92BD7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E94EC6-BBA6-4FE2-9C00-19B9844B9E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f1a6bed-0dfe-4a0f-90a0-2a2f2dddf650"/>
    <ds:schemaRef ds:uri="599ec605-a06d-4e5d-aa66-38e39501d6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8033FB5-22FB-4FE1-B262-EA38FDAAA20F}">
  <ds:schemaRefs>
    <ds:schemaRef ds:uri="http://schemas.microsoft.com/office/2006/metadata/properties"/>
    <ds:schemaRef ds:uri="http://schemas.microsoft.com/office/infopath/2007/PartnerControls"/>
    <ds:schemaRef ds:uri="599ec605-a06d-4e5d-aa66-38e39501d6b0"/>
    <ds:schemaRef ds:uri="ff1a6bed-0dfe-4a0f-90a0-2a2f2dddf65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7</vt:i4>
      </vt:variant>
    </vt:vector>
  </HeadingPairs>
  <TitlesOfParts>
    <vt:vector size="13" baseType="lpstr">
      <vt:lpstr>Récapitulatif</vt:lpstr>
      <vt:lpstr>LOT 1</vt:lpstr>
      <vt:lpstr>LOT 2</vt:lpstr>
      <vt:lpstr>LOT 3</vt:lpstr>
      <vt:lpstr>LOT 4</vt:lpstr>
      <vt:lpstr>LOT 5</vt:lpstr>
      <vt:lpstr>'LOT 2'!_Hlk194324461</vt:lpstr>
      <vt:lpstr>'LOT 1'!Zone_d_impression</vt:lpstr>
      <vt:lpstr>'LOT 2'!Zone_d_impression</vt:lpstr>
      <vt:lpstr>'LOT 3'!Zone_d_impression</vt:lpstr>
      <vt:lpstr>'LOT 4'!Zone_d_impression</vt:lpstr>
      <vt:lpstr>'LOT 5'!Zone_d_impression</vt:lpstr>
      <vt:lpstr>Récapitulatif!Zone_d_impression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Mona Ben Naji</cp:lastModifiedBy>
  <cp:revision/>
  <dcterms:created xsi:type="dcterms:W3CDTF">2015-06-05T18:19:34Z</dcterms:created>
  <dcterms:modified xsi:type="dcterms:W3CDTF">2025-04-14T10:24:59Z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0x010100A917B66375357540B1CE13B232D5106A</vt:lpwstr>
  </property>
  <property fmtid="{D5CDD505-2E9C-101B-9397-08002B2CF9AE}" pid="3" name="MediaServiceImageTags">
    <vt:lpwstr/>
  </property>
</Properties>
</file>