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 defaultThemeVersion="124226"/>
  <xr:revisionPtr revIDLastSave="0" documentId="13_ncr:1_{F3CA6A2C-9B95-4B95-B43E-00C4770CD503}" xr6:coauthVersionLast="36" xr6:coauthVersionMax="47" xr10:uidLastSave="{00000000-0000-0000-0000-000000000000}"/>
  <bookViews>
    <workbookView xWindow="-110" yWindow="-110" windowWidth="38620" windowHeight="21100" activeTab="1" xr2:uid="{00000000-000D-0000-FFFF-FFFF00000000}"/>
  </bookViews>
  <sheets>
    <sheet name="BPU" sheetId="1" r:id="rId1"/>
    <sheet name="DQE" sheetId="2" r:id="rId2"/>
  </sheets>
  <definedNames>
    <definedName name="_xlnm.Print_Area" localSheetId="0">BPU!$A$1:$M$25</definedName>
    <definedName name="_xlnm.Print_Area" localSheetId="1">DQE!$A$1:$J$28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B1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M6" i="1"/>
  <c r="M10" i="1"/>
  <c r="M11" i="1"/>
  <c r="M12" i="1"/>
  <c r="M13" i="1"/>
  <c r="M14" i="1"/>
  <c r="M18" i="1"/>
  <c r="M19" i="1"/>
  <c r="M20" i="1"/>
  <c r="M21" i="1"/>
  <c r="M22" i="1"/>
  <c r="K5" i="1"/>
  <c r="H5" i="2" s="1"/>
  <c r="K6" i="1"/>
  <c r="H6" i="2" s="1"/>
  <c r="K7" i="1"/>
  <c r="M7" i="1" s="1"/>
  <c r="K8" i="1"/>
  <c r="H8" i="2" s="1"/>
  <c r="K9" i="1"/>
  <c r="H9" i="2" s="1"/>
  <c r="K10" i="1"/>
  <c r="H10" i="2" s="1"/>
  <c r="K11" i="1"/>
  <c r="H11" i="2" s="1"/>
  <c r="K12" i="1"/>
  <c r="H12" i="2" s="1"/>
  <c r="K13" i="1"/>
  <c r="H13" i="2" s="1"/>
  <c r="K14" i="1"/>
  <c r="H14" i="2" s="1"/>
  <c r="K15" i="1"/>
  <c r="M15" i="1" s="1"/>
  <c r="K16" i="1"/>
  <c r="M16" i="1" s="1"/>
  <c r="K17" i="1"/>
  <c r="H17" i="2" s="1"/>
  <c r="K18" i="1"/>
  <c r="H18" i="2" s="1"/>
  <c r="K19" i="1"/>
  <c r="H19" i="2" s="1"/>
  <c r="K20" i="1"/>
  <c r="H20" i="2" s="1"/>
  <c r="K21" i="1"/>
  <c r="H21" i="2" s="1"/>
  <c r="K22" i="1"/>
  <c r="H22" i="2" s="1"/>
  <c r="K23" i="1"/>
  <c r="M23" i="1" s="1"/>
  <c r="K24" i="1"/>
  <c r="H24" i="2" s="1"/>
  <c r="K25" i="1"/>
  <c r="M25" i="1" s="1"/>
  <c r="J17" i="2" l="1"/>
  <c r="I17" i="2"/>
  <c r="I9" i="2"/>
  <c r="J9" i="2"/>
  <c r="I24" i="2"/>
  <c r="J24" i="2"/>
  <c r="J8" i="2"/>
  <c r="I8" i="2"/>
  <c r="I22" i="2"/>
  <c r="J22" i="2"/>
  <c r="I14" i="2"/>
  <c r="J14" i="2"/>
  <c r="J6" i="2"/>
  <c r="I6" i="2"/>
  <c r="J21" i="2"/>
  <c r="I21" i="2"/>
  <c r="J13" i="2"/>
  <c r="I13" i="2"/>
  <c r="I20" i="2"/>
  <c r="J20" i="2"/>
  <c r="I12" i="2"/>
  <c r="J12" i="2"/>
  <c r="J19" i="2"/>
  <c r="I19" i="2"/>
  <c r="J11" i="2"/>
  <c r="I11" i="2"/>
  <c r="J18" i="2"/>
  <c r="I18" i="2"/>
  <c r="J10" i="2"/>
  <c r="I10" i="2"/>
  <c r="H25" i="2"/>
  <c r="H16" i="2"/>
  <c r="H23" i="2"/>
  <c r="H7" i="2"/>
  <c r="M17" i="1"/>
  <c r="M9" i="1"/>
  <c r="M24" i="1"/>
  <c r="M8" i="1"/>
  <c r="H15" i="2"/>
  <c r="I5" i="2"/>
  <c r="J5" i="2"/>
  <c r="M5" i="1"/>
  <c r="J16" i="2" l="1"/>
  <c r="I16" i="2"/>
  <c r="I15" i="2"/>
  <c r="J15" i="2"/>
  <c r="I25" i="2"/>
  <c r="J25" i="2"/>
  <c r="J7" i="2"/>
  <c r="I7" i="2"/>
  <c r="J23" i="2"/>
  <c r="I23" i="2"/>
</calcChain>
</file>

<file path=xl/sharedStrings.xml><?xml version="1.0" encoding="utf-8"?>
<sst xmlns="http://schemas.openxmlformats.org/spreadsheetml/2006/main" count="283" uniqueCount="48">
  <si>
    <t>Votre référence</t>
  </si>
  <si>
    <t>Cesium chloride &gt; 99% (7647-17-8)</t>
  </si>
  <si>
    <t>Praseodymium (III) chloride &gt; 99% (10361-79-2)</t>
  </si>
  <si>
    <t>Tetrakis(acetonitrile)copper(I) hexafluorophosphate&gt; 98% (64443-05-6)</t>
  </si>
  <si>
    <t>Molybdenum powder &gt; 99%  (7439-98-7)</t>
  </si>
  <si>
    <t>Description (CAS)</t>
  </si>
  <si>
    <t>Gold (III) chloride &gt; 99% (13453-07-1)</t>
  </si>
  <si>
    <t>Silicon (IV) iodide &gt; 99% (13465-84-4)</t>
  </si>
  <si>
    <t>Sulfur &gt; 99,9% (7704-34-9)</t>
  </si>
  <si>
    <t>Antimony shot &gt; 99,9% (7440-36-0)</t>
  </si>
  <si>
    <t>Rhenium powder &gt; 99,9% (7440-15-5)</t>
  </si>
  <si>
    <t>Ruthenium(III) chloride hydrate &gt; 99% (14898-67-0)</t>
  </si>
  <si>
    <t>Palladium (II) chloride &gt; 99% (7647-10-1)</t>
  </si>
  <si>
    <t>Produits minéraux de base</t>
  </si>
  <si>
    <t>Chlorure de sodium &gt; 99,5% (7647-14-5)</t>
  </si>
  <si>
    <t>Acide sulfurique 1N (7664-93-9)</t>
  </si>
  <si>
    <t>Acide perchlorique 70%(7601-90-3)</t>
  </si>
  <si>
    <t>Bromure de potassium &gt;98% (7758-02-3)</t>
  </si>
  <si>
    <t>Chlorure d'ammonium &gt; 99% (12125-02-9)</t>
  </si>
  <si>
    <t>Sulfate de cuivre anhydre &gt; 97% (7758-98-7)</t>
  </si>
  <si>
    <t>Nitrate de sodium &gt; 99% (7631-99-4)</t>
  </si>
  <si>
    <t>Nitrate d'argent &gt; 98% (7761-88-8)</t>
  </si>
  <si>
    <t>Acetate de mercure (II) &gt; 97% (1600-27-7)</t>
  </si>
  <si>
    <t>Iodine &gt;97% (7553-56-2)</t>
  </si>
  <si>
    <t>Produits minéraux spécifiques</t>
  </si>
  <si>
    <t>Type de produits</t>
  </si>
  <si>
    <t>Fourniture et livraisons de produits chimiques pour les activités d’enseignement, de recherche 
ou de fonctionnement de l'Université de Rennes, l'ENSCR et l'INSA de Rennes</t>
  </si>
  <si>
    <t>Conditionnement :
quantité</t>
  </si>
  <si>
    <t>Conditionnement :
unité</t>
  </si>
  <si>
    <t>L</t>
  </si>
  <si>
    <t>g</t>
  </si>
  <si>
    <t>Kg</t>
  </si>
  <si>
    <t>Le présent Bordereau des Prix Unitaires (BPU) est décomposé en 2 types de produits : 
- les produits minéraux de base
- les produits minéraux spécifiques aux recherches du groupement de commande</t>
  </si>
  <si>
    <t>Candidat :</t>
  </si>
  <si>
    <t>Moyenne Quantité annuelle  estimative 2025</t>
  </si>
  <si>
    <t>Conditionnement du candidat : quantité</t>
  </si>
  <si>
    <t>Conditionnement du candidat : unité</t>
  </si>
  <si>
    <t>Prix Public HT € du conditionnement</t>
  </si>
  <si>
    <t>% Remise sur Prix Public HT € du conditionnement</t>
  </si>
  <si>
    <t>Prix remisé € HT du conditionnement</t>
  </si>
  <si>
    <t>Prix remisé € TTC du conditionnement</t>
  </si>
  <si>
    <t>A compléter</t>
  </si>
  <si>
    <t>Conditionnement : Quantité</t>
  </si>
  <si>
    <t xml:space="preserve">DQE conditionnement  € HT </t>
  </si>
  <si>
    <t>DQE unité € HT</t>
  </si>
  <si>
    <t>Total estimatif annuel HT</t>
  </si>
  <si>
    <t>TVA % sur prix remisé du  conditionnement</t>
  </si>
  <si>
    <t>A compléter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</si>
</sst>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71">
    <xf numFmtId="0" fontId="0" fillId="0" borderId="0" xfId="0"/>
    <xf numFmtId="0" fontId="3" fillId="0" borderId="1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1" xfId="1" applyFont="1" applyFill="1" applyBorder="1" applyAlignment="1">
      <alignment vertical="center"/>
    </xf>
    <xf numFmtId="164" fontId="2" fillId="0" borderId="9" xfId="1" applyNumberFormat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3" fillId="3" borderId="0" xfId="1" applyFont="1" applyFill="1" applyBorder="1" applyAlignment="1">
      <alignment vertical="center"/>
    </xf>
    <xf numFmtId="0" fontId="3" fillId="3" borderId="0" xfId="1" applyFont="1" applyFill="1" applyBorder="1" applyAlignment="1">
      <alignment horizontal="center" vertical="center"/>
    </xf>
    <xf numFmtId="164" fontId="2" fillId="3" borderId="0" xfId="1" applyNumberFormat="1" applyFont="1" applyFill="1" applyBorder="1" applyAlignment="1">
      <alignment horizontal="center" vertical="center"/>
    </xf>
    <xf numFmtId="9" fontId="2" fillId="3" borderId="0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3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164" fontId="2" fillId="3" borderId="0" xfId="1" applyNumberFormat="1" applyFont="1" applyFill="1" applyBorder="1" applyAlignment="1">
      <alignment horizontal="right" vertical="center"/>
    </xf>
    <xf numFmtId="165" fontId="2" fillId="3" borderId="17" xfId="1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0" fontId="3" fillId="0" borderId="11" xfId="1" applyFont="1" applyFill="1" applyBorder="1" applyAlignment="1">
      <alignment horizontal="center" vertical="center"/>
    </xf>
    <xf numFmtId="164" fontId="2" fillId="0" borderId="11" xfId="1" applyNumberFormat="1" applyFont="1" applyFill="1" applyBorder="1" applyAlignment="1">
      <alignment horizontal="center" vertical="center"/>
    </xf>
    <xf numFmtId="164" fontId="2" fillId="0" borderId="12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7" fillId="2" borderId="19" xfId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164" fontId="6" fillId="2" borderId="21" xfId="1" applyNumberFormat="1" applyFont="1" applyFill="1" applyBorder="1" applyAlignment="1">
      <alignment horizontal="center" vertical="center" wrapText="1"/>
    </xf>
    <xf numFmtId="0" fontId="6" fillId="2" borderId="23" xfId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/>
    </xf>
    <xf numFmtId="0" fontId="3" fillId="0" borderId="6" xfId="1" applyFont="1" applyFill="1" applyBorder="1" applyAlignment="1">
      <alignment vertical="center"/>
    </xf>
    <xf numFmtId="0" fontId="3" fillId="0" borderId="6" xfId="1" applyFont="1" applyFill="1" applyBorder="1" applyAlignment="1">
      <alignment horizontal="center" vertical="center"/>
    </xf>
    <xf numFmtId="164" fontId="11" fillId="0" borderId="6" xfId="1" applyNumberFormat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0" fontId="10" fillId="4" borderId="6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9" fontId="10" fillId="4" borderId="6" xfId="2" applyFont="1" applyFill="1" applyBorder="1" applyAlignment="1">
      <alignment horizontal="center" vertical="center"/>
    </xf>
    <xf numFmtId="9" fontId="10" fillId="4" borderId="1" xfId="2" applyFont="1" applyFill="1" applyBorder="1" applyAlignment="1">
      <alignment horizontal="center" vertical="center"/>
    </xf>
    <xf numFmtId="9" fontId="10" fillId="4" borderId="11" xfId="2" applyFont="1" applyFill="1" applyBorder="1" applyAlignment="1">
      <alignment horizontal="center" vertical="center"/>
    </xf>
    <xf numFmtId="165" fontId="10" fillId="4" borderId="6" xfId="1" applyNumberFormat="1" applyFont="1" applyFill="1" applyBorder="1" applyAlignment="1">
      <alignment horizontal="center" vertical="center"/>
    </xf>
    <xf numFmtId="165" fontId="10" fillId="4" borderId="1" xfId="1" applyNumberFormat="1" applyFont="1" applyFill="1" applyBorder="1" applyAlignment="1">
      <alignment horizontal="center" vertical="center"/>
    </xf>
    <xf numFmtId="165" fontId="10" fillId="4" borderId="11" xfId="1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0" fontId="6" fillId="2" borderId="25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3" fillId="0" borderId="21" xfId="1" applyFont="1" applyFill="1" applyBorder="1" applyAlignment="1">
      <alignment vertical="center"/>
    </xf>
    <xf numFmtId="0" fontId="3" fillId="0" borderId="21" xfId="1" applyFont="1" applyFill="1" applyBorder="1" applyAlignment="1">
      <alignment horizontal="center" vertical="center"/>
    </xf>
    <xf numFmtId="0" fontId="10" fillId="0" borderId="21" xfId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/>
    </xf>
    <xf numFmtId="165" fontId="10" fillId="0" borderId="1" xfId="2" applyNumberFormat="1" applyFont="1" applyFill="1" applyBorder="1" applyAlignment="1">
      <alignment horizontal="center" vertical="center"/>
    </xf>
    <xf numFmtId="165" fontId="11" fillId="0" borderId="16" xfId="1" applyNumberFormat="1" applyFont="1" applyFill="1" applyBorder="1" applyAlignment="1">
      <alignment horizontal="center" vertical="center"/>
    </xf>
    <xf numFmtId="165" fontId="10" fillId="0" borderId="21" xfId="1" applyNumberFormat="1" applyFont="1" applyFill="1" applyBorder="1" applyAlignment="1">
      <alignment horizontal="center" vertical="center"/>
    </xf>
    <xf numFmtId="165" fontId="10" fillId="0" borderId="21" xfId="2" applyNumberFormat="1" applyFont="1" applyFill="1" applyBorder="1" applyAlignment="1">
      <alignment horizontal="center" vertical="center"/>
    </xf>
    <xf numFmtId="165" fontId="11" fillId="0" borderId="23" xfId="1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ourcentage" xfId="2" builtinId="5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165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165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165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165" formatCode="_-* #,##0.00\ [$€-40C]_-;\-* #,##0.00\ [$€-40C]_-;_-* &quot;-&quot;??\ [$€-40C]_-;_-@_-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008E404-DF95-4864-B99F-5696BFD8C008}" name="Tableau2" displayName="Tableau2" ref="A4:M25" totalsRowShown="0" dataDxfId="29" tableBorderDxfId="28" dataCellStyle="Normal 2">
  <autoFilter ref="A4:M25" xr:uid="{A008E404-DF95-4864-B99F-5696BFD8C008}"/>
  <tableColumns count="13">
    <tableColumn id="1" xr3:uid="{407C9189-EDA9-4067-BA42-2301E80F4BE1}" name="Type de produits" dataDxfId="27"/>
    <tableColumn id="2" xr3:uid="{5BF8B02A-805F-466A-8AD0-77188C103E56}" name="Description (CAS)" dataDxfId="26" dataCellStyle="Normal 2"/>
    <tableColumn id="4" xr3:uid="{1D07A37E-7392-4058-804E-34A4D0D47FFE}" name="Conditionnement :_x000a_quantité" dataDxfId="25" dataCellStyle="Normal 2"/>
    <tableColumn id="5" xr3:uid="{0C16359F-EE42-4500-8408-68C4E4FCABF5}" name="Conditionnement :_x000a_unité" dataDxfId="24" dataCellStyle="Normal 2"/>
    <tableColumn id="3" xr3:uid="{27D66678-990B-4A85-813B-8C66387D7576}" name="Moyenne Quantité annuelle  estimative 2025" dataDxfId="23" dataCellStyle="Normal 2"/>
    <tableColumn id="6" xr3:uid="{611F3B31-5EE9-46D1-88A1-F595F057EC58}" name="Votre référence" dataDxfId="22" dataCellStyle="Normal 2"/>
    <tableColumn id="13" xr3:uid="{892CB801-7183-4F5C-99C5-4B1B5FC82C39}" name="Conditionnement du candidat : quantité" dataDxfId="21" dataCellStyle="Normal 2"/>
    <tableColumn id="7" xr3:uid="{68143A53-58F8-42AA-9FC0-4144E153FF51}" name="Conditionnement du candidat : unité" dataDxfId="20" dataCellStyle="Normal 2"/>
    <tableColumn id="8" xr3:uid="{C0E24A55-2A3D-488E-A09E-5ACBC3CFE743}" name="Prix Public HT € du conditionnement" dataDxfId="19" dataCellStyle="Normal 2"/>
    <tableColumn id="9" xr3:uid="{53D24940-6909-4D96-BB2B-56A8FC63C12D}" name="% Remise sur Prix Public HT € du conditionnement" dataDxfId="18" dataCellStyle="Pourcentage"/>
    <tableColumn id="10" xr3:uid="{0F6DF280-0BD4-4424-971F-77D1AD27631B}" name="Prix remisé € HT du conditionnement" dataDxfId="17" dataCellStyle="Normal 2">
      <calculatedColumnFormula>Tableau2[[#This Row],[Prix Public HT € du conditionnement]]-Tableau2[[#This Row],[Prix Public HT € du conditionnement]]*Tableau2[[#This Row],[% Remise sur Prix Public HT € du conditionnement]]</calculatedColumnFormula>
    </tableColumn>
    <tableColumn id="11" xr3:uid="{294E3677-E850-4251-B8E3-EC3ADE240BF2}" name="TVA % sur prix remisé du  conditionnement" dataDxfId="16" dataCellStyle="Pourcentage"/>
    <tableColumn id="12" xr3:uid="{40DFDD72-82D1-4EE4-BABA-CAB76054D0C4}" name="Prix remisé € TTC du conditionnement" dataDxfId="15" dataCellStyle="Normal 2">
      <calculatedColumnFormula>Tableau2[[#This Row],[Prix remisé € HT du conditionnement]]*(1+Tableau2[[#This Row],[TVA % sur prix remisé du  conditionnement]])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46E4C7-F0DA-4781-8B32-477E9B2E587F}" name="Tableau22" displayName="Tableau22" ref="A4:J25" totalsRowShown="0" headerRowDxfId="14" dataDxfId="12" headerRowBorderDxfId="13" tableBorderDxfId="11" totalsRowBorderDxfId="10" dataCellStyle="Normal 2">
  <autoFilter ref="A4:J25" xr:uid="{6646E4C7-F0DA-4781-8B32-477E9B2E587F}"/>
  <tableColumns count="10">
    <tableColumn id="1" xr3:uid="{3F5EE4E8-EE18-4BE3-AE4A-5AAAFBD910AE}" name="Type de produits" dataDxfId="9"/>
    <tableColumn id="2" xr3:uid="{D99751BE-CA71-40BF-8DC8-D54F90C67660}" name="Description (CAS)" dataDxfId="8" dataCellStyle="Normal 2"/>
    <tableColumn id="3" xr3:uid="{D3CBF68D-52FE-46AF-BA8B-F3613841FAB9}" name="Moyenne Quantité annuelle  estimative 2025" dataDxfId="7" dataCellStyle="Normal 2">
      <calculatedColumnFormula>Tableau2[[#This Row],[Moyenne Quantité annuelle  estimative 2025]]</calculatedColumnFormula>
    </tableColumn>
    <tableColumn id="17" xr3:uid="{05A30CDA-0056-4EA1-9BED-F7208EB88296}" name="Conditionnement : Quantité" dataDxfId="6" dataCellStyle="Normal 2">
      <calculatedColumnFormula>Tableau2[[#This Row],[Conditionnement :
quantité]]</calculatedColumnFormula>
    </tableColumn>
    <tableColumn id="6" xr3:uid="{26C60D8D-9A5C-4D00-B40E-2D9BAB12B7E3}" name="Votre référence" dataDxfId="5" dataCellStyle="Normal 2">
      <calculatedColumnFormula>Tableau2[[#This Row],[Votre référence]]</calculatedColumnFormula>
    </tableColumn>
    <tableColumn id="13" xr3:uid="{B0128876-B5EA-4936-ADF7-1A68ACC7F8D6}" name="Conditionnement du candidat : quantité" dataDxfId="4" dataCellStyle="Normal 2">
      <calculatedColumnFormula>Tableau2[[#This Row],[Conditionnement du candidat : quantité]]</calculatedColumnFormula>
    </tableColumn>
    <tableColumn id="7" xr3:uid="{89FAB3BB-314E-45E1-833F-7F2EFD74A2B1}" name="Conditionnement du candidat : unité" dataDxfId="3" dataCellStyle="Normal 2"/>
    <tableColumn id="8" xr3:uid="{9A989F88-3B6B-4D7B-8C3F-74FF8DFE223F}" name="Prix remisé € HT du conditionnement" dataDxfId="2" dataCellStyle="Normal 2">
      <calculatedColumnFormula>Tableau2[[#This Row],[Prix remisé € HT du conditionnement]]</calculatedColumnFormula>
    </tableColumn>
    <tableColumn id="9" xr3:uid="{FF78A200-4384-4E01-BCFA-82D6677DDEC4}" name="DQE conditionnement  € HT " dataDxfId="1" dataCellStyle="Pourcentage">
      <calculatedColumnFormula>Tableau22[[#This Row],[Moyenne Quantité annuelle  estimative 2025]]*Tableau22[[#This Row],[Prix remisé € HT du conditionnement]]</calculatedColumnFormula>
    </tableColumn>
    <tableColumn id="10" xr3:uid="{2C0E8C29-F176-4F78-BFBF-3743B00C6319}" name="DQE unité € HT" dataDxfId="0" dataCellStyle="Normal 2">
      <calculatedColumnFormula>(Tableau22[[#This Row],[Prix remisé € HT du conditionnement]]/Tableau22[[#This Row],[Conditionnement du candidat : quantité]])*Tableau22[[#This Row],[Moyenne Quantité annuelle  estimative 2025]]*Tableau22[[#This Row],[Conditionnement : Quantité]]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5"/>
  <sheetViews>
    <sheetView view="pageLayout" zoomScale="70" zoomScaleNormal="85" zoomScalePageLayoutView="70" workbookViewId="0">
      <selection activeCell="H62" sqref="H62"/>
    </sheetView>
  </sheetViews>
  <sheetFormatPr baseColWidth="10" defaultColWidth="9.1796875" defaultRowHeight="14.5" x14ac:dyDescent="0.35"/>
  <cols>
    <col min="1" max="1" width="26.08984375" style="2" bestFit="1" customWidth="1"/>
    <col min="2" max="2" width="48.54296875" style="2" customWidth="1"/>
    <col min="3" max="5" width="15.08984375" style="2" customWidth="1"/>
    <col min="6" max="6" width="18.453125" style="2" customWidth="1"/>
    <col min="7" max="8" width="19.90625" style="2" customWidth="1"/>
    <col min="9" max="9" width="14.81640625" style="2" customWidth="1"/>
    <col min="10" max="10" width="14.453125" style="2" customWidth="1"/>
    <col min="11" max="11" width="14.1796875" style="2" customWidth="1"/>
    <col min="12" max="12" width="10.81640625" style="2" customWidth="1"/>
    <col min="13" max="13" width="14.90625" style="2" customWidth="1"/>
    <col min="14" max="16384" width="9.1796875" style="2"/>
  </cols>
  <sheetData>
    <row r="1" spans="1:19" ht="15" thickBot="1" x14ac:dyDescent="0.4">
      <c r="A1" s="12" t="s">
        <v>33</v>
      </c>
      <c r="B1" s="66" t="s">
        <v>47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  <c r="N1" s="7"/>
      <c r="O1" s="7"/>
      <c r="P1" s="7"/>
      <c r="Q1" s="7"/>
      <c r="R1" s="7"/>
      <c r="S1" s="7"/>
    </row>
    <row r="2" spans="1:19" ht="39" customHeight="1" x14ac:dyDescent="0.35">
      <c r="A2" s="64" t="s">
        <v>26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7"/>
      <c r="O2" s="7"/>
      <c r="P2" s="7"/>
      <c r="Q2" s="7"/>
      <c r="R2" s="7"/>
      <c r="S2" s="7"/>
    </row>
    <row r="3" spans="1:19" ht="43.5" customHeight="1" thickBot="1" x14ac:dyDescent="0.4">
      <c r="A3" s="65" t="s">
        <v>32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7"/>
      <c r="O3" s="7"/>
      <c r="P3" s="7"/>
      <c r="Q3" s="7"/>
      <c r="R3" s="7"/>
      <c r="S3" s="7"/>
    </row>
    <row r="4" spans="1:19" ht="65.5" thickBot="1" x14ac:dyDescent="0.4">
      <c r="A4" s="26" t="s">
        <v>25</v>
      </c>
      <c r="B4" s="27" t="s">
        <v>5</v>
      </c>
      <c r="C4" s="14" t="s">
        <v>27</v>
      </c>
      <c r="D4" s="15" t="s">
        <v>28</v>
      </c>
      <c r="E4" s="28" t="s">
        <v>34</v>
      </c>
      <c r="F4" s="29" t="s">
        <v>0</v>
      </c>
      <c r="G4" s="30" t="s">
        <v>35</v>
      </c>
      <c r="H4" s="30" t="s">
        <v>36</v>
      </c>
      <c r="I4" s="31" t="s">
        <v>37</v>
      </c>
      <c r="J4" s="30" t="s">
        <v>38</v>
      </c>
      <c r="K4" s="32" t="s">
        <v>39</v>
      </c>
      <c r="L4" s="13" t="s">
        <v>46</v>
      </c>
      <c r="M4" s="13" t="s">
        <v>40</v>
      </c>
      <c r="N4" s="7"/>
      <c r="O4" s="7"/>
      <c r="P4" s="7"/>
      <c r="Q4" s="7"/>
      <c r="R4" s="7"/>
      <c r="S4" s="7"/>
    </row>
    <row r="5" spans="1:19" x14ac:dyDescent="0.35">
      <c r="A5" s="33" t="s">
        <v>13</v>
      </c>
      <c r="B5" s="34" t="s">
        <v>16</v>
      </c>
      <c r="C5" s="35">
        <v>1</v>
      </c>
      <c r="D5" s="35" t="s">
        <v>29</v>
      </c>
      <c r="E5" s="35">
        <v>10</v>
      </c>
      <c r="F5" s="38" t="s">
        <v>41</v>
      </c>
      <c r="G5" s="38" t="s">
        <v>41</v>
      </c>
      <c r="H5" s="35" t="s">
        <v>29</v>
      </c>
      <c r="I5" s="44" t="s">
        <v>41</v>
      </c>
      <c r="J5" s="41" t="s">
        <v>41</v>
      </c>
      <c r="K5" s="36" t="e">
        <f>Tableau2[[#This Row],[Prix Public HT € du conditionnement]]-Tableau2[[#This Row],[Prix Public HT € du conditionnement]]*Tableau2[[#This Row],[% Remise sur Prix Public HT € du conditionnement]]</f>
        <v>#VALUE!</v>
      </c>
      <c r="L5" s="41" t="s">
        <v>41</v>
      </c>
      <c r="M5" s="37" t="e">
        <f>Tableau2[[#This Row],[Prix remisé € HT du conditionnement]]*(1+Tableau2[[#This Row],[TVA % sur prix remisé du  conditionnement]])</f>
        <v>#VALUE!</v>
      </c>
      <c r="N5" s="7"/>
      <c r="O5" s="7"/>
      <c r="P5" s="7"/>
      <c r="Q5" s="7"/>
      <c r="R5" s="7"/>
      <c r="S5" s="7"/>
    </row>
    <row r="6" spans="1:19" x14ac:dyDescent="0.35">
      <c r="A6" s="19" t="s">
        <v>13</v>
      </c>
      <c r="B6" s="5" t="s">
        <v>17</v>
      </c>
      <c r="C6" s="1">
        <v>100</v>
      </c>
      <c r="D6" s="1" t="s">
        <v>30</v>
      </c>
      <c r="E6" s="1">
        <v>9</v>
      </c>
      <c r="F6" s="39" t="s">
        <v>41</v>
      </c>
      <c r="G6" s="39" t="s">
        <v>41</v>
      </c>
      <c r="H6" s="1" t="s">
        <v>30</v>
      </c>
      <c r="I6" s="45" t="s">
        <v>41</v>
      </c>
      <c r="J6" s="42" t="s">
        <v>41</v>
      </c>
      <c r="K6" s="3" t="e">
        <f>Tableau2[[#This Row],[Prix Public HT € du conditionnement]]-Tableau2[[#This Row],[Prix Public HT € du conditionnement]]*Tableau2[[#This Row],[% Remise sur Prix Public HT € du conditionnement]]</f>
        <v>#VALUE!</v>
      </c>
      <c r="L6" s="42" t="s">
        <v>41</v>
      </c>
      <c r="M6" s="6" t="e">
        <f>Tableau2[[#This Row],[Prix remisé € HT du conditionnement]]*(1+Tableau2[[#This Row],[TVA % sur prix remisé du  conditionnement]])</f>
        <v>#VALUE!</v>
      </c>
      <c r="N6" s="7"/>
      <c r="O6" s="7"/>
      <c r="P6" s="7"/>
      <c r="Q6" s="7"/>
      <c r="R6" s="7"/>
      <c r="S6" s="7"/>
    </row>
    <row r="7" spans="1:19" x14ac:dyDescent="0.35">
      <c r="A7" s="19" t="s">
        <v>13</v>
      </c>
      <c r="B7" s="5" t="s">
        <v>14</v>
      </c>
      <c r="C7" s="1">
        <v>100</v>
      </c>
      <c r="D7" s="1" t="s">
        <v>30</v>
      </c>
      <c r="E7" s="1">
        <v>8</v>
      </c>
      <c r="F7" s="39" t="s">
        <v>41</v>
      </c>
      <c r="G7" s="39" t="s">
        <v>41</v>
      </c>
      <c r="H7" s="1" t="s">
        <v>30</v>
      </c>
      <c r="I7" s="45" t="s">
        <v>41</v>
      </c>
      <c r="J7" s="42" t="s">
        <v>41</v>
      </c>
      <c r="K7" s="3" t="e">
        <f>Tableau2[[#This Row],[Prix Public HT € du conditionnement]]-Tableau2[[#This Row],[Prix Public HT € du conditionnement]]*Tableau2[[#This Row],[% Remise sur Prix Public HT € du conditionnement]]</f>
        <v>#VALUE!</v>
      </c>
      <c r="L7" s="42" t="s">
        <v>41</v>
      </c>
      <c r="M7" s="6" t="e">
        <f>Tableau2[[#This Row],[Prix remisé € HT du conditionnement]]*(1+Tableau2[[#This Row],[TVA % sur prix remisé du  conditionnement]])</f>
        <v>#VALUE!</v>
      </c>
      <c r="N7" s="7"/>
      <c r="O7" s="7"/>
      <c r="P7" s="7"/>
      <c r="Q7" s="7"/>
      <c r="R7" s="7"/>
      <c r="S7" s="7"/>
    </row>
    <row r="8" spans="1:19" x14ac:dyDescent="0.35">
      <c r="A8" s="19" t="s">
        <v>13</v>
      </c>
      <c r="B8" s="5" t="s">
        <v>18</v>
      </c>
      <c r="C8" s="1">
        <v>500</v>
      </c>
      <c r="D8" s="1" t="s">
        <v>30</v>
      </c>
      <c r="E8" s="1">
        <v>5</v>
      </c>
      <c r="F8" s="39" t="s">
        <v>41</v>
      </c>
      <c r="G8" s="39" t="s">
        <v>41</v>
      </c>
      <c r="H8" s="1" t="s">
        <v>30</v>
      </c>
      <c r="I8" s="45" t="s">
        <v>41</v>
      </c>
      <c r="J8" s="42" t="s">
        <v>41</v>
      </c>
      <c r="K8" s="3" t="e">
        <f>Tableau2[[#This Row],[Prix Public HT € du conditionnement]]-Tableau2[[#This Row],[Prix Public HT € du conditionnement]]*Tableau2[[#This Row],[% Remise sur Prix Public HT € du conditionnement]]</f>
        <v>#VALUE!</v>
      </c>
      <c r="L8" s="42" t="s">
        <v>41</v>
      </c>
      <c r="M8" s="6" t="e">
        <f>Tableau2[[#This Row],[Prix remisé € HT du conditionnement]]*(1+Tableau2[[#This Row],[TVA % sur prix remisé du  conditionnement]])</f>
        <v>#VALUE!</v>
      </c>
      <c r="N8" s="7"/>
      <c r="O8" s="7"/>
      <c r="P8" s="7"/>
      <c r="Q8" s="7"/>
      <c r="R8" s="7"/>
      <c r="S8" s="7"/>
    </row>
    <row r="9" spans="1:19" x14ac:dyDescent="0.35">
      <c r="A9" s="19" t="s">
        <v>13</v>
      </c>
      <c r="B9" s="5" t="s">
        <v>19</v>
      </c>
      <c r="C9" s="1">
        <v>250</v>
      </c>
      <c r="D9" s="1" t="s">
        <v>30</v>
      </c>
      <c r="E9" s="1">
        <v>3</v>
      </c>
      <c r="F9" s="39" t="s">
        <v>41</v>
      </c>
      <c r="G9" s="39" t="s">
        <v>41</v>
      </c>
      <c r="H9" s="1" t="s">
        <v>30</v>
      </c>
      <c r="I9" s="45" t="s">
        <v>41</v>
      </c>
      <c r="J9" s="42" t="s">
        <v>41</v>
      </c>
      <c r="K9" s="3" t="e">
        <f>Tableau2[[#This Row],[Prix Public HT € du conditionnement]]-Tableau2[[#This Row],[Prix Public HT € du conditionnement]]*Tableau2[[#This Row],[% Remise sur Prix Public HT € du conditionnement]]</f>
        <v>#VALUE!</v>
      </c>
      <c r="L9" s="42" t="s">
        <v>41</v>
      </c>
      <c r="M9" s="6" t="e">
        <f>Tableau2[[#This Row],[Prix remisé € HT du conditionnement]]*(1+Tableau2[[#This Row],[TVA % sur prix remisé du  conditionnement]])</f>
        <v>#VALUE!</v>
      </c>
      <c r="N9" s="7"/>
      <c r="O9" s="7"/>
      <c r="P9" s="7"/>
      <c r="Q9" s="7"/>
      <c r="R9" s="7"/>
      <c r="S9" s="7"/>
    </row>
    <row r="10" spans="1:19" x14ac:dyDescent="0.35">
      <c r="A10" s="19" t="s">
        <v>13</v>
      </c>
      <c r="B10" s="5" t="s">
        <v>15</v>
      </c>
      <c r="C10" s="1">
        <v>1</v>
      </c>
      <c r="D10" s="1" t="s">
        <v>29</v>
      </c>
      <c r="E10" s="1">
        <v>6</v>
      </c>
      <c r="F10" s="39" t="s">
        <v>41</v>
      </c>
      <c r="G10" s="39" t="s">
        <v>41</v>
      </c>
      <c r="H10" s="1" t="s">
        <v>29</v>
      </c>
      <c r="I10" s="45" t="s">
        <v>41</v>
      </c>
      <c r="J10" s="42" t="s">
        <v>41</v>
      </c>
      <c r="K10" s="3" t="e">
        <f>Tableau2[[#This Row],[Prix Public HT € du conditionnement]]-Tableau2[[#This Row],[Prix Public HT € du conditionnement]]*Tableau2[[#This Row],[% Remise sur Prix Public HT € du conditionnement]]</f>
        <v>#VALUE!</v>
      </c>
      <c r="L10" s="42" t="s">
        <v>41</v>
      </c>
      <c r="M10" s="6" t="e">
        <f>Tableau2[[#This Row],[Prix remisé € HT du conditionnement]]*(1+Tableau2[[#This Row],[TVA % sur prix remisé du  conditionnement]])</f>
        <v>#VALUE!</v>
      </c>
      <c r="N10" s="7"/>
      <c r="O10" s="7"/>
      <c r="P10" s="7"/>
      <c r="Q10" s="7"/>
      <c r="R10" s="7"/>
      <c r="S10" s="7"/>
    </row>
    <row r="11" spans="1:19" s="4" customFormat="1" x14ac:dyDescent="0.35">
      <c r="A11" s="19" t="s">
        <v>13</v>
      </c>
      <c r="B11" s="5" t="s">
        <v>20</v>
      </c>
      <c r="C11" s="1">
        <v>1</v>
      </c>
      <c r="D11" s="1" t="s">
        <v>31</v>
      </c>
      <c r="E11" s="1">
        <v>5</v>
      </c>
      <c r="F11" s="39" t="s">
        <v>41</v>
      </c>
      <c r="G11" s="39" t="s">
        <v>41</v>
      </c>
      <c r="H11" s="1" t="s">
        <v>31</v>
      </c>
      <c r="I11" s="45" t="s">
        <v>41</v>
      </c>
      <c r="J11" s="42" t="s">
        <v>41</v>
      </c>
      <c r="K11" s="3" t="e">
        <f>Tableau2[[#This Row],[Prix Public HT € du conditionnement]]-Tableau2[[#This Row],[Prix Public HT € du conditionnement]]*Tableau2[[#This Row],[% Remise sur Prix Public HT € du conditionnement]]</f>
        <v>#VALUE!</v>
      </c>
      <c r="L11" s="42" t="s">
        <v>41</v>
      </c>
      <c r="M11" s="6" t="e">
        <f>Tableau2[[#This Row],[Prix remisé € HT du conditionnement]]*(1+Tableau2[[#This Row],[TVA % sur prix remisé du  conditionnement]])</f>
        <v>#VALUE!</v>
      </c>
      <c r="N11" s="18"/>
      <c r="O11" s="18"/>
      <c r="P11" s="18"/>
      <c r="Q11" s="18"/>
      <c r="R11" s="18"/>
      <c r="S11" s="18"/>
    </row>
    <row r="12" spans="1:19" s="4" customFormat="1" x14ac:dyDescent="0.35">
      <c r="A12" s="19" t="s">
        <v>13</v>
      </c>
      <c r="B12" s="5" t="s">
        <v>21</v>
      </c>
      <c r="C12" s="1">
        <v>100</v>
      </c>
      <c r="D12" s="1" t="s">
        <v>30</v>
      </c>
      <c r="E12" s="1">
        <v>3</v>
      </c>
      <c r="F12" s="39" t="s">
        <v>41</v>
      </c>
      <c r="G12" s="39" t="s">
        <v>41</v>
      </c>
      <c r="H12" s="1" t="s">
        <v>30</v>
      </c>
      <c r="I12" s="45" t="s">
        <v>41</v>
      </c>
      <c r="J12" s="42" t="s">
        <v>41</v>
      </c>
      <c r="K12" s="3" t="e">
        <f>Tableau2[[#This Row],[Prix Public HT € du conditionnement]]-Tableau2[[#This Row],[Prix Public HT € du conditionnement]]*Tableau2[[#This Row],[% Remise sur Prix Public HT € du conditionnement]]</f>
        <v>#VALUE!</v>
      </c>
      <c r="L12" s="42" t="s">
        <v>41</v>
      </c>
      <c r="M12" s="6" t="e">
        <f>Tableau2[[#This Row],[Prix remisé € HT du conditionnement]]*(1+Tableau2[[#This Row],[TVA % sur prix remisé du  conditionnement]])</f>
        <v>#VALUE!</v>
      </c>
      <c r="N12" s="18"/>
      <c r="O12" s="18"/>
      <c r="P12" s="18"/>
      <c r="Q12" s="18"/>
      <c r="R12" s="18"/>
      <c r="S12" s="18"/>
    </row>
    <row r="13" spans="1:19" s="4" customFormat="1" x14ac:dyDescent="0.35">
      <c r="A13" s="19" t="s">
        <v>13</v>
      </c>
      <c r="B13" s="5" t="s">
        <v>23</v>
      </c>
      <c r="C13" s="1">
        <v>500</v>
      </c>
      <c r="D13" s="1" t="s">
        <v>30</v>
      </c>
      <c r="E13" s="1">
        <v>8</v>
      </c>
      <c r="F13" s="39" t="s">
        <v>41</v>
      </c>
      <c r="G13" s="39" t="s">
        <v>41</v>
      </c>
      <c r="H13" s="1" t="s">
        <v>30</v>
      </c>
      <c r="I13" s="45" t="s">
        <v>41</v>
      </c>
      <c r="J13" s="42" t="s">
        <v>41</v>
      </c>
      <c r="K13" s="3" t="e">
        <f>Tableau2[[#This Row],[Prix Public HT € du conditionnement]]-Tableau2[[#This Row],[Prix Public HT € du conditionnement]]*Tableau2[[#This Row],[% Remise sur Prix Public HT € du conditionnement]]</f>
        <v>#VALUE!</v>
      </c>
      <c r="L13" s="42" t="s">
        <v>41</v>
      </c>
      <c r="M13" s="6" t="e">
        <f>Tableau2[[#This Row],[Prix remisé € HT du conditionnement]]*(1+Tableau2[[#This Row],[TVA % sur prix remisé du  conditionnement]])</f>
        <v>#VALUE!</v>
      </c>
      <c r="N13" s="18"/>
      <c r="O13" s="18"/>
      <c r="P13" s="18"/>
      <c r="Q13" s="18"/>
      <c r="R13" s="18"/>
      <c r="S13" s="18"/>
    </row>
    <row r="14" spans="1:19" s="4" customFormat="1" x14ac:dyDescent="0.35">
      <c r="A14" s="19" t="s">
        <v>13</v>
      </c>
      <c r="B14" s="5" t="s">
        <v>22</v>
      </c>
      <c r="C14" s="1">
        <v>100</v>
      </c>
      <c r="D14" s="1" t="s">
        <v>30</v>
      </c>
      <c r="E14" s="1">
        <v>9</v>
      </c>
      <c r="F14" s="39" t="s">
        <v>41</v>
      </c>
      <c r="G14" s="39" t="s">
        <v>41</v>
      </c>
      <c r="H14" s="1" t="s">
        <v>30</v>
      </c>
      <c r="I14" s="45" t="s">
        <v>41</v>
      </c>
      <c r="J14" s="42" t="s">
        <v>41</v>
      </c>
      <c r="K14" s="3" t="e">
        <f>Tableau2[[#This Row],[Prix Public HT € du conditionnement]]-Tableau2[[#This Row],[Prix Public HT € du conditionnement]]*Tableau2[[#This Row],[% Remise sur Prix Public HT € du conditionnement]]</f>
        <v>#VALUE!</v>
      </c>
      <c r="L14" s="42" t="s">
        <v>41</v>
      </c>
      <c r="M14" s="6" t="e">
        <f>Tableau2[[#This Row],[Prix remisé € HT du conditionnement]]*(1+Tableau2[[#This Row],[TVA % sur prix remisé du  conditionnement]])</f>
        <v>#VALUE!</v>
      </c>
      <c r="N14" s="18"/>
      <c r="O14" s="18"/>
      <c r="P14" s="18"/>
      <c r="Q14" s="18"/>
      <c r="R14" s="18"/>
      <c r="S14" s="18"/>
    </row>
    <row r="15" spans="1:19" x14ac:dyDescent="0.35">
      <c r="A15" s="19" t="s">
        <v>24</v>
      </c>
      <c r="B15" s="5" t="s">
        <v>11</v>
      </c>
      <c r="C15" s="1">
        <v>5</v>
      </c>
      <c r="D15" s="1" t="s">
        <v>30</v>
      </c>
      <c r="E15" s="1">
        <v>6</v>
      </c>
      <c r="F15" s="39" t="s">
        <v>41</v>
      </c>
      <c r="G15" s="39" t="s">
        <v>41</v>
      </c>
      <c r="H15" s="1" t="s">
        <v>30</v>
      </c>
      <c r="I15" s="45" t="s">
        <v>41</v>
      </c>
      <c r="J15" s="42" t="s">
        <v>41</v>
      </c>
      <c r="K15" s="3" t="e">
        <f>Tableau2[[#This Row],[Prix Public HT € du conditionnement]]-Tableau2[[#This Row],[Prix Public HT € du conditionnement]]*Tableau2[[#This Row],[% Remise sur Prix Public HT € du conditionnement]]</f>
        <v>#VALUE!</v>
      </c>
      <c r="L15" s="42" t="s">
        <v>41</v>
      </c>
      <c r="M15" s="6" t="e">
        <f>Tableau2[[#This Row],[Prix remisé € HT du conditionnement]]*(1+Tableau2[[#This Row],[TVA % sur prix remisé du  conditionnement]])</f>
        <v>#VALUE!</v>
      </c>
      <c r="N15" s="7"/>
      <c r="O15" s="7"/>
      <c r="P15" s="7"/>
      <c r="Q15" s="7"/>
      <c r="R15" s="7"/>
      <c r="S15" s="7"/>
    </row>
    <row r="16" spans="1:19" x14ac:dyDescent="0.35">
      <c r="A16" s="19" t="s">
        <v>24</v>
      </c>
      <c r="B16" s="5" t="s">
        <v>6</v>
      </c>
      <c r="C16" s="1">
        <v>1</v>
      </c>
      <c r="D16" s="1" t="s">
        <v>30</v>
      </c>
      <c r="E16" s="1">
        <v>3</v>
      </c>
      <c r="F16" s="39" t="s">
        <v>41</v>
      </c>
      <c r="G16" s="39" t="s">
        <v>41</v>
      </c>
      <c r="H16" s="1" t="s">
        <v>30</v>
      </c>
      <c r="I16" s="45" t="s">
        <v>41</v>
      </c>
      <c r="J16" s="42" t="s">
        <v>41</v>
      </c>
      <c r="K16" s="3" t="e">
        <f>Tableau2[[#This Row],[Prix Public HT € du conditionnement]]-Tableau2[[#This Row],[Prix Public HT € du conditionnement]]*Tableau2[[#This Row],[% Remise sur Prix Public HT € du conditionnement]]</f>
        <v>#VALUE!</v>
      </c>
      <c r="L16" s="42" t="s">
        <v>41</v>
      </c>
      <c r="M16" s="6" t="e">
        <f>Tableau2[[#This Row],[Prix remisé € HT du conditionnement]]*(1+Tableau2[[#This Row],[TVA % sur prix remisé du  conditionnement]])</f>
        <v>#VALUE!</v>
      </c>
      <c r="N16" s="7"/>
      <c r="O16" s="7"/>
      <c r="P16" s="7"/>
      <c r="Q16" s="7"/>
      <c r="R16" s="7"/>
      <c r="S16" s="7"/>
    </row>
    <row r="17" spans="1:19" x14ac:dyDescent="0.35">
      <c r="A17" s="19" t="s">
        <v>24</v>
      </c>
      <c r="B17" s="5" t="s">
        <v>1</v>
      </c>
      <c r="C17" s="1">
        <v>100</v>
      </c>
      <c r="D17" s="1" t="s">
        <v>30</v>
      </c>
      <c r="E17" s="1">
        <v>2</v>
      </c>
      <c r="F17" s="39" t="s">
        <v>41</v>
      </c>
      <c r="G17" s="39" t="s">
        <v>41</v>
      </c>
      <c r="H17" s="1" t="s">
        <v>30</v>
      </c>
      <c r="I17" s="45" t="s">
        <v>41</v>
      </c>
      <c r="J17" s="42" t="s">
        <v>41</v>
      </c>
      <c r="K17" s="3" t="e">
        <f>Tableau2[[#This Row],[Prix Public HT € du conditionnement]]-Tableau2[[#This Row],[Prix Public HT € du conditionnement]]*Tableau2[[#This Row],[% Remise sur Prix Public HT € du conditionnement]]</f>
        <v>#VALUE!</v>
      </c>
      <c r="L17" s="42" t="s">
        <v>41</v>
      </c>
      <c r="M17" s="6" t="e">
        <f>Tableau2[[#This Row],[Prix remisé € HT du conditionnement]]*(1+Tableau2[[#This Row],[TVA % sur prix remisé du  conditionnement]])</f>
        <v>#VALUE!</v>
      </c>
      <c r="N17" s="7"/>
      <c r="O17" s="7"/>
      <c r="P17" s="7"/>
      <c r="Q17" s="7"/>
      <c r="R17" s="7"/>
      <c r="S17" s="7"/>
    </row>
    <row r="18" spans="1:19" x14ac:dyDescent="0.35">
      <c r="A18" s="19" t="s">
        <v>24</v>
      </c>
      <c r="B18" s="5" t="s">
        <v>2</v>
      </c>
      <c r="C18" s="1">
        <v>25</v>
      </c>
      <c r="D18" s="1" t="s">
        <v>30</v>
      </c>
      <c r="E18" s="1">
        <v>3</v>
      </c>
      <c r="F18" s="39" t="s">
        <v>41</v>
      </c>
      <c r="G18" s="39" t="s">
        <v>41</v>
      </c>
      <c r="H18" s="1" t="s">
        <v>30</v>
      </c>
      <c r="I18" s="45" t="s">
        <v>41</v>
      </c>
      <c r="J18" s="42" t="s">
        <v>41</v>
      </c>
      <c r="K18" s="3" t="e">
        <f>Tableau2[[#This Row],[Prix Public HT € du conditionnement]]-Tableau2[[#This Row],[Prix Public HT € du conditionnement]]*Tableau2[[#This Row],[% Remise sur Prix Public HT € du conditionnement]]</f>
        <v>#VALUE!</v>
      </c>
      <c r="L18" s="42" t="s">
        <v>41</v>
      </c>
      <c r="M18" s="6" t="e">
        <f>Tableau2[[#This Row],[Prix remisé € HT du conditionnement]]*(1+Tableau2[[#This Row],[TVA % sur prix remisé du  conditionnement]])</f>
        <v>#VALUE!</v>
      </c>
      <c r="N18" s="7"/>
      <c r="O18" s="7"/>
      <c r="P18" s="7"/>
      <c r="Q18" s="7"/>
      <c r="R18" s="7"/>
      <c r="S18" s="7"/>
    </row>
    <row r="19" spans="1:19" x14ac:dyDescent="0.35">
      <c r="A19" s="19" t="s">
        <v>24</v>
      </c>
      <c r="B19" s="5" t="s">
        <v>3</v>
      </c>
      <c r="C19" s="1">
        <v>5</v>
      </c>
      <c r="D19" s="1" t="s">
        <v>30</v>
      </c>
      <c r="E19" s="1">
        <v>24</v>
      </c>
      <c r="F19" s="39" t="s">
        <v>41</v>
      </c>
      <c r="G19" s="39" t="s">
        <v>41</v>
      </c>
      <c r="H19" s="1" t="s">
        <v>30</v>
      </c>
      <c r="I19" s="45" t="s">
        <v>41</v>
      </c>
      <c r="J19" s="42" t="s">
        <v>41</v>
      </c>
      <c r="K19" s="3" t="e">
        <f>Tableau2[[#This Row],[Prix Public HT € du conditionnement]]-Tableau2[[#This Row],[Prix Public HT € du conditionnement]]*Tableau2[[#This Row],[% Remise sur Prix Public HT € du conditionnement]]</f>
        <v>#VALUE!</v>
      </c>
      <c r="L19" s="42" t="s">
        <v>41</v>
      </c>
      <c r="M19" s="6" t="e">
        <f>Tableau2[[#This Row],[Prix remisé € HT du conditionnement]]*(1+Tableau2[[#This Row],[TVA % sur prix remisé du  conditionnement]])</f>
        <v>#VALUE!</v>
      </c>
      <c r="N19" s="7"/>
      <c r="O19" s="7"/>
      <c r="P19" s="7"/>
      <c r="Q19" s="7"/>
      <c r="R19" s="7"/>
      <c r="S19" s="7"/>
    </row>
    <row r="20" spans="1:19" x14ac:dyDescent="0.35">
      <c r="A20" s="19" t="s">
        <v>24</v>
      </c>
      <c r="B20" s="5" t="s">
        <v>4</v>
      </c>
      <c r="C20" s="1">
        <v>100</v>
      </c>
      <c r="D20" s="1" t="s">
        <v>30</v>
      </c>
      <c r="E20" s="1">
        <v>4</v>
      </c>
      <c r="F20" s="39" t="s">
        <v>41</v>
      </c>
      <c r="G20" s="39" t="s">
        <v>41</v>
      </c>
      <c r="H20" s="1" t="s">
        <v>30</v>
      </c>
      <c r="I20" s="45" t="s">
        <v>41</v>
      </c>
      <c r="J20" s="42" t="s">
        <v>41</v>
      </c>
      <c r="K20" s="3" t="e">
        <f>Tableau2[[#This Row],[Prix Public HT € du conditionnement]]-Tableau2[[#This Row],[Prix Public HT € du conditionnement]]*Tableau2[[#This Row],[% Remise sur Prix Public HT € du conditionnement]]</f>
        <v>#VALUE!</v>
      </c>
      <c r="L20" s="42" t="s">
        <v>41</v>
      </c>
      <c r="M20" s="6" t="e">
        <f>Tableau2[[#This Row],[Prix remisé € HT du conditionnement]]*(1+Tableau2[[#This Row],[TVA % sur prix remisé du  conditionnement]])</f>
        <v>#VALUE!</v>
      </c>
      <c r="N20" s="7"/>
      <c r="O20" s="7"/>
      <c r="P20" s="7"/>
      <c r="Q20" s="7"/>
      <c r="R20" s="7"/>
      <c r="S20" s="7"/>
    </row>
    <row r="21" spans="1:19" x14ac:dyDescent="0.35">
      <c r="A21" s="19" t="s">
        <v>24</v>
      </c>
      <c r="B21" s="5" t="s">
        <v>12</v>
      </c>
      <c r="C21" s="1">
        <v>5</v>
      </c>
      <c r="D21" s="1" t="s">
        <v>30</v>
      </c>
      <c r="E21" s="1">
        <v>8</v>
      </c>
      <c r="F21" s="39" t="s">
        <v>41</v>
      </c>
      <c r="G21" s="39" t="s">
        <v>41</v>
      </c>
      <c r="H21" s="1" t="s">
        <v>30</v>
      </c>
      <c r="I21" s="45" t="s">
        <v>41</v>
      </c>
      <c r="J21" s="42" t="s">
        <v>41</v>
      </c>
      <c r="K21" s="3" t="e">
        <f>Tableau2[[#This Row],[Prix Public HT € du conditionnement]]-Tableau2[[#This Row],[Prix Public HT € du conditionnement]]*Tableau2[[#This Row],[% Remise sur Prix Public HT € du conditionnement]]</f>
        <v>#VALUE!</v>
      </c>
      <c r="L21" s="42" t="s">
        <v>41</v>
      </c>
      <c r="M21" s="6" t="e">
        <f>Tableau2[[#This Row],[Prix remisé € HT du conditionnement]]*(1+Tableau2[[#This Row],[TVA % sur prix remisé du  conditionnement]])</f>
        <v>#VALUE!</v>
      </c>
      <c r="N21" s="7"/>
      <c r="O21" s="7"/>
      <c r="P21" s="7"/>
      <c r="Q21" s="7"/>
      <c r="R21" s="7"/>
      <c r="S21" s="7"/>
    </row>
    <row r="22" spans="1:19" x14ac:dyDescent="0.35">
      <c r="A22" s="19" t="s">
        <v>24</v>
      </c>
      <c r="B22" s="5" t="s">
        <v>7</v>
      </c>
      <c r="C22" s="1">
        <v>10</v>
      </c>
      <c r="D22" s="1" t="s">
        <v>30</v>
      </c>
      <c r="E22" s="1">
        <v>5</v>
      </c>
      <c r="F22" s="39" t="s">
        <v>41</v>
      </c>
      <c r="G22" s="39" t="s">
        <v>41</v>
      </c>
      <c r="H22" s="1" t="s">
        <v>30</v>
      </c>
      <c r="I22" s="45" t="s">
        <v>41</v>
      </c>
      <c r="J22" s="42" t="s">
        <v>41</v>
      </c>
      <c r="K22" s="3" t="e">
        <f>Tableau2[[#This Row],[Prix Public HT € du conditionnement]]-Tableau2[[#This Row],[Prix Public HT € du conditionnement]]*Tableau2[[#This Row],[% Remise sur Prix Public HT € du conditionnement]]</f>
        <v>#VALUE!</v>
      </c>
      <c r="L22" s="42" t="s">
        <v>41</v>
      </c>
      <c r="M22" s="6" t="e">
        <f>Tableau2[[#This Row],[Prix remisé € HT du conditionnement]]*(1+Tableau2[[#This Row],[TVA % sur prix remisé du  conditionnement]])</f>
        <v>#VALUE!</v>
      </c>
      <c r="N22" s="7"/>
      <c r="O22" s="7"/>
      <c r="P22" s="7"/>
      <c r="Q22" s="7"/>
      <c r="R22" s="7"/>
      <c r="S22" s="7"/>
    </row>
    <row r="23" spans="1:19" x14ac:dyDescent="0.35">
      <c r="A23" s="19" t="s">
        <v>24</v>
      </c>
      <c r="B23" s="5" t="s">
        <v>8</v>
      </c>
      <c r="C23" s="1">
        <v>500</v>
      </c>
      <c r="D23" s="1" t="s">
        <v>30</v>
      </c>
      <c r="E23" s="1">
        <v>4</v>
      </c>
      <c r="F23" s="39" t="s">
        <v>41</v>
      </c>
      <c r="G23" s="39" t="s">
        <v>41</v>
      </c>
      <c r="H23" s="1" t="s">
        <v>30</v>
      </c>
      <c r="I23" s="45" t="s">
        <v>41</v>
      </c>
      <c r="J23" s="42" t="s">
        <v>41</v>
      </c>
      <c r="K23" s="3" t="e">
        <f>Tableau2[[#This Row],[Prix Public HT € du conditionnement]]-Tableau2[[#This Row],[Prix Public HT € du conditionnement]]*Tableau2[[#This Row],[% Remise sur Prix Public HT € du conditionnement]]</f>
        <v>#VALUE!</v>
      </c>
      <c r="L23" s="42" t="s">
        <v>41</v>
      </c>
      <c r="M23" s="6" t="e">
        <f>Tableau2[[#This Row],[Prix remisé € HT du conditionnement]]*(1+Tableau2[[#This Row],[TVA % sur prix remisé du  conditionnement]])</f>
        <v>#VALUE!</v>
      </c>
      <c r="N23" s="7"/>
      <c r="O23" s="7"/>
      <c r="P23" s="7"/>
      <c r="Q23" s="7"/>
      <c r="R23" s="7"/>
      <c r="S23" s="7"/>
    </row>
    <row r="24" spans="1:19" x14ac:dyDescent="0.35">
      <c r="A24" s="19" t="s">
        <v>24</v>
      </c>
      <c r="B24" s="5" t="s">
        <v>9</v>
      </c>
      <c r="C24" s="1">
        <v>5</v>
      </c>
      <c r="D24" s="1" t="s">
        <v>30</v>
      </c>
      <c r="E24" s="1">
        <v>3</v>
      </c>
      <c r="F24" s="39" t="s">
        <v>41</v>
      </c>
      <c r="G24" s="39" t="s">
        <v>41</v>
      </c>
      <c r="H24" s="1" t="s">
        <v>30</v>
      </c>
      <c r="I24" s="45" t="s">
        <v>41</v>
      </c>
      <c r="J24" s="42" t="s">
        <v>41</v>
      </c>
      <c r="K24" s="3" t="e">
        <f>Tableau2[[#This Row],[Prix Public HT € du conditionnement]]-Tableau2[[#This Row],[Prix Public HT € du conditionnement]]*Tableau2[[#This Row],[% Remise sur Prix Public HT € du conditionnement]]</f>
        <v>#VALUE!</v>
      </c>
      <c r="L24" s="42" t="s">
        <v>41</v>
      </c>
      <c r="M24" s="6" t="e">
        <f>Tableau2[[#This Row],[Prix remisé € HT du conditionnement]]*(1+Tableau2[[#This Row],[TVA % sur prix remisé du  conditionnement]])</f>
        <v>#VALUE!</v>
      </c>
      <c r="N24" s="7"/>
      <c r="O24" s="7"/>
      <c r="P24" s="7"/>
      <c r="Q24" s="7"/>
      <c r="R24" s="7"/>
      <c r="S24" s="7"/>
    </row>
    <row r="25" spans="1:19" ht="15" thickBot="1" x14ac:dyDescent="0.4">
      <c r="A25" s="20" t="s">
        <v>24</v>
      </c>
      <c r="B25" s="21" t="s">
        <v>10</v>
      </c>
      <c r="C25" s="22">
        <v>1</v>
      </c>
      <c r="D25" s="22" t="s">
        <v>30</v>
      </c>
      <c r="E25" s="22">
        <v>2</v>
      </c>
      <c r="F25" s="40" t="s">
        <v>41</v>
      </c>
      <c r="G25" s="40" t="s">
        <v>41</v>
      </c>
      <c r="H25" s="22" t="s">
        <v>30</v>
      </c>
      <c r="I25" s="46" t="s">
        <v>41</v>
      </c>
      <c r="J25" s="43" t="s">
        <v>41</v>
      </c>
      <c r="K25" s="23" t="e">
        <f>Tableau2[[#This Row],[Prix Public HT € du conditionnement]]-Tableau2[[#This Row],[Prix Public HT € du conditionnement]]*Tableau2[[#This Row],[% Remise sur Prix Public HT € du conditionnement]]</f>
        <v>#VALUE!</v>
      </c>
      <c r="L25" s="43" t="s">
        <v>41</v>
      </c>
      <c r="M25" s="24" t="e">
        <f>Tableau2[[#This Row],[Prix remisé € HT du conditionnement]]*(1+Tableau2[[#This Row],[TVA % sur prix remisé du  conditionnement]])</f>
        <v>#VALUE!</v>
      </c>
      <c r="N25" s="7"/>
      <c r="O25" s="7"/>
      <c r="P25" s="7"/>
      <c r="Q25" s="7"/>
      <c r="R25" s="7"/>
      <c r="S25" s="7"/>
    </row>
    <row r="26" spans="1:19" x14ac:dyDescent="0.35">
      <c r="A26" s="7"/>
      <c r="B26" s="8"/>
      <c r="C26" s="9"/>
      <c r="D26" s="9"/>
      <c r="E26" s="9"/>
      <c r="F26" s="9"/>
      <c r="G26" s="9"/>
      <c r="H26" s="9"/>
      <c r="I26" s="10"/>
      <c r="J26" s="11"/>
      <c r="K26" s="10"/>
      <c r="L26" s="10"/>
      <c r="M26" s="10"/>
      <c r="N26" s="7"/>
      <c r="O26" s="7"/>
      <c r="P26" s="7"/>
      <c r="Q26" s="7"/>
      <c r="R26" s="7"/>
      <c r="S26" s="7"/>
    </row>
    <row r="27" spans="1:19" x14ac:dyDescent="0.35">
      <c r="A27" s="7"/>
      <c r="B27" s="8"/>
      <c r="C27" s="9"/>
      <c r="D27" s="9"/>
      <c r="E27" s="9"/>
      <c r="F27" s="9"/>
      <c r="G27" s="9"/>
      <c r="H27" s="9"/>
      <c r="I27" s="10"/>
      <c r="J27" s="11"/>
      <c r="K27" s="10"/>
      <c r="L27" s="10"/>
      <c r="M27" s="10"/>
      <c r="N27" s="7"/>
      <c r="O27" s="7"/>
      <c r="P27" s="7"/>
      <c r="Q27" s="7"/>
      <c r="R27" s="7"/>
      <c r="S27" s="7"/>
    </row>
    <row r="28" spans="1:19" x14ac:dyDescent="0.35">
      <c r="A28" s="7"/>
      <c r="B28" s="8"/>
      <c r="C28" s="9"/>
      <c r="D28" s="9"/>
      <c r="E28" s="9"/>
      <c r="F28" s="9"/>
      <c r="G28" s="9"/>
      <c r="H28" s="9"/>
      <c r="I28" s="10"/>
      <c r="J28" s="9"/>
      <c r="K28" s="9"/>
      <c r="L28" s="9"/>
      <c r="M28" s="9"/>
      <c r="N28" s="7"/>
      <c r="O28" s="7"/>
      <c r="P28" s="7"/>
      <c r="Q28" s="7"/>
      <c r="R28" s="7"/>
      <c r="S28" s="7"/>
    </row>
    <row r="29" spans="1:19" x14ac:dyDescent="0.3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x14ac:dyDescent="0.3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x14ac:dyDescent="0.3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x14ac:dyDescent="0.3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x14ac:dyDescent="0.3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x14ac:dyDescent="0.3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x14ac:dyDescent="0.3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x14ac:dyDescent="0.3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x14ac:dyDescent="0.3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x14ac:dyDescent="0.3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x14ac:dyDescent="0.3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x14ac:dyDescent="0.3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x14ac:dyDescent="0.3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x14ac:dyDescent="0.3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x14ac:dyDescent="0.3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x14ac:dyDescent="0.3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x14ac:dyDescent="0.3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x14ac:dyDescent="0.3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x14ac:dyDescent="0.3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x14ac:dyDescent="0.3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x14ac:dyDescent="0.3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x14ac:dyDescent="0.3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x14ac:dyDescent="0.3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</row>
    <row r="55" spans="1:19" x14ac:dyDescent="0.3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</row>
    <row r="56" spans="1:19" x14ac:dyDescent="0.3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</row>
    <row r="57" spans="1:19" x14ac:dyDescent="0.3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</row>
    <row r="58" spans="1:19" x14ac:dyDescent="0.3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</row>
    <row r="59" spans="1:19" x14ac:dyDescent="0.3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</row>
    <row r="60" spans="1:19" x14ac:dyDescent="0.3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</row>
    <row r="61" spans="1:19" x14ac:dyDescent="0.3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</row>
    <row r="62" spans="1:19" x14ac:dyDescent="0.3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</row>
    <row r="63" spans="1:19" x14ac:dyDescent="0.3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</row>
    <row r="64" spans="1:19" x14ac:dyDescent="0.3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</row>
    <row r="65" spans="1:19" x14ac:dyDescent="0.3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</row>
    <row r="66" spans="1:19" x14ac:dyDescent="0.3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</row>
    <row r="67" spans="1:19" x14ac:dyDescent="0.3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</row>
    <row r="68" spans="1:19" x14ac:dyDescent="0.3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</row>
    <row r="69" spans="1:19" x14ac:dyDescent="0.3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</row>
    <row r="70" spans="1:19" x14ac:dyDescent="0.3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</row>
    <row r="71" spans="1:19" x14ac:dyDescent="0.3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</row>
    <row r="72" spans="1:19" x14ac:dyDescent="0.3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</row>
    <row r="73" spans="1:19" x14ac:dyDescent="0.3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</row>
    <row r="74" spans="1:19" x14ac:dyDescent="0.3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</row>
    <row r="75" spans="1:19" x14ac:dyDescent="0.3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</row>
    <row r="76" spans="1:19" x14ac:dyDescent="0.3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</row>
    <row r="77" spans="1:19" x14ac:dyDescent="0.3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</row>
    <row r="78" spans="1:19" x14ac:dyDescent="0.3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</row>
    <row r="79" spans="1:19" x14ac:dyDescent="0.3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</row>
    <row r="80" spans="1:19" x14ac:dyDescent="0.3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</row>
    <row r="81" spans="1:19" x14ac:dyDescent="0.3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</row>
    <row r="82" spans="1:19" x14ac:dyDescent="0.3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</row>
    <row r="83" spans="1:19" x14ac:dyDescent="0.3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  <row r="84" spans="1:19" x14ac:dyDescent="0.3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</row>
    <row r="85" spans="1:19" x14ac:dyDescent="0.3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</row>
  </sheetData>
  <mergeCells count="3">
    <mergeCell ref="A2:M2"/>
    <mergeCell ref="A3:M3"/>
    <mergeCell ref="B1:M1"/>
  </mergeCells>
  <pageMargins left="0.7" right="3.9422619047619047" top="0.75" bottom="0.75" header="0.3" footer="0.3"/>
  <pageSetup paperSize="9" scale="37" orientation="landscape" r:id="rId1"/>
  <headerFooter>
    <oddHeader>&amp;L&amp;"-,Gras"Affaire n° &amp;KFF00002025026AOF&amp;C&amp;"-,Gras"Produits minéraux et catalyses
Lot 02 : BPU&amp;R&amp;"-,Gras"AE - Annexe 2</oddHeader>
    <oddFooter>&amp;C&amp;"-,Gras"Page &amp;P de 1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E2EBD-B4E5-4E13-9749-664E86C88775}">
  <dimension ref="A1:J158"/>
  <sheetViews>
    <sheetView tabSelected="1" view="pageLayout" zoomScale="85" zoomScaleNormal="100" zoomScalePageLayoutView="85" workbookViewId="0">
      <selection activeCell="E5" sqref="E5"/>
    </sheetView>
  </sheetViews>
  <sheetFormatPr baseColWidth="10" defaultColWidth="9.1796875" defaultRowHeight="14.5" x14ac:dyDescent="0.35"/>
  <cols>
    <col min="1" max="1" width="26.08984375" style="2" bestFit="1" customWidth="1"/>
    <col min="2" max="2" width="48.54296875" style="2" customWidth="1"/>
    <col min="3" max="4" width="15.08984375" style="2" customWidth="1"/>
    <col min="5" max="5" width="18.453125" style="2" customWidth="1"/>
    <col min="6" max="7" width="19.90625" style="2" customWidth="1"/>
    <col min="8" max="8" width="14.81640625" style="2" customWidth="1"/>
    <col min="9" max="9" width="14.453125" style="2" customWidth="1"/>
    <col min="10" max="10" width="14.1796875" style="2" customWidth="1"/>
    <col min="11" max="16384" width="9.1796875" style="2"/>
  </cols>
  <sheetData>
    <row r="1" spans="1:10" ht="15" thickBot="1" x14ac:dyDescent="0.4">
      <c r="A1" s="12" t="s">
        <v>33</v>
      </c>
      <c r="B1" s="69" t="str">
        <f>BPU!B1</f>
        <v>A compléter par le candidat</v>
      </c>
      <c r="C1" s="70"/>
      <c r="D1" s="70"/>
      <c r="E1" s="70"/>
      <c r="F1" s="70"/>
      <c r="G1" s="70"/>
      <c r="H1" s="70"/>
      <c r="I1" s="70"/>
      <c r="J1" s="70"/>
    </row>
    <row r="2" spans="1:10" ht="39" customHeight="1" x14ac:dyDescent="0.35">
      <c r="A2" s="64" t="s">
        <v>26</v>
      </c>
      <c r="B2" s="64"/>
      <c r="C2" s="64"/>
      <c r="D2" s="64"/>
      <c r="E2" s="64"/>
      <c r="F2" s="64"/>
      <c r="G2" s="64"/>
      <c r="H2" s="64"/>
      <c r="I2" s="64"/>
      <c r="J2" s="64"/>
    </row>
    <row r="3" spans="1:10" ht="43.5" customHeight="1" x14ac:dyDescent="0.35">
      <c r="A3" s="65" t="s">
        <v>32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ht="39" x14ac:dyDescent="0.35">
      <c r="A4" s="47" t="s">
        <v>25</v>
      </c>
      <c r="B4" s="48" t="s">
        <v>5</v>
      </c>
      <c r="C4" s="49" t="s">
        <v>34</v>
      </c>
      <c r="D4" s="49" t="s">
        <v>42</v>
      </c>
      <c r="E4" s="50" t="s">
        <v>0</v>
      </c>
      <c r="F4" s="50" t="s">
        <v>35</v>
      </c>
      <c r="G4" s="50" t="s">
        <v>36</v>
      </c>
      <c r="H4" s="51" t="s">
        <v>39</v>
      </c>
      <c r="I4" s="50" t="s">
        <v>43</v>
      </c>
      <c r="J4" s="52" t="s">
        <v>44</v>
      </c>
    </row>
    <row r="5" spans="1:10" x14ac:dyDescent="0.35">
      <c r="A5" s="53" t="s">
        <v>13</v>
      </c>
      <c r="B5" s="5" t="s">
        <v>16</v>
      </c>
      <c r="C5" s="1">
        <f>Tableau2[[#This Row],[Moyenne Quantité annuelle  estimative 2025]]</f>
        <v>10</v>
      </c>
      <c r="D5" s="1">
        <f>Tableau2[[#This Row],[Conditionnement :
quantité]]</f>
        <v>1</v>
      </c>
      <c r="E5" s="25" t="str">
        <f>Tableau2[[#This Row],[Votre référence]]</f>
        <v>A compléter</v>
      </c>
      <c r="F5" s="25" t="str">
        <f>Tableau2[[#This Row],[Conditionnement du candidat : quantité]]</f>
        <v>A compléter</v>
      </c>
      <c r="G5" s="1" t="s">
        <v>29</v>
      </c>
      <c r="H5" s="58" t="e">
        <f>Tableau2[[#This Row],[Prix remisé € HT du conditionnement]]</f>
        <v>#VALUE!</v>
      </c>
      <c r="I5" s="59" t="e">
        <f>Tableau22[[#This Row],[Moyenne Quantité annuelle  estimative 2025]]*Tableau22[[#This Row],[Prix remisé € HT du conditionnement]]</f>
        <v>#VALUE!</v>
      </c>
      <c r="J5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6" spans="1:10" x14ac:dyDescent="0.35">
      <c r="A6" s="53" t="s">
        <v>13</v>
      </c>
      <c r="B6" s="5" t="s">
        <v>17</v>
      </c>
      <c r="C6" s="1">
        <f>Tableau2[[#This Row],[Moyenne Quantité annuelle  estimative 2025]]</f>
        <v>9</v>
      </c>
      <c r="D6" s="1">
        <f>Tableau2[[#This Row],[Conditionnement :
quantité]]</f>
        <v>100</v>
      </c>
      <c r="E6" s="25" t="str">
        <f>Tableau2[[#This Row],[Votre référence]]</f>
        <v>A compléter</v>
      </c>
      <c r="F6" s="25" t="str">
        <f>Tableau2[[#This Row],[Conditionnement du candidat : quantité]]</f>
        <v>A compléter</v>
      </c>
      <c r="G6" s="1" t="s">
        <v>30</v>
      </c>
      <c r="H6" s="58" t="e">
        <f>Tableau2[[#This Row],[Prix remisé € HT du conditionnement]]</f>
        <v>#VALUE!</v>
      </c>
      <c r="I6" s="59" t="e">
        <f>Tableau22[[#This Row],[Moyenne Quantité annuelle  estimative 2025]]*Tableau22[[#This Row],[Prix remisé € HT du conditionnement]]</f>
        <v>#VALUE!</v>
      </c>
      <c r="J6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7" spans="1:10" x14ac:dyDescent="0.35">
      <c r="A7" s="53" t="s">
        <v>13</v>
      </c>
      <c r="B7" s="5" t="s">
        <v>14</v>
      </c>
      <c r="C7" s="1">
        <f>Tableau2[[#This Row],[Moyenne Quantité annuelle  estimative 2025]]</f>
        <v>8</v>
      </c>
      <c r="D7" s="1">
        <f>Tableau2[[#This Row],[Conditionnement :
quantité]]</f>
        <v>100</v>
      </c>
      <c r="E7" s="25" t="str">
        <f>Tableau2[[#This Row],[Votre référence]]</f>
        <v>A compléter</v>
      </c>
      <c r="F7" s="25" t="str">
        <f>Tableau2[[#This Row],[Conditionnement du candidat : quantité]]</f>
        <v>A compléter</v>
      </c>
      <c r="G7" s="1" t="s">
        <v>30</v>
      </c>
      <c r="H7" s="58" t="e">
        <f>Tableau2[[#This Row],[Prix remisé € HT du conditionnement]]</f>
        <v>#VALUE!</v>
      </c>
      <c r="I7" s="59" t="e">
        <f>Tableau22[[#This Row],[Moyenne Quantité annuelle  estimative 2025]]*Tableau22[[#This Row],[Prix remisé € HT du conditionnement]]</f>
        <v>#VALUE!</v>
      </c>
      <c r="J7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8" spans="1:10" x14ac:dyDescent="0.35">
      <c r="A8" s="53" t="s">
        <v>13</v>
      </c>
      <c r="B8" s="5" t="s">
        <v>18</v>
      </c>
      <c r="C8" s="1">
        <f>Tableau2[[#This Row],[Moyenne Quantité annuelle  estimative 2025]]</f>
        <v>5</v>
      </c>
      <c r="D8" s="1">
        <f>Tableau2[[#This Row],[Conditionnement :
quantité]]</f>
        <v>500</v>
      </c>
      <c r="E8" s="25" t="str">
        <f>Tableau2[[#This Row],[Votre référence]]</f>
        <v>A compléter</v>
      </c>
      <c r="F8" s="25" t="str">
        <f>Tableau2[[#This Row],[Conditionnement du candidat : quantité]]</f>
        <v>A compléter</v>
      </c>
      <c r="G8" s="1" t="s">
        <v>30</v>
      </c>
      <c r="H8" s="58" t="e">
        <f>Tableau2[[#This Row],[Prix remisé € HT du conditionnement]]</f>
        <v>#VALUE!</v>
      </c>
      <c r="I8" s="59" t="e">
        <f>Tableau22[[#This Row],[Moyenne Quantité annuelle  estimative 2025]]*Tableau22[[#This Row],[Prix remisé € HT du conditionnement]]</f>
        <v>#VALUE!</v>
      </c>
      <c r="J8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9" spans="1:10" x14ac:dyDescent="0.35">
      <c r="A9" s="53" t="s">
        <v>13</v>
      </c>
      <c r="B9" s="5" t="s">
        <v>19</v>
      </c>
      <c r="C9" s="1">
        <f>Tableau2[[#This Row],[Moyenne Quantité annuelle  estimative 2025]]</f>
        <v>3</v>
      </c>
      <c r="D9" s="1">
        <f>Tableau2[[#This Row],[Conditionnement :
quantité]]</f>
        <v>250</v>
      </c>
      <c r="E9" s="25" t="str">
        <f>Tableau2[[#This Row],[Votre référence]]</f>
        <v>A compléter</v>
      </c>
      <c r="F9" s="25" t="str">
        <f>Tableau2[[#This Row],[Conditionnement du candidat : quantité]]</f>
        <v>A compléter</v>
      </c>
      <c r="G9" s="1" t="s">
        <v>30</v>
      </c>
      <c r="H9" s="58" t="e">
        <f>Tableau2[[#This Row],[Prix remisé € HT du conditionnement]]</f>
        <v>#VALUE!</v>
      </c>
      <c r="I9" s="59" t="e">
        <f>Tableau22[[#This Row],[Moyenne Quantité annuelle  estimative 2025]]*Tableau22[[#This Row],[Prix remisé € HT du conditionnement]]</f>
        <v>#VALUE!</v>
      </c>
      <c r="J9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10" spans="1:10" x14ac:dyDescent="0.35">
      <c r="A10" s="53" t="s">
        <v>13</v>
      </c>
      <c r="B10" s="5" t="s">
        <v>15</v>
      </c>
      <c r="C10" s="1">
        <f>Tableau2[[#This Row],[Moyenne Quantité annuelle  estimative 2025]]</f>
        <v>6</v>
      </c>
      <c r="D10" s="1">
        <f>Tableau2[[#This Row],[Conditionnement :
quantité]]</f>
        <v>1</v>
      </c>
      <c r="E10" s="25" t="str">
        <f>Tableau2[[#This Row],[Votre référence]]</f>
        <v>A compléter</v>
      </c>
      <c r="F10" s="25" t="str">
        <f>Tableau2[[#This Row],[Conditionnement du candidat : quantité]]</f>
        <v>A compléter</v>
      </c>
      <c r="G10" s="1" t="s">
        <v>29</v>
      </c>
      <c r="H10" s="58" t="e">
        <f>Tableau2[[#This Row],[Prix remisé € HT du conditionnement]]</f>
        <v>#VALUE!</v>
      </c>
      <c r="I10" s="59" t="e">
        <f>Tableau22[[#This Row],[Moyenne Quantité annuelle  estimative 2025]]*Tableau22[[#This Row],[Prix remisé € HT du conditionnement]]</f>
        <v>#VALUE!</v>
      </c>
      <c r="J10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11" spans="1:10" s="4" customFormat="1" x14ac:dyDescent="0.35">
      <c r="A11" s="53" t="s">
        <v>13</v>
      </c>
      <c r="B11" s="5" t="s">
        <v>20</v>
      </c>
      <c r="C11" s="1">
        <f>Tableau2[[#This Row],[Moyenne Quantité annuelle  estimative 2025]]</f>
        <v>5</v>
      </c>
      <c r="D11" s="1">
        <f>Tableau2[[#This Row],[Conditionnement :
quantité]]</f>
        <v>1</v>
      </c>
      <c r="E11" s="25" t="str">
        <f>Tableau2[[#This Row],[Votre référence]]</f>
        <v>A compléter</v>
      </c>
      <c r="F11" s="25" t="str">
        <f>Tableau2[[#This Row],[Conditionnement du candidat : quantité]]</f>
        <v>A compléter</v>
      </c>
      <c r="G11" s="1" t="s">
        <v>31</v>
      </c>
      <c r="H11" s="58" t="e">
        <f>Tableau2[[#This Row],[Prix remisé € HT du conditionnement]]</f>
        <v>#VALUE!</v>
      </c>
      <c r="I11" s="59" t="e">
        <f>Tableau22[[#This Row],[Moyenne Quantité annuelle  estimative 2025]]*Tableau22[[#This Row],[Prix remisé € HT du conditionnement]]</f>
        <v>#VALUE!</v>
      </c>
      <c r="J11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12" spans="1:10" s="4" customFormat="1" x14ac:dyDescent="0.35">
      <c r="A12" s="53" t="s">
        <v>13</v>
      </c>
      <c r="B12" s="5" t="s">
        <v>21</v>
      </c>
      <c r="C12" s="1">
        <f>Tableau2[[#This Row],[Moyenne Quantité annuelle  estimative 2025]]</f>
        <v>3</v>
      </c>
      <c r="D12" s="1">
        <f>Tableau2[[#This Row],[Conditionnement :
quantité]]</f>
        <v>100</v>
      </c>
      <c r="E12" s="25" t="str">
        <f>Tableau2[[#This Row],[Votre référence]]</f>
        <v>A compléter</v>
      </c>
      <c r="F12" s="25" t="str">
        <f>Tableau2[[#This Row],[Conditionnement du candidat : quantité]]</f>
        <v>A compléter</v>
      </c>
      <c r="G12" s="1" t="s">
        <v>30</v>
      </c>
      <c r="H12" s="58" t="e">
        <f>Tableau2[[#This Row],[Prix remisé € HT du conditionnement]]</f>
        <v>#VALUE!</v>
      </c>
      <c r="I12" s="59" t="e">
        <f>Tableau22[[#This Row],[Moyenne Quantité annuelle  estimative 2025]]*Tableau22[[#This Row],[Prix remisé € HT du conditionnement]]</f>
        <v>#VALUE!</v>
      </c>
      <c r="J12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13" spans="1:10" s="4" customFormat="1" x14ac:dyDescent="0.35">
      <c r="A13" s="53" t="s">
        <v>13</v>
      </c>
      <c r="B13" s="5" t="s">
        <v>23</v>
      </c>
      <c r="C13" s="1">
        <f>Tableau2[[#This Row],[Moyenne Quantité annuelle  estimative 2025]]</f>
        <v>8</v>
      </c>
      <c r="D13" s="1">
        <f>Tableau2[[#This Row],[Conditionnement :
quantité]]</f>
        <v>500</v>
      </c>
      <c r="E13" s="25" t="str">
        <f>Tableau2[[#This Row],[Votre référence]]</f>
        <v>A compléter</v>
      </c>
      <c r="F13" s="25" t="str">
        <f>Tableau2[[#This Row],[Conditionnement du candidat : quantité]]</f>
        <v>A compléter</v>
      </c>
      <c r="G13" s="1" t="s">
        <v>30</v>
      </c>
      <c r="H13" s="58" t="e">
        <f>Tableau2[[#This Row],[Prix remisé € HT du conditionnement]]</f>
        <v>#VALUE!</v>
      </c>
      <c r="I13" s="59" t="e">
        <f>Tableau22[[#This Row],[Moyenne Quantité annuelle  estimative 2025]]*Tableau22[[#This Row],[Prix remisé € HT du conditionnement]]</f>
        <v>#VALUE!</v>
      </c>
      <c r="J13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14" spans="1:10" s="4" customFormat="1" x14ac:dyDescent="0.35">
      <c r="A14" s="53" t="s">
        <v>13</v>
      </c>
      <c r="B14" s="5" t="s">
        <v>22</v>
      </c>
      <c r="C14" s="1">
        <f>Tableau2[[#This Row],[Moyenne Quantité annuelle  estimative 2025]]</f>
        <v>9</v>
      </c>
      <c r="D14" s="1">
        <f>Tableau2[[#This Row],[Conditionnement :
quantité]]</f>
        <v>100</v>
      </c>
      <c r="E14" s="25" t="str">
        <f>Tableau2[[#This Row],[Votre référence]]</f>
        <v>A compléter</v>
      </c>
      <c r="F14" s="25" t="str">
        <f>Tableau2[[#This Row],[Conditionnement du candidat : quantité]]</f>
        <v>A compléter</v>
      </c>
      <c r="G14" s="1" t="s">
        <v>30</v>
      </c>
      <c r="H14" s="58" t="e">
        <f>Tableau2[[#This Row],[Prix remisé € HT du conditionnement]]</f>
        <v>#VALUE!</v>
      </c>
      <c r="I14" s="59" t="e">
        <f>Tableau22[[#This Row],[Moyenne Quantité annuelle  estimative 2025]]*Tableau22[[#This Row],[Prix remisé € HT du conditionnement]]</f>
        <v>#VALUE!</v>
      </c>
      <c r="J14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15" spans="1:10" x14ac:dyDescent="0.35">
      <c r="A15" s="53" t="s">
        <v>24</v>
      </c>
      <c r="B15" s="5" t="s">
        <v>11</v>
      </c>
      <c r="C15" s="1">
        <f>Tableau2[[#This Row],[Moyenne Quantité annuelle  estimative 2025]]</f>
        <v>6</v>
      </c>
      <c r="D15" s="1">
        <f>Tableau2[[#This Row],[Conditionnement :
quantité]]</f>
        <v>5</v>
      </c>
      <c r="E15" s="25" t="str">
        <f>Tableau2[[#This Row],[Votre référence]]</f>
        <v>A compléter</v>
      </c>
      <c r="F15" s="25" t="str">
        <f>Tableau2[[#This Row],[Conditionnement du candidat : quantité]]</f>
        <v>A compléter</v>
      </c>
      <c r="G15" s="1" t="s">
        <v>30</v>
      </c>
      <c r="H15" s="58" t="e">
        <f>Tableau2[[#This Row],[Prix remisé € HT du conditionnement]]</f>
        <v>#VALUE!</v>
      </c>
      <c r="I15" s="59" t="e">
        <f>Tableau22[[#This Row],[Moyenne Quantité annuelle  estimative 2025]]*Tableau22[[#This Row],[Prix remisé € HT du conditionnement]]</f>
        <v>#VALUE!</v>
      </c>
      <c r="J15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16" spans="1:10" x14ac:dyDescent="0.35">
      <c r="A16" s="53" t="s">
        <v>24</v>
      </c>
      <c r="B16" s="5" t="s">
        <v>6</v>
      </c>
      <c r="C16" s="1">
        <f>Tableau2[[#This Row],[Moyenne Quantité annuelle  estimative 2025]]</f>
        <v>3</v>
      </c>
      <c r="D16" s="1">
        <f>Tableau2[[#This Row],[Conditionnement :
quantité]]</f>
        <v>1</v>
      </c>
      <c r="E16" s="25" t="str">
        <f>Tableau2[[#This Row],[Votre référence]]</f>
        <v>A compléter</v>
      </c>
      <c r="F16" s="25" t="str">
        <f>Tableau2[[#This Row],[Conditionnement du candidat : quantité]]</f>
        <v>A compléter</v>
      </c>
      <c r="G16" s="1" t="s">
        <v>30</v>
      </c>
      <c r="H16" s="58" t="e">
        <f>Tableau2[[#This Row],[Prix remisé € HT du conditionnement]]</f>
        <v>#VALUE!</v>
      </c>
      <c r="I16" s="59" t="e">
        <f>Tableau22[[#This Row],[Moyenne Quantité annuelle  estimative 2025]]*Tableau22[[#This Row],[Prix remisé € HT du conditionnement]]</f>
        <v>#VALUE!</v>
      </c>
      <c r="J16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17" spans="1:10" x14ac:dyDescent="0.35">
      <c r="A17" s="53" t="s">
        <v>24</v>
      </c>
      <c r="B17" s="5" t="s">
        <v>1</v>
      </c>
      <c r="C17" s="1">
        <f>Tableau2[[#This Row],[Moyenne Quantité annuelle  estimative 2025]]</f>
        <v>2</v>
      </c>
      <c r="D17" s="1">
        <f>Tableau2[[#This Row],[Conditionnement :
quantité]]</f>
        <v>100</v>
      </c>
      <c r="E17" s="25" t="str">
        <f>Tableau2[[#This Row],[Votre référence]]</f>
        <v>A compléter</v>
      </c>
      <c r="F17" s="25" t="str">
        <f>Tableau2[[#This Row],[Conditionnement du candidat : quantité]]</f>
        <v>A compléter</v>
      </c>
      <c r="G17" s="1" t="s">
        <v>30</v>
      </c>
      <c r="H17" s="58" t="e">
        <f>Tableau2[[#This Row],[Prix remisé € HT du conditionnement]]</f>
        <v>#VALUE!</v>
      </c>
      <c r="I17" s="59" t="e">
        <f>Tableau22[[#This Row],[Moyenne Quantité annuelle  estimative 2025]]*Tableau22[[#This Row],[Prix remisé € HT du conditionnement]]</f>
        <v>#VALUE!</v>
      </c>
      <c r="J17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18" spans="1:10" x14ac:dyDescent="0.35">
      <c r="A18" s="53" t="s">
        <v>24</v>
      </c>
      <c r="B18" s="5" t="s">
        <v>2</v>
      </c>
      <c r="C18" s="1">
        <f>Tableau2[[#This Row],[Moyenne Quantité annuelle  estimative 2025]]</f>
        <v>3</v>
      </c>
      <c r="D18" s="1">
        <f>Tableau2[[#This Row],[Conditionnement :
quantité]]</f>
        <v>25</v>
      </c>
      <c r="E18" s="25" t="str">
        <f>Tableau2[[#This Row],[Votre référence]]</f>
        <v>A compléter</v>
      </c>
      <c r="F18" s="25" t="str">
        <f>Tableau2[[#This Row],[Conditionnement du candidat : quantité]]</f>
        <v>A compléter</v>
      </c>
      <c r="G18" s="1" t="s">
        <v>30</v>
      </c>
      <c r="H18" s="58" t="e">
        <f>Tableau2[[#This Row],[Prix remisé € HT du conditionnement]]</f>
        <v>#VALUE!</v>
      </c>
      <c r="I18" s="59" t="e">
        <f>Tableau22[[#This Row],[Moyenne Quantité annuelle  estimative 2025]]*Tableau22[[#This Row],[Prix remisé € HT du conditionnement]]</f>
        <v>#VALUE!</v>
      </c>
      <c r="J18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19" spans="1:10" x14ac:dyDescent="0.35">
      <c r="A19" s="53" t="s">
        <v>24</v>
      </c>
      <c r="B19" s="5" t="s">
        <v>3</v>
      </c>
      <c r="C19" s="1">
        <f>Tableau2[[#This Row],[Moyenne Quantité annuelle  estimative 2025]]</f>
        <v>24</v>
      </c>
      <c r="D19" s="1">
        <f>Tableau2[[#This Row],[Conditionnement :
quantité]]</f>
        <v>5</v>
      </c>
      <c r="E19" s="25" t="str">
        <f>Tableau2[[#This Row],[Votre référence]]</f>
        <v>A compléter</v>
      </c>
      <c r="F19" s="25" t="str">
        <f>Tableau2[[#This Row],[Conditionnement du candidat : quantité]]</f>
        <v>A compléter</v>
      </c>
      <c r="G19" s="1" t="s">
        <v>30</v>
      </c>
      <c r="H19" s="58" t="e">
        <f>Tableau2[[#This Row],[Prix remisé € HT du conditionnement]]</f>
        <v>#VALUE!</v>
      </c>
      <c r="I19" s="59" t="e">
        <f>Tableau22[[#This Row],[Moyenne Quantité annuelle  estimative 2025]]*Tableau22[[#This Row],[Prix remisé € HT du conditionnement]]</f>
        <v>#VALUE!</v>
      </c>
      <c r="J19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20" spans="1:10" x14ac:dyDescent="0.35">
      <c r="A20" s="53" t="s">
        <v>24</v>
      </c>
      <c r="B20" s="5" t="s">
        <v>4</v>
      </c>
      <c r="C20" s="1">
        <f>Tableau2[[#This Row],[Moyenne Quantité annuelle  estimative 2025]]</f>
        <v>4</v>
      </c>
      <c r="D20" s="1">
        <f>Tableau2[[#This Row],[Conditionnement :
quantité]]</f>
        <v>100</v>
      </c>
      <c r="E20" s="25" t="str">
        <f>Tableau2[[#This Row],[Votre référence]]</f>
        <v>A compléter</v>
      </c>
      <c r="F20" s="25" t="str">
        <f>Tableau2[[#This Row],[Conditionnement du candidat : quantité]]</f>
        <v>A compléter</v>
      </c>
      <c r="G20" s="1" t="s">
        <v>30</v>
      </c>
      <c r="H20" s="58" t="e">
        <f>Tableau2[[#This Row],[Prix remisé € HT du conditionnement]]</f>
        <v>#VALUE!</v>
      </c>
      <c r="I20" s="59" t="e">
        <f>Tableau22[[#This Row],[Moyenne Quantité annuelle  estimative 2025]]*Tableau22[[#This Row],[Prix remisé € HT du conditionnement]]</f>
        <v>#VALUE!</v>
      </c>
      <c r="J20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21" spans="1:10" x14ac:dyDescent="0.35">
      <c r="A21" s="53" t="s">
        <v>24</v>
      </c>
      <c r="B21" s="5" t="s">
        <v>12</v>
      </c>
      <c r="C21" s="1">
        <f>Tableau2[[#This Row],[Moyenne Quantité annuelle  estimative 2025]]</f>
        <v>8</v>
      </c>
      <c r="D21" s="1">
        <f>Tableau2[[#This Row],[Conditionnement :
quantité]]</f>
        <v>5</v>
      </c>
      <c r="E21" s="25" t="str">
        <f>Tableau2[[#This Row],[Votre référence]]</f>
        <v>A compléter</v>
      </c>
      <c r="F21" s="25" t="str">
        <f>Tableau2[[#This Row],[Conditionnement du candidat : quantité]]</f>
        <v>A compléter</v>
      </c>
      <c r="G21" s="1" t="s">
        <v>30</v>
      </c>
      <c r="H21" s="58" t="e">
        <f>Tableau2[[#This Row],[Prix remisé € HT du conditionnement]]</f>
        <v>#VALUE!</v>
      </c>
      <c r="I21" s="59" t="e">
        <f>Tableau22[[#This Row],[Moyenne Quantité annuelle  estimative 2025]]*Tableau22[[#This Row],[Prix remisé € HT du conditionnement]]</f>
        <v>#VALUE!</v>
      </c>
      <c r="J21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22" spans="1:10" x14ac:dyDescent="0.35">
      <c r="A22" s="53" t="s">
        <v>24</v>
      </c>
      <c r="B22" s="5" t="s">
        <v>7</v>
      </c>
      <c r="C22" s="1">
        <f>Tableau2[[#This Row],[Moyenne Quantité annuelle  estimative 2025]]</f>
        <v>5</v>
      </c>
      <c r="D22" s="1">
        <f>Tableau2[[#This Row],[Conditionnement :
quantité]]</f>
        <v>10</v>
      </c>
      <c r="E22" s="25" t="str">
        <f>Tableau2[[#This Row],[Votre référence]]</f>
        <v>A compléter</v>
      </c>
      <c r="F22" s="25" t="str">
        <f>Tableau2[[#This Row],[Conditionnement du candidat : quantité]]</f>
        <v>A compléter</v>
      </c>
      <c r="G22" s="1" t="s">
        <v>30</v>
      </c>
      <c r="H22" s="58" t="e">
        <f>Tableau2[[#This Row],[Prix remisé € HT du conditionnement]]</f>
        <v>#VALUE!</v>
      </c>
      <c r="I22" s="59" t="e">
        <f>Tableau22[[#This Row],[Moyenne Quantité annuelle  estimative 2025]]*Tableau22[[#This Row],[Prix remisé € HT du conditionnement]]</f>
        <v>#VALUE!</v>
      </c>
      <c r="J22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23" spans="1:10" x14ac:dyDescent="0.35">
      <c r="A23" s="53" t="s">
        <v>24</v>
      </c>
      <c r="B23" s="5" t="s">
        <v>8</v>
      </c>
      <c r="C23" s="1">
        <f>Tableau2[[#This Row],[Moyenne Quantité annuelle  estimative 2025]]</f>
        <v>4</v>
      </c>
      <c r="D23" s="1">
        <f>Tableau2[[#This Row],[Conditionnement :
quantité]]</f>
        <v>500</v>
      </c>
      <c r="E23" s="25" t="str">
        <f>Tableau2[[#This Row],[Votre référence]]</f>
        <v>A compléter</v>
      </c>
      <c r="F23" s="25" t="str">
        <f>Tableau2[[#This Row],[Conditionnement du candidat : quantité]]</f>
        <v>A compléter</v>
      </c>
      <c r="G23" s="1" t="s">
        <v>30</v>
      </c>
      <c r="H23" s="58" t="e">
        <f>Tableau2[[#This Row],[Prix remisé € HT du conditionnement]]</f>
        <v>#VALUE!</v>
      </c>
      <c r="I23" s="59" t="e">
        <f>Tableau22[[#This Row],[Moyenne Quantité annuelle  estimative 2025]]*Tableau22[[#This Row],[Prix remisé € HT du conditionnement]]</f>
        <v>#VALUE!</v>
      </c>
      <c r="J23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24" spans="1:10" x14ac:dyDescent="0.35">
      <c r="A24" s="53" t="s">
        <v>24</v>
      </c>
      <c r="B24" s="5" t="s">
        <v>9</v>
      </c>
      <c r="C24" s="1">
        <f>Tableau2[[#This Row],[Moyenne Quantité annuelle  estimative 2025]]</f>
        <v>3</v>
      </c>
      <c r="D24" s="1">
        <f>Tableau2[[#This Row],[Conditionnement :
quantité]]</f>
        <v>5</v>
      </c>
      <c r="E24" s="25" t="str">
        <f>Tableau2[[#This Row],[Votre référence]]</f>
        <v>A compléter</v>
      </c>
      <c r="F24" s="25" t="str">
        <f>Tableau2[[#This Row],[Conditionnement du candidat : quantité]]</f>
        <v>A compléter</v>
      </c>
      <c r="G24" s="1" t="s">
        <v>30</v>
      </c>
      <c r="H24" s="58" t="e">
        <f>Tableau2[[#This Row],[Prix remisé € HT du conditionnement]]</f>
        <v>#VALUE!</v>
      </c>
      <c r="I24" s="59" t="e">
        <f>Tableau22[[#This Row],[Moyenne Quantité annuelle  estimative 2025]]*Tableau22[[#This Row],[Prix remisé € HT du conditionnement]]</f>
        <v>#VALUE!</v>
      </c>
      <c r="J24" s="60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25" spans="1:10" x14ac:dyDescent="0.35">
      <c r="A25" s="54" t="s">
        <v>24</v>
      </c>
      <c r="B25" s="55" t="s">
        <v>10</v>
      </c>
      <c r="C25" s="56">
        <f>Tableau2[[#This Row],[Moyenne Quantité annuelle  estimative 2025]]</f>
        <v>2</v>
      </c>
      <c r="D25" s="56">
        <f>Tableau2[[#This Row],[Conditionnement :
quantité]]</f>
        <v>1</v>
      </c>
      <c r="E25" s="57" t="str">
        <f>Tableau2[[#This Row],[Votre référence]]</f>
        <v>A compléter</v>
      </c>
      <c r="F25" s="57" t="str">
        <f>Tableau2[[#This Row],[Conditionnement du candidat : quantité]]</f>
        <v>A compléter</v>
      </c>
      <c r="G25" s="56" t="s">
        <v>30</v>
      </c>
      <c r="H25" s="61" t="e">
        <f>Tableau2[[#This Row],[Prix remisé € HT du conditionnement]]</f>
        <v>#VALUE!</v>
      </c>
      <c r="I25" s="62" t="e">
        <f>Tableau22[[#This Row],[Moyenne Quantité annuelle  estimative 2025]]*Tableau22[[#This Row],[Prix remisé € HT du conditionnement]]</f>
        <v>#VALUE!</v>
      </c>
      <c r="J25" s="63" t="e">
        <f>(Tableau22[[#This Row],[Prix remisé € HT du conditionnement]]/Tableau22[[#This Row],[Conditionnement du candidat : quantité]])*Tableau22[[#This Row],[Moyenne Quantité annuelle  estimative 2025]]*Tableau22[[#This Row],[Conditionnement : Quantité]]</f>
        <v>#VALUE!</v>
      </c>
    </row>
    <row r="26" spans="1:10" ht="15" thickBot="1" x14ac:dyDescent="0.4">
      <c r="A26" s="7"/>
      <c r="B26" s="8"/>
      <c r="C26" s="9"/>
      <c r="D26" s="9"/>
      <c r="E26" s="9"/>
      <c r="F26" s="9"/>
      <c r="G26" s="9"/>
      <c r="H26" s="10"/>
      <c r="I26" s="11"/>
      <c r="J26" s="10"/>
    </row>
    <row r="27" spans="1:10" ht="15" thickBot="1" x14ac:dyDescent="0.4">
      <c r="A27" s="7"/>
      <c r="B27" s="8"/>
      <c r="C27" s="9"/>
      <c r="D27" s="9"/>
      <c r="E27" s="9"/>
      <c r="F27" s="9"/>
      <c r="G27" s="9"/>
      <c r="H27" s="16" t="s">
        <v>45</v>
      </c>
      <c r="I27" s="17"/>
      <c r="J27" s="17"/>
    </row>
    <row r="28" spans="1:10" x14ac:dyDescent="0.35">
      <c r="A28" s="7"/>
      <c r="B28" s="8"/>
      <c r="C28" s="9"/>
      <c r="D28" s="9"/>
      <c r="E28" s="9"/>
      <c r="F28" s="9"/>
      <c r="G28" s="9"/>
      <c r="H28" s="10"/>
      <c r="I28" s="9"/>
      <c r="J28" s="9"/>
    </row>
    <row r="29" spans="1:10" x14ac:dyDescent="0.35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0" x14ac:dyDescent="0.35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0" x14ac:dyDescent="0.35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 x14ac:dyDescent="0.35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x14ac:dyDescent="0.35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 x14ac:dyDescent="0.35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x14ac:dyDescent="0.35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10" x14ac:dyDescent="0.35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x14ac:dyDescent="0.35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x14ac:dyDescent="0.35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x14ac:dyDescent="0.35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x14ac:dyDescent="0.35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0" x14ac:dyDescent="0.35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x14ac:dyDescent="0.35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0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x14ac:dyDescent="0.35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x14ac:dyDescent="0.35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x14ac:dyDescent="0.35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x14ac:dyDescent="0.35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x14ac:dyDescent="0.35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35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 x14ac:dyDescent="0.35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 x14ac:dyDescent="0.35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x14ac:dyDescent="0.35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x14ac:dyDescent="0.35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 x14ac:dyDescent="0.35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 x14ac:dyDescent="0.35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spans="1:10" x14ac:dyDescent="0.35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spans="1:10" x14ac:dyDescent="0.35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spans="1:10" x14ac:dyDescent="0.35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spans="1:10" x14ac:dyDescent="0.35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spans="1:10" x14ac:dyDescent="0.35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 x14ac:dyDescent="0.35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spans="1:10" x14ac:dyDescent="0.35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0" x14ac:dyDescent="0.35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0" x14ac:dyDescent="0.35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spans="1:10" x14ac:dyDescent="0.35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 x14ac:dyDescent="0.35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spans="1:10" x14ac:dyDescent="0.35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0" x14ac:dyDescent="0.35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spans="1:10" x14ac:dyDescent="0.35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0" x14ac:dyDescent="0.35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0" x14ac:dyDescent="0.35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0" x14ac:dyDescent="0.35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spans="1:10" x14ac:dyDescent="0.35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spans="1:10" x14ac:dyDescent="0.35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spans="1:10" x14ac:dyDescent="0.35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spans="1:10" x14ac:dyDescent="0.35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spans="1:10" x14ac:dyDescent="0.35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spans="1:10" x14ac:dyDescent="0.35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spans="1:10" x14ac:dyDescent="0.35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spans="1:10" x14ac:dyDescent="0.35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spans="1:10" x14ac:dyDescent="0.35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spans="1:10" x14ac:dyDescent="0.35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spans="1:10" x14ac:dyDescent="0.35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spans="1:10" x14ac:dyDescent="0.35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spans="1:10" x14ac:dyDescent="0.35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spans="1:10" x14ac:dyDescent="0.35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spans="1:10" x14ac:dyDescent="0.35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spans="1:10" x14ac:dyDescent="0.35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spans="1:10" x14ac:dyDescent="0.35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spans="1:10" x14ac:dyDescent="0.35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spans="1:10" x14ac:dyDescent="0.35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spans="1:10" x14ac:dyDescent="0.35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spans="1:10" x14ac:dyDescent="0.35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spans="1:10" x14ac:dyDescent="0.35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spans="1:10" x14ac:dyDescent="0.35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spans="1:10" x14ac:dyDescent="0.35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spans="1:10" x14ac:dyDescent="0.35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spans="1:10" x14ac:dyDescent="0.35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spans="1:10" x14ac:dyDescent="0.35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spans="1:10" x14ac:dyDescent="0.35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spans="1:10" x14ac:dyDescent="0.35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spans="1:10" x14ac:dyDescent="0.35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spans="1:10" x14ac:dyDescent="0.35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spans="1:10" x14ac:dyDescent="0.35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spans="1:10" x14ac:dyDescent="0.35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spans="1:10" x14ac:dyDescent="0.35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spans="1:10" x14ac:dyDescent="0.35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spans="1:10" x14ac:dyDescent="0.35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spans="1:10" x14ac:dyDescent="0.35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spans="1:10" x14ac:dyDescent="0.35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spans="1:10" x14ac:dyDescent="0.35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spans="1:10" x14ac:dyDescent="0.35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spans="1:10" x14ac:dyDescent="0.35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spans="1:10" x14ac:dyDescent="0.35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spans="1:10" x14ac:dyDescent="0.35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spans="1:10" x14ac:dyDescent="0.35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spans="1:10" x14ac:dyDescent="0.35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spans="1:10" x14ac:dyDescent="0.35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spans="1:10" x14ac:dyDescent="0.35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spans="1:10" x14ac:dyDescent="0.35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spans="1:10" x14ac:dyDescent="0.35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spans="1:10" x14ac:dyDescent="0.35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spans="1:10" x14ac:dyDescent="0.35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spans="1:10" x14ac:dyDescent="0.35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spans="1:10" x14ac:dyDescent="0.35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spans="1:10" x14ac:dyDescent="0.35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spans="1:10" x14ac:dyDescent="0.35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spans="1:10" x14ac:dyDescent="0.35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spans="1:10" x14ac:dyDescent="0.35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spans="1:10" x14ac:dyDescent="0.35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x14ac:dyDescent="0.35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x14ac:dyDescent="0.35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x14ac:dyDescent="0.35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x14ac:dyDescent="0.35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 x14ac:dyDescent="0.35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 x14ac:dyDescent="0.35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spans="1:10" x14ac:dyDescent="0.35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spans="1:10" x14ac:dyDescent="0.35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spans="1:10" x14ac:dyDescent="0.35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spans="1:10" x14ac:dyDescent="0.35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spans="1:10" x14ac:dyDescent="0.35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spans="1:10" x14ac:dyDescent="0.35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spans="1:10" x14ac:dyDescent="0.35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spans="1:10" x14ac:dyDescent="0.35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spans="1:10" x14ac:dyDescent="0.35">
      <c r="A145" s="7"/>
      <c r="B145" s="7"/>
      <c r="C145" s="7"/>
      <c r="D145" s="7"/>
      <c r="E145" s="7"/>
      <c r="F145" s="7"/>
      <c r="G145" s="7"/>
      <c r="H145" s="7"/>
      <c r="I145" s="7"/>
      <c r="J145" s="7"/>
    </row>
    <row r="146" spans="1:10" x14ac:dyDescent="0.35">
      <c r="A146" s="7"/>
      <c r="B146" s="7"/>
      <c r="C146" s="7"/>
      <c r="D146" s="7"/>
      <c r="E146" s="7"/>
      <c r="F146" s="7"/>
      <c r="G146" s="7"/>
      <c r="H146" s="7"/>
      <c r="I146" s="7"/>
      <c r="J146" s="7"/>
    </row>
    <row r="147" spans="1:10" x14ac:dyDescent="0.35">
      <c r="A147" s="7"/>
      <c r="B147" s="7"/>
      <c r="C147" s="7"/>
      <c r="D147" s="7"/>
      <c r="E147" s="7"/>
      <c r="F147" s="7"/>
      <c r="G147" s="7"/>
      <c r="H147" s="7"/>
      <c r="I147" s="7"/>
      <c r="J147" s="7"/>
    </row>
    <row r="148" spans="1:10" x14ac:dyDescent="0.35">
      <c r="A148" s="7"/>
      <c r="B148" s="7"/>
      <c r="C148" s="7"/>
      <c r="D148" s="7"/>
      <c r="E148" s="7"/>
      <c r="F148" s="7"/>
      <c r="G148" s="7"/>
      <c r="H148" s="7"/>
      <c r="I148" s="7"/>
      <c r="J148" s="7"/>
    </row>
    <row r="149" spans="1:10" x14ac:dyDescent="0.35">
      <c r="A149" s="7"/>
      <c r="B149" s="7"/>
      <c r="C149" s="7"/>
      <c r="D149" s="7"/>
      <c r="E149" s="7"/>
      <c r="F149" s="7"/>
      <c r="G149" s="7"/>
      <c r="H149" s="7"/>
      <c r="I149" s="7"/>
      <c r="J149" s="7"/>
    </row>
    <row r="150" spans="1:10" x14ac:dyDescent="0.35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spans="1:10" x14ac:dyDescent="0.35">
      <c r="A151" s="7"/>
      <c r="B151" s="7"/>
      <c r="C151" s="7"/>
      <c r="D151" s="7"/>
      <c r="E151" s="7"/>
      <c r="F151" s="7"/>
      <c r="G151" s="7"/>
      <c r="H151" s="7"/>
      <c r="I151" s="7"/>
      <c r="J151" s="7"/>
    </row>
    <row r="152" spans="1:10" x14ac:dyDescent="0.35">
      <c r="A152" s="7"/>
      <c r="B152" s="7"/>
      <c r="C152" s="7"/>
      <c r="D152" s="7"/>
      <c r="E152" s="7"/>
      <c r="F152" s="7"/>
      <c r="G152" s="7"/>
      <c r="H152" s="7"/>
      <c r="I152" s="7"/>
      <c r="J152" s="7"/>
    </row>
    <row r="153" spans="1:10" x14ac:dyDescent="0.35">
      <c r="A153" s="7"/>
      <c r="B153" s="7"/>
      <c r="C153" s="7"/>
      <c r="D153" s="7"/>
      <c r="E153" s="7"/>
      <c r="F153" s="7"/>
      <c r="G153" s="7"/>
      <c r="H153" s="7"/>
      <c r="I153" s="7"/>
      <c r="J153" s="7"/>
    </row>
    <row r="154" spans="1:10" x14ac:dyDescent="0.35">
      <c r="A154" s="7"/>
      <c r="B154" s="7"/>
      <c r="C154" s="7"/>
      <c r="D154" s="7"/>
      <c r="E154" s="7"/>
      <c r="F154" s="7"/>
      <c r="G154" s="7"/>
      <c r="H154" s="7"/>
      <c r="I154" s="7"/>
      <c r="J154" s="7"/>
    </row>
    <row r="155" spans="1:10" x14ac:dyDescent="0.35">
      <c r="A155" s="7"/>
      <c r="B155" s="7"/>
      <c r="C155" s="7"/>
      <c r="D155" s="7"/>
      <c r="E155" s="7"/>
      <c r="F155" s="7"/>
      <c r="G155" s="7"/>
      <c r="H155" s="7"/>
      <c r="I155" s="7"/>
      <c r="J155" s="7"/>
    </row>
    <row r="156" spans="1:10" x14ac:dyDescent="0.35">
      <c r="A156" s="7"/>
      <c r="B156" s="7"/>
      <c r="C156" s="7"/>
      <c r="D156" s="7"/>
      <c r="E156" s="7"/>
      <c r="F156" s="7"/>
      <c r="G156" s="7"/>
      <c r="H156" s="7"/>
      <c r="I156" s="7"/>
      <c r="J156" s="7"/>
    </row>
    <row r="157" spans="1:10" x14ac:dyDescent="0.35">
      <c r="A157" s="7"/>
      <c r="B157" s="7"/>
      <c r="C157" s="7"/>
      <c r="D157" s="7"/>
      <c r="E157" s="7"/>
      <c r="F157" s="7"/>
      <c r="G157" s="7"/>
      <c r="H157" s="7"/>
      <c r="I157" s="7"/>
      <c r="J157" s="7"/>
    </row>
    <row r="158" spans="1:10" x14ac:dyDescent="0.35">
      <c r="A158" s="7"/>
      <c r="B158" s="7"/>
      <c r="C158" s="7"/>
      <c r="D158" s="7"/>
      <c r="E158" s="7"/>
      <c r="F158" s="7"/>
      <c r="G158" s="7"/>
      <c r="H158" s="7"/>
      <c r="I158" s="7"/>
      <c r="J158" s="7"/>
    </row>
  </sheetData>
  <mergeCells count="3">
    <mergeCell ref="B1:J1"/>
    <mergeCell ref="A2:J2"/>
    <mergeCell ref="A3:J3"/>
  </mergeCells>
  <phoneticPr fontId="12" type="noConversion"/>
  <pageMargins left="0.7" right="2.625" top="0.75" bottom="0.75" header="0.3" footer="0.3"/>
  <pageSetup paperSize="9" scale="30" orientation="portrait" r:id="rId1"/>
  <headerFooter>
    <oddHeader>&amp;LAffaire n° 2025026AOF&amp;C&amp;"-,Gras"Produits minéraux et catalyses
Lot 02 : DQE (non contractuel)</oddHeader>
    <oddFooter>&amp;C&amp;"-,Gras"Page &amp;P de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2025-04-11T08:28:00Z</dcterms:modified>
</cp:coreProperties>
</file>