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ngénierie achats\Affaires\2025\2025026AOF - Fourniture de produits chimiques\1-publication\phase préparatoire dce\DCE_V2\"/>
    </mc:Choice>
  </mc:AlternateContent>
  <xr:revisionPtr revIDLastSave="0" documentId="13_ncr:1_{D280BE15-663C-4437-A340-B413A2FB9065}" xr6:coauthVersionLast="36" xr6:coauthVersionMax="47" xr10:uidLastSave="{00000000-0000-0000-0000-000000000000}"/>
  <bookViews>
    <workbookView xWindow="-110" yWindow="-110" windowWidth="30940" windowHeight="16780" xr2:uid="{00000000-000D-0000-FFFF-FFFF00000000}"/>
  </bookViews>
  <sheets>
    <sheet name="BPU Produits chimiques" sheetId="1" r:id="rId1"/>
    <sheet name="DQE Produits chimiques" sheetId="3" r:id="rId2"/>
    <sheet name="BPU Fournitures associées" sheetId="2" r:id="rId3"/>
    <sheet name="DQE Fournitures associées" sheetId="4" r:id="rId4"/>
  </sheets>
  <definedNames>
    <definedName name="_xlnm.Print_Area" localSheetId="2">'BPU Fournitures associées'!$A$1:$O$22</definedName>
    <definedName name="_xlnm.Print_Area" localSheetId="0">'BPU Produits chimiques'!$A$2:$P$29</definedName>
    <definedName name="_xlnm.Print_Area" localSheetId="3">'DQE Fournitures associées'!$A$1:$I$15</definedName>
    <definedName name="_xlnm.Print_Area" localSheetId="1">'DQE Produits chimiques'!$A$1:$J$32</definedName>
  </definedNames>
  <calcPr calcId="191029"/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5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I6" i="4"/>
  <c r="I7" i="4"/>
  <c r="I8" i="4"/>
  <c r="I9" i="4"/>
  <c r="I10" i="4"/>
  <c r="I11" i="4"/>
  <c r="I12" i="4"/>
  <c r="I13" i="4"/>
  <c r="H6" i="4"/>
  <c r="H7" i="4"/>
  <c r="H8" i="4"/>
  <c r="H9" i="4"/>
  <c r="H10" i="4"/>
  <c r="H11" i="4"/>
  <c r="H12" i="4"/>
  <c r="H13" i="4"/>
  <c r="G6" i="4"/>
  <c r="G7" i="4"/>
  <c r="G8" i="4"/>
  <c r="G9" i="4"/>
  <c r="G10" i="4"/>
  <c r="G11" i="4"/>
  <c r="G12" i="4"/>
  <c r="G13" i="4"/>
  <c r="F6" i="4"/>
  <c r="F7" i="4"/>
  <c r="F8" i="4"/>
  <c r="F9" i="4"/>
  <c r="F10" i="4"/>
  <c r="F11" i="4"/>
  <c r="F12" i="4"/>
  <c r="F13" i="4"/>
  <c r="F5" i="4"/>
  <c r="E6" i="4"/>
  <c r="E7" i="4"/>
  <c r="E8" i="4"/>
  <c r="E9" i="4"/>
  <c r="E10" i="4"/>
  <c r="E11" i="4"/>
  <c r="E12" i="4"/>
  <c r="E13" i="4"/>
  <c r="E5" i="4"/>
  <c r="D6" i="4"/>
  <c r="D7" i="4"/>
  <c r="D8" i="4"/>
  <c r="D9" i="4"/>
  <c r="D10" i="4"/>
  <c r="D11" i="4"/>
  <c r="D12" i="4"/>
  <c r="D13" i="4"/>
  <c r="D5" i="4"/>
  <c r="C6" i="4"/>
  <c r="C7" i="4"/>
  <c r="C8" i="4"/>
  <c r="C9" i="4"/>
  <c r="C10" i="4"/>
  <c r="C11" i="4"/>
  <c r="C12" i="4"/>
  <c r="C13" i="4"/>
  <c r="C5" i="4"/>
  <c r="B6" i="4"/>
  <c r="B7" i="4"/>
  <c r="B8" i="4"/>
  <c r="B9" i="4"/>
  <c r="B10" i="4"/>
  <c r="B11" i="4"/>
  <c r="B12" i="4"/>
  <c r="B13" i="4"/>
  <c r="B5" i="4"/>
  <c r="O6" i="2"/>
  <c r="O7" i="2"/>
  <c r="O8" i="2"/>
  <c r="O9" i="2"/>
  <c r="O10" i="2"/>
  <c r="O11" i="2"/>
  <c r="O12" i="2"/>
  <c r="O13" i="2"/>
  <c r="M6" i="2"/>
  <c r="M7" i="2"/>
  <c r="M8" i="2"/>
  <c r="M9" i="2"/>
  <c r="M10" i="2"/>
  <c r="M11" i="2"/>
  <c r="M12" i="2"/>
  <c r="M13" i="2"/>
  <c r="M5" i="2"/>
  <c r="O5" i="2" s="1"/>
  <c r="H7" i="3"/>
  <c r="H8" i="3"/>
  <c r="H10" i="3"/>
  <c r="H12" i="3"/>
  <c r="H15" i="3"/>
  <c r="H16" i="3"/>
  <c r="H18" i="3"/>
  <c r="H20" i="3"/>
  <c r="H23" i="3"/>
  <c r="H24" i="3"/>
  <c r="H26" i="3"/>
  <c r="H28" i="3"/>
  <c r="H5" i="3"/>
  <c r="J5" i="3" s="1"/>
  <c r="J31" i="3" s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5" i="1"/>
  <c r="N5" i="1"/>
  <c r="H6" i="3" s="1"/>
  <c r="N6" i="1"/>
  <c r="N7" i="1"/>
  <c r="N8" i="1"/>
  <c r="H9" i="3" s="1"/>
  <c r="N9" i="1"/>
  <c r="N10" i="1"/>
  <c r="H11" i="3" s="1"/>
  <c r="N11" i="1"/>
  <c r="N12" i="1"/>
  <c r="H13" i="3" s="1"/>
  <c r="N13" i="1"/>
  <c r="H14" i="3" s="1"/>
  <c r="N14" i="1"/>
  <c r="N15" i="1"/>
  <c r="N16" i="1"/>
  <c r="H17" i="3" s="1"/>
  <c r="N17" i="1"/>
  <c r="N18" i="1"/>
  <c r="H19" i="3" s="1"/>
  <c r="N19" i="1"/>
  <c r="N20" i="1"/>
  <c r="H21" i="3" s="1"/>
  <c r="N21" i="1"/>
  <c r="H22" i="3" s="1"/>
  <c r="N22" i="1"/>
  <c r="N23" i="1"/>
  <c r="N24" i="1"/>
  <c r="H25" i="3" s="1"/>
  <c r="N25" i="1"/>
  <c r="N26" i="1"/>
  <c r="H27" i="3" s="1"/>
  <c r="N27" i="1"/>
  <c r="N28" i="1"/>
  <c r="H29" i="3" s="1"/>
  <c r="N29" i="1"/>
  <c r="G13" i="2"/>
  <c r="G12" i="2"/>
  <c r="G11" i="2"/>
  <c r="G10" i="2"/>
  <c r="G9" i="2"/>
  <c r="G8" i="2"/>
  <c r="G7" i="2"/>
  <c r="G6" i="2"/>
  <c r="G5" i="2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5" i="4" l="1"/>
  <c r="I12" i="3"/>
  <c r="I28" i="3"/>
  <c r="I5" i="3"/>
  <c r="I31" i="3" s="1"/>
  <c r="I20" i="3"/>
  <c r="J27" i="3"/>
  <c r="J19" i="3"/>
  <c r="J11" i="3"/>
  <c r="I7" i="3"/>
  <c r="I15" i="3"/>
  <c r="I23" i="3"/>
  <c r="J16" i="3"/>
  <c r="I8" i="3"/>
  <c r="I16" i="3"/>
  <c r="I24" i="3"/>
  <c r="J15" i="3"/>
  <c r="I6" i="3"/>
  <c r="I14" i="3"/>
  <c r="I22" i="3"/>
  <c r="J25" i="3"/>
  <c r="J17" i="3"/>
  <c r="J9" i="3"/>
  <c r="I19" i="3"/>
  <c r="J12" i="3"/>
  <c r="I9" i="3"/>
  <c r="I17" i="3"/>
  <c r="I25" i="3"/>
  <c r="J22" i="3"/>
  <c r="J14" i="3"/>
  <c r="J6" i="3"/>
  <c r="I11" i="3"/>
  <c r="J24" i="3"/>
  <c r="J8" i="3"/>
  <c r="J28" i="3"/>
  <c r="I10" i="3"/>
  <c r="J10" i="3"/>
  <c r="I18" i="3"/>
  <c r="J18" i="3"/>
  <c r="I26" i="3"/>
  <c r="J26" i="3"/>
  <c r="I29" i="3"/>
  <c r="J29" i="3"/>
  <c r="I21" i="3"/>
  <c r="J21" i="3"/>
  <c r="I13" i="3"/>
  <c r="J13" i="3"/>
  <c r="J23" i="3"/>
  <c r="J7" i="3"/>
  <c r="I27" i="3"/>
  <c r="J20" i="3"/>
  <c r="H5" i="4" l="1"/>
  <c r="H15" i="4" s="1"/>
  <c r="I5" i="4"/>
  <c r="I15" i="4" s="1"/>
</calcChain>
</file>

<file path=xl/sharedStrings.xml><?xml version="1.0" encoding="utf-8"?>
<sst xmlns="http://schemas.openxmlformats.org/spreadsheetml/2006/main" count="368" uniqueCount="52">
  <si>
    <t xml:space="preserve">Description </t>
  </si>
  <si>
    <t>Pureté</t>
  </si>
  <si>
    <t xml:space="preserve">Toluene (D-8) </t>
  </si>
  <si>
    <t xml:space="preserve">Tetrahydrofuranne (D-8) </t>
  </si>
  <si>
    <t xml:space="preserve">Methanol (D-4) </t>
  </si>
  <si>
    <t xml:space="preserve">Eau lourde </t>
  </si>
  <si>
    <t xml:space="preserve">Dimethylsulfoxyde (D-6) </t>
  </si>
  <si>
    <t xml:space="preserve">Chlorure de methylene (D-2) </t>
  </si>
  <si>
    <t xml:space="preserve">Chloroforme (D-1) </t>
  </si>
  <si>
    <t xml:space="preserve">Benzene (D-6) </t>
  </si>
  <si>
    <t xml:space="preserve">Acetonitrile (D-3) </t>
  </si>
  <si>
    <t xml:space="preserve">Acetone (D-6) </t>
  </si>
  <si>
    <t>Pyridine (D-5)</t>
  </si>
  <si>
    <t>Dimethylformamide (D-7)</t>
  </si>
  <si>
    <t>Quantité annuelle  2022</t>
  </si>
  <si>
    <t>Quantité annuelle  2023</t>
  </si>
  <si>
    <t>Quantité annuelle 2024</t>
  </si>
  <si>
    <t>Quantité annuelle  estimative 2025</t>
  </si>
  <si>
    <t>Conditionnement :
quantité</t>
  </si>
  <si>
    <t>Conditionnement :
unité</t>
  </si>
  <si>
    <t>mL</t>
  </si>
  <si>
    <t>Fourniture et livraisons de produits chimiques pour les activités d’enseignement, de recherche 
ou de fonctionnement de l'Université de Rennes, l'ENSCR et l'INSA de Rennes</t>
  </si>
  <si>
    <t xml:space="preserve">Candidat : </t>
  </si>
  <si>
    <t>Quantité annuelle  2024</t>
  </si>
  <si>
    <t xml:space="preserve"> Quantité annuelle  estimative 2025</t>
  </si>
  <si>
    <t>Tubes RMN 5 mm (400 MHz)</t>
  </si>
  <si>
    <t>Paquet</t>
  </si>
  <si>
    <t>Tubes bouchons à vis 5 mm (400 MHz)</t>
  </si>
  <si>
    <t>Tubes jetables 5 mm (400 MHz)</t>
  </si>
  <si>
    <t>Tubes RMN 5 mm (500 MHZ)</t>
  </si>
  <si>
    <t>Microtubes 3 mm (400 MHZ)</t>
  </si>
  <si>
    <t>Bouchons pour tubes 5 mm</t>
  </si>
  <si>
    <t>Bouchons pour tubes 3 mm</t>
  </si>
  <si>
    <t>Goupillons à tubes</t>
  </si>
  <si>
    <t>Unité</t>
  </si>
  <si>
    <t>Référence du candidat</t>
  </si>
  <si>
    <t>Conditionnement du candidat : quantité</t>
  </si>
  <si>
    <t>Conditionnement du candidat : unité</t>
  </si>
  <si>
    <t>Prix Public HT € du conditionnement</t>
  </si>
  <si>
    <t>% Remise sur Prix Public HT € du conditionnement</t>
  </si>
  <si>
    <t>Prix remisé € HT du conditionnement</t>
  </si>
  <si>
    <t>Prix remisé € TTC du conditionnement</t>
  </si>
  <si>
    <t>A compléter</t>
  </si>
  <si>
    <t>Moyenne Quantité annuelle  estimative 2025</t>
  </si>
  <si>
    <t>Conditionnement : Quantité</t>
  </si>
  <si>
    <t xml:space="preserve">DQE conditionnement  € HT </t>
  </si>
  <si>
    <t>DQE unité € HT</t>
  </si>
  <si>
    <t>Total estimatif annuel HT</t>
  </si>
  <si>
    <t>Candidat :</t>
  </si>
  <si>
    <t>A compléter par le candidat</t>
  </si>
  <si>
    <t>TVA % sur prix remisé du  conditionnement</t>
  </si>
  <si>
    <t>kjhikuhiuhiu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</si>
</sst>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#,##0.00\ &quot;€&quot;"/>
    <numFmt numFmtId="166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color indexed="8"/>
      <name val="Tahoma"/>
      <family val="2"/>
    </font>
    <font>
      <b/>
      <u/>
      <sz val="11"/>
      <color theme="5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7" fillId="0" borderId="0" applyFont="0" applyFill="0" applyBorder="0" applyAlignment="0" applyProtection="0"/>
  </cellStyleXfs>
  <cellXfs count="56">
    <xf numFmtId="0" fontId="0" fillId="0" borderId="0" xfId="0"/>
    <xf numFmtId="1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0" fillId="3" borderId="0" xfId="0" applyFill="1"/>
    <xf numFmtId="0" fontId="1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 vertical="top"/>
    </xf>
    <xf numFmtId="0" fontId="4" fillId="2" borderId="8" xfId="0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165" fontId="6" fillId="2" borderId="1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165" fontId="8" fillId="3" borderId="0" xfId="1" applyNumberFormat="1" applyFont="1" applyFill="1" applyAlignment="1">
      <alignment horizontal="right" vertical="center"/>
    </xf>
    <xf numFmtId="0" fontId="0" fillId="3" borderId="14" xfId="0" applyFill="1" applyBorder="1"/>
    <xf numFmtId="0" fontId="9" fillId="0" borderId="0" xfId="0" applyFont="1" applyAlignment="1">
      <alignment vertical="center"/>
    </xf>
    <xf numFmtId="166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2" fillId="0" borderId="4" xfId="0" applyNumberFormat="1" applyFont="1" applyFill="1" applyBorder="1" applyAlignment="1" applyProtection="1">
      <alignment horizontal="center" vertical="top"/>
    </xf>
    <xf numFmtId="10" fontId="0" fillId="0" borderId="5" xfId="0" applyNumberFormat="1" applyFill="1" applyBorder="1" applyAlignment="1">
      <alignment horizontal="center"/>
    </xf>
    <xf numFmtId="165" fontId="6" fillId="2" borderId="12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6" fontId="0" fillId="0" borderId="5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166" fontId="0" fillId="0" borderId="6" xfId="0" applyNumberForma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166" fontId="0" fillId="4" borderId="5" xfId="0" applyNumberFormat="1" applyFill="1" applyBorder="1" applyAlignment="1">
      <alignment horizontal="center"/>
    </xf>
    <xf numFmtId="9" fontId="0" fillId="4" borderId="5" xfId="2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166" fontId="0" fillId="3" borderId="14" xfId="0" applyNumberFormat="1" applyFill="1" applyBorder="1"/>
    <xf numFmtId="0" fontId="0" fillId="0" borderId="0" xfId="0" applyAlignment="1"/>
    <xf numFmtId="0" fontId="0" fillId="3" borderId="0" xfId="0" applyFill="1" applyAlignment="1"/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">
    <cellStyle name="Normal" xfId="0" builtinId="0"/>
    <cellStyle name="Normal 2" xfId="1" xr:uid="{2AB6BC61-6CC6-4F5A-9985-93B50245A280}"/>
    <cellStyle name="Pourcentage" xfId="2" builtinId="5"/>
  </cellStyles>
  <dxfs count="70"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ahom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Tahoma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CBA73D-09CB-4DD7-9C4C-D1F9300FC541}" name="Tableau1" displayName="Tableau1" ref="A4:P29" totalsRowShown="0" headerRowDxfId="69" dataDxfId="67" headerRowBorderDxfId="68" tableBorderDxfId="66" totalsRowBorderDxfId="65">
  <autoFilter ref="A4:P29" xr:uid="{73CBA73D-09CB-4DD7-9C4C-D1F9300FC541}"/>
  <tableColumns count="16">
    <tableColumn id="1" xr3:uid="{94EAF08F-BBC0-4321-9388-ED603FC5DFB2}" name="Description " dataDxfId="64"/>
    <tableColumn id="2" xr3:uid="{BAA5FB26-790C-4285-8F05-341906B37819}" name="Pureté" dataDxfId="63"/>
    <tableColumn id="4" xr3:uid="{D0063203-F626-442B-B5A5-634BEB03E700}" name="Conditionnement :_x000a_quantité" dataDxfId="62"/>
    <tableColumn id="5" xr3:uid="{BC2BADC8-9E71-4F9D-9794-DC876859F5B0}" name="Conditionnement :_x000a_unité" dataDxfId="61"/>
    <tableColumn id="6" xr3:uid="{B5819736-FA6C-45CF-8E61-1055C47844F3}" name="Quantité annuelle  2022" dataDxfId="60"/>
    <tableColumn id="7" xr3:uid="{4DAD3122-8778-49F4-8E51-4856A6B55196}" name="Quantité annuelle  2023" dataDxfId="59"/>
    <tableColumn id="8" xr3:uid="{13C55443-D2B2-49CF-94AE-D775C9F6E7DC}" name="Quantité annuelle 2024" dataDxfId="58"/>
    <tableColumn id="9" xr3:uid="{558457D7-9845-4CA5-BEAE-D7C05F7470CE}" name="Quantité annuelle  estimative 2025" dataDxfId="57">
      <calculatedColumnFormula>AVERAGE(E5:G5)</calculatedColumnFormula>
    </tableColumn>
    <tableColumn id="10" xr3:uid="{C18F31D9-4C80-401D-B7CB-D33A71303FBA}" name="Référence du candidat" dataDxfId="56"/>
    <tableColumn id="11" xr3:uid="{1C497535-D4BD-4257-8280-2BCCAD76C710}" name="Conditionnement du candidat : quantité" dataDxfId="55"/>
    <tableColumn id="12" xr3:uid="{A768ABF4-5BBD-4608-9593-545259BEA356}" name="Conditionnement du candidat : unité" dataDxfId="54"/>
    <tableColumn id="13" xr3:uid="{8DD2AC24-AD7B-4660-A386-01221293316A}" name="Prix Public HT € du conditionnement" dataDxfId="53"/>
    <tableColumn id="14" xr3:uid="{13930903-C665-4DD7-9B30-7D524A4BBCAD}" name="% Remise sur Prix Public HT € du conditionnement" dataDxfId="52" dataCellStyle="Pourcentage"/>
    <tableColumn id="15" xr3:uid="{999F5B70-753E-45F1-B1A0-419B7DBCF701}" name="Prix remisé € HT du conditionnement" dataDxfId="51">
      <calculatedColumnFormula>Tableau1[[#This Row],[Prix Public HT € du conditionnement]]-Tableau1[[#This Row],[Prix Public HT € du conditionnement]]*Tableau1[[#This Row],[% Remise sur Prix Public HT € du conditionnement]]</calculatedColumnFormula>
    </tableColumn>
    <tableColumn id="16" xr3:uid="{1DCD72C6-0F29-46E1-9A8D-63DF08D209D2}" name="TVA % sur prix remisé du  conditionnement" dataDxfId="50" dataCellStyle="Pourcentage"/>
    <tableColumn id="17" xr3:uid="{55A61C46-8F98-44E5-BC73-F87DDFAFA0C6}" name="Prix remisé € TTC du conditionnement" dataDxfId="49">
      <calculatedColumnFormula>Tableau1[[#This Row],[Prix Public HT € du conditionnement]]-Tableau1[[#This Row],[Prix Public HT € du conditionnement]]*Tableau1[[#This Row],[% Remise sur Prix Public HT € du conditionnement]]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95E8B8-80D1-4B5D-A36D-1C968C36DAD3}" name="Tableau14" displayName="Tableau14" ref="A4:J29" totalsRowShown="0" headerRowDxfId="48" dataDxfId="46" headerRowBorderDxfId="47" tableBorderDxfId="45" totalsRowBorderDxfId="44">
  <autoFilter ref="A4:J29" xr:uid="{2895E8B8-80D1-4B5D-A36D-1C968C36DAD3}"/>
  <tableColumns count="10">
    <tableColumn id="1" xr3:uid="{35E8AC15-354F-4066-AAFB-0E018E6B3855}" name="Description " dataDxfId="43"/>
    <tableColumn id="2" xr3:uid="{C32CE5B4-5F42-405E-A00C-333FC0CEA29A}" name="Pureté" dataDxfId="42"/>
    <tableColumn id="4" xr3:uid="{195D0253-BE79-47D1-B09E-90291800459B}" name="Moyenne Quantité annuelle  estimative 2025" dataDxfId="41">
      <calculatedColumnFormula>'BPU Produits chimiques'!H5</calculatedColumnFormula>
    </tableColumn>
    <tableColumn id="5" xr3:uid="{004C4147-F423-4EC6-ABE3-5B27D27DF511}" name="Conditionnement : Quantité" dataDxfId="40">
      <calculatedColumnFormula>'BPU Produits chimiques'!C5</calculatedColumnFormula>
    </tableColumn>
    <tableColumn id="6" xr3:uid="{65AC94D6-7FB5-4A1C-BAE4-63FFBA05ABF6}" name="Référence du candidat" dataDxfId="39">
      <calculatedColumnFormula>'BPU Produits chimiques'!I5</calculatedColumnFormula>
    </tableColumn>
    <tableColumn id="7" xr3:uid="{C91352E3-8C89-4F94-8ECF-9FBA0AD4C4BA}" name="Conditionnement du candidat : quantité" dataDxfId="38">
      <calculatedColumnFormula>'BPU Produits chimiques'!J5</calculatedColumnFormula>
    </tableColumn>
    <tableColumn id="8" xr3:uid="{825C7F30-C777-4E26-BB7C-C061EC244C64}" name="Conditionnement du candidat : unité" dataDxfId="37">
      <calculatedColumnFormula>'BPU Produits chimiques'!K5</calculatedColumnFormula>
    </tableColumn>
    <tableColumn id="9" xr3:uid="{E1174B05-CFA0-42B4-9513-E27786AB8A9C}" name="Prix remisé € HT du conditionnement" dataDxfId="36">
      <calculatedColumnFormula>Tableau1[[#This Row],[Prix remisé € HT du conditionnement]]</calculatedColumnFormula>
    </tableColumn>
    <tableColumn id="10" xr3:uid="{02A935A9-8DEB-4583-A9B1-092F41FE1F3B}" name="DQE conditionnement  € HT " dataDxfId="35">
      <calculatedColumnFormula>Tableau14[[#This Row],[Moyenne Quantité annuelle  estimative 2025]]*Tableau14[[#This Row],[Prix remisé € HT du conditionnement]]</calculatedColumnFormula>
    </tableColumn>
    <tableColumn id="11" xr3:uid="{6227B034-CE9E-4432-9041-66BF3CEB035D}" name="DQE unité € HT" dataDxfId="34">
      <calculatedColumnFormula>(Tableau14[[#This Row],[Prix remisé € HT du conditionnement]]/Tableau14[[#This Row],[Conditionnement du candidat : quantité]])*Tableau14[[#This Row],[Moyenne Quantité annuelle  estimative 2025]]*Tableau14[[#This Row],[Conditionnement : Quantité]]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4DB623-FC9E-4BE9-AB1F-F2B06D3540EC}" name="Tableau13" displayName="Tableau13" ref="A4:O13" totalsRowShown="0" headerRowDxfId="33" dataDxfId="31" headerRowBorderDxfId="32" tableBorderDxfId="30" totalsRowBorderDxfId="29">
  <autoFilter ref="A4:O13" xr:uid="{A14DB623-FC9E-4BE9-AB1F-F2B06D3540EC}"/>
  <tableColumns count="15">
    <tableColumn id="1" xr3:uid="{C9C28AB7-B6E8-482A-9A9B-B9A0C08F9F02}" name="Description " dataDxfId="28"/>
    <tableColumn id="3" xr3:uid="{DD078DB5-85BA-40AD-9EE2-26735AEDE352}" name="Conditionnement :_x000a_quantité" dataDxfId="27"/>
    <tableColumn id="4" xr3:uid="{4B138145-856D-4044-90C4-1BCBDF1F2503}" name="Conditionnement :_x000a_unité" dataDxfId="26"/>
    <tableColumn id="5" xr3:uid="{4EE9A310-F046-4CDF-A9AB-0E8438D2E081}" name="Quantité annuelle  2022" dataDxfId="25"/>
    <tableColumn id="6" xr3:uid="{81BA157C-C159-4D60-9977-9711E8602741}" name="Quantité annuelle  2023" dataDxfId="24"/>
    <tableColumn id="7" xr3:uid="{2C318904-DC97-4957-9B15-04FA28C16B5D}" name="Quantité annuelle  2024" dataDxfId="23"/>
    <tableColumn id="8" xr3:uid="{F1CD9A1F-128F-4276-B1BF-5A82B0507FFE}" name=" Quantité annuelle  estimative 2025" dataDxfId="22">
      <calculatedColumnFormula>AVERAGE(D5:F5)</calculatedColumnFormula>
    </tableColumn>
    <tableColumn id="9" xr3:uid="{920A69FB-F004-4554-AD5B-468B456275BF}" name="Référence du candidat" dataDxfId="21"/>
    <tableColumn id="10" xr3:uid="{F2FAAB50-29AB-4E2B-AB50-359F1013BEE1}" name="Conditionnement du candidat : quantité" dataDxfId="20"/>
    <tableColumn id="11" xr3:uid="{1265C74D-16D8-4136-84FE-42E8ECC81C5A}" name="Conditionnement du candidat : unité" dataDxfId="19"/>
    <tableColumn id="12" xr3:uid="{6F9F57C7-0355-4834-A8AB-7D93795BA2B7}" name="Prix Public HT € du conditionnement" dataDxfId="18"/>
    <tableColumn id="13" xr3:uid="{2EB5801F-47FD-49C2-AB47-1220DF79F638}" name="% Remise sur Prix Public HT € du conditionnement" dataDxfId="17" dataCellStyle="Pourcentage"/>
    <tableColumn id="14" xr3:uid="{FFA29528-535F-476F-ABC1-C8DAA1575CCE}" name="Prix remisé € HT du conditionnement" dataDxfId="16">
      <calculatedColumnFormula>Tableau13[[#This Row],[Prix Public HT € du conditionnement]]-Tableau13[[#This Row],[Prix Public HT € du conditionnement]]*Tableau13[[#This Row],[% Remise sur Prix Public HT € du conditionnement]]</calculatedColumnFormula>
    </tableColumn>
    <tableColumn id="15" xr3:uid="{08951AE5-F251-4912-BF77-50F7C1964FE7}" name="TVA % sur prix remisé du  conditionnement" dataDxfId="15" dataCellStyle="Pourcentage"/>
    <tableColumn id="16" xr3:uid="{F3652FC9-FD61-447E-896D-B696D955A645}" name="Prix remisé € TTC du conditionnement" dataDxfId="14">
      <calculatedColumnFormula>Tableau13[[#This Row],[Prix remisé € HT du conditionnement]]*(1+Tableau13[[#This Row],[TVA % sur prix remisé du  conditionnement]])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AF9199-BD32-4FFF-9786-6068B013465C}" name="Tableau135" displayName="Tableau135" ref="A4:I13" totalsRowShown="0" headerRowDxfId="13" dataDxfId="11" headerRowBorderDxfId="12" tableBorderDxfId="10" totalsRowBorderDxfId="9">
  <autoFilter ref="A4:I13" xr:uid="{F7AF9199-BD32-4FFF-9786-6068B013465C}"/>
  <tableColumns count="9">
    <tableColumn id="1" xr3:uid="{9956490B-2785-4376-9B09-FC2E70AE4515}" name="Description " dataDxfId="8"/>
    <tableColumn id="3" xr3:uid="{34E55CC9-81A9-45B5-B640-C7CC3AE46AF5}" name="Moyenne Quantité annuelle  estimative 2025" dataDxfId="7">
      <calculatedColumnFormula>Tableau13[[#This Row],[ Quantité annuelle  estimative 2025]]</calculatedColumnFormula>
    </tableColumn>
    <tableColumn id="4" xr3:uid="{C56B7214-4A74-43DC-B72F-C17BB27C0F39}" name="Conditionnement : Quantité" dataDxfId="6">
      <calculatedColumnFormula>Tableau13[[#This Row],[Conditionnement :
quantité]]</calculatedColumnFormula>
    </tableColumn>
    <tableColumn id="5" xr3:uid="{AC593DCC-61E3-45D8-871E-68B2151ADE80}" name="Référence du candidat" dataDxfId="5">
      <calculatedColumnFormula>Tableau13[[#This Row],[Référence du candidat]]</calculatedColumnFormula>
    </tableColumn>
    <tableColumn id="6" xr3:uid="{7A4DEB0A-08E6-4402-941B-25BE2FA58DF0}" name="Conditionnement du candidat : quantité" dataDxfId="4">
      <calculatedColumnFormula>Tableau13[[#This Row],[Conditionnement du candidat : quantité]]</calculatedColumnFormula>
    </tableColumn>
    <tableColumn id="7" xr3:uid="{61F17E80-23F3-43FB-B97C-FA5C2B7B8B61}" name="Conditionnement du candidat : unité" dataDxfId="3">
      <calculatedColumnFormula>Tableau13[[#This Row],[Conditionnement du candidat : unité]]</calculatedColumnFormula>
    </tableColumn>
    <tableColumn id="8" xr3:uid="{92EB17CE-00FE-4790-A770-973C612E79B6}" name="Prix remisé € HT du conditionnement" dataDxfId="2">
      <calculatedColumnFormula>Tableau13[[#This Row],[Prix remisé € HT du conditionnement]]</calculatedColumnFormula>
    </tableColumn>
    <tableColumn id="9" xr3:uid="{4D213A00-3F24-411D-8EC7-0431A0800999}" name="DQE conditionnement  € HT " dataDxfId="1">
      <calculatedColumnFormula>Tableau135[[#This Row],[Moyenne Quantité annuelle  estimative 2025]]*Tableau135[[#This Row],[Prix remisé € HT du conditionnement]]</calculatedColumnFormula>
    </tableColumn>
    <tableColumn id="10" xr3:uid="{E7FD2B0B-B55A-4126-B56C-9C576CDB0B7F}" name="DQE unité € HT" dataDxfId="0">
      <calculatedColumnFormula>(Tableau135[[#This Row],[Prix remisé € HT du conditionnement]]/Tableau135[[#This Row],[Conditionnement du candidat : quantité]])*Tableau135[[#This Row],[Moyenne Quantité annuelle  estimative 2025]]*Tableau135[[#This Row],[Conditionnement : Quantité]]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2"/>
  <sheetViews>
    <sheetView tabSelected="1" view="pageLayout" zoomScale="55" zoomScaleNormal="100" zoomScalePageLayoutView="55" workbookViewId="0">
      <selection activeCell="B1" sqref="B1:P1"/>
    </sheetView>
  </sheetViews>
  <sheetFormatPr baseColWidth="10" defaultRowHeight="14.5" x14ac:dyDescent="0.35"/>
  <cols>
    <col min="1" max="1" width="25" customWidth="1"/>
    <col min="2" max="2" width="10.81640625" customWidth="1"/>
    <col min="3" max="3" width="16.1796875" customWidth="1"/>
    <col min="4" max="4" width="15.36328125" customWidth="1"/>
    <col min="5" max="5" width="16.54296875" customWidth="1"/>
    <col min="6" max="7" width="17.6328125" customWidth="1"/>
    <col min="8" max="8" width="20.36328125" customWidth="1"/>
    <col min="9" max="9" width="16.1796875" customWidth="1"/>
    <col min="10" max="10" width="20.36328125" customWidth="1"/>
    <col min="11" max="11" width="14.36328125" customWidth="1"/>
    <col min="12" max="12" width="9.54296875" customWidth="1"/>
    <col min="13" max="13" width="14.6328125" customWidth="1"/>
    <col min="14" max="14" width="14.36328125" customWidth="1"/>
    <col min="15" max="15" width="13" customWidth="1"/>
    <col min="16" max="16" width="15.54296875" customWidth="1"/>
  </cols>
  <sheetData>
    <row r="1" spans="1:16" ht="15" thickBot="1" x14ac:dyDescent="0.4">
      <c r="A1" s="19" t="s">
        <v>48</v>
      </c>
      <c r="B1" s="47" t="s">
        <v>51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</row>
    <row r="2" spans="1:16" s="3" customFormat="1" ht="37.5" customHeight="1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52" x14ac:dyDescent="0.35">
      <c r="A4" s="8" t="s">
        <v>0</v>
      </c>
      <c r="B4" s="11" t="s">
        <v>1</v>
      </c>
      <c r="C4" s="9" t="s">
        <v>18</v>
      </c>
      <c r="D4" s="9" t="s">
        <v>19</v>
      </c>
      <c r="E4" s="10" t="s">
        <v>14</v>
      </c>
      <c r="F4" s="10" t="s">
        <v>15</v>
      </c>
      <c r="G4" s="10" t="s">
        <v>16</v>
      </c>
      <c r="H4" s="10" t="s">
        <v>17</v>
      </c>
      <c r="I4" s="9" t="s">
        <v>35</v>
      </c>
      <c r="J4" s="9" t="s">
        <v>36</v>
      </c>
      <c r="K4" s="9" t="s">
        <v>37</v>
      </c>
      <c r="L4" s="14" t="s">
        <v>38</v>
      </c>
      <c r="M4" s="4" t="s">
        <v>39</v>
      </c>
      <c r="N4" s="15" t="s">
        <v>40</v>
      </c>
      <c r="O4" s="16" t="s">
        <v>50</v>
      </c>
      <c r="P4" s="16" t="s">
        <v>41</v>
      </c>
    </row>
    <row r="5" spans="1:16" x14ac:dyDescent="0.35">
      <c r="A5" s="6" t="s">
        <v>11</v>
      </c>
      <c r="B5" s="1">
        <v>0.998</v>
      </c>
      <c r="C5" s="2">
        <v>10</v>
      </c>
      <c r="D5" s="2" t="s">
        <v>20</v>
      </c>
      <c r="E5" s="2">
        <v>36</v>
      </c>
      <c r="F5" s="2">
        <v>34</v>
      </c>
      <c r="G5" s="2">
        <v>42</v>
      </c>
      <c r="H5" s="26">
        <f>AVERAGE(E5:G5)</f>
        <v>37.333333333333336</v>
      </c>
      <c r="I5" s="30" t="s">
        <v>42</v>
      </c>
      <c r="J5" s="30" t="s">
        <v>42</v>
      </c>
      <c r="K5" s="2" t="s">
        <v>20</v>
      </c>
      <c r="L5" s="34" t="s">
        <v>42</v>
      </c>
      <c r="M5" s="35" t="s">
        <v>42</v>
      </c>
      <c r="N5" s="20" t="e">
        <f>Tableau1[[#This Row],[Prix Public HT € du conditionnement]]-Tableau1[[#This Row],[Prix Public HT € du conditionnement]]*Tableau1[[#This Row],[% Remise sur Prix Public HT € du conditionnement]]</f>
        <v>#VALUE!</v>
      </c>
      <c r="O5" s="35" t="s">
        <v>42</v>
      </c>
      <c r="P5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6" spans="1:16" x14ac:dyDescent="0.35">
      <c r="A6" s="6" t="s">
        <v>11</v>
      </c>
      <c r="B6" s="1">
        <v>0.998</v>
      </c>
      <c r="C6" s="2">
        <v>100</v>
      </c>
      <c r="D6" s="2" t="s">
        <v>20</v>
      </c>
      <c r="E6" s="2">
        <v>10</v>
      </c>
      <c r="F6" s="2">
        <v>0</v>
      </c>
      <c r="G6" s="2">
        <v>3</v>
      </c>
      <c r="H6" s="26">
        <f t="shared" ref="H6:H29" si="0">AVERAGE(E6:G6)</f>
        <v>4.333333333333333</v>
      </c>
      <c r="I6" s="30" t="s">
        <v>42</v>
      </c>
      <c r="J6" s="30" t="s">
        <v>42</v>
      </c>
      <c r="K6" s="2" t="s">
        <v>20</v>
      </c>
      <c r="L6" s="34" t="s">
        <v>42</v>
      </c>
      <c r="M6" s="35" t="s">
        <v>42</v>
      </c>
      <c r="N6" s="20" t="e">
        <f>Tableau1[[#This Row],[Prix Public HT € du conditionnement]]-Tableau1[[#This Row],[Prix Public HT € du conditionnement]]*Tableau1[[#This Row],[% Remise sur Prix Public HT € du conditionnement]]</f>
        <v>#VALUE!</v>
      </c>
      <c r="O6" s="35" t="s">
        <v>42</v>
      </c>
      <c r="P6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7" spans="1:16" x14ac:dyDescent="0.35">
      <c r="A7" s="6" t="s">
        <v>10</v>
      </c>
      <c r="B7" s="1">
        <v>0.998</v>
      </c>
      <c r="C7" s="2">
        <v>10</v>
      </c>
      <c r="D7" s="2" t="s">
        <v>20</v>
      </c>
      <c r="E7" s="2">
        <v>21</v>
      </c>
      <c r="F7" s="2">
        <v>20</v>
      </c>
      <c r="G7" s="2">
        <v>45</v>
      </c>
      <c r="H7" s="26">
        <f t="shared" si="0"/>
        <v>28.666666666666668</v>
      </c>
      <c r="I7" s="30" t="s">
        <v>42</v>
      </c>
      <c r="J7" s="30" t="s">
        <v>42</v>
      </c>
      <c r="K7" s="2" t="s">
        <v>20</v>
      </c>
      <c r="L7" s="34" t="s">
        <v>42</v>
      </c>
      <c r="M7" s="35" t="s">
        <v>42</v>
      </c>
      <c r="N7" s="20" t="e">
        <f>Tableau1[[#This Row],[Prix Public HT € du conditionnement]]-Tableau1[[#This Row],[Prix Public HT € du conditionnement]]*Tableau1[[#This Row],[% Remise sur Prix Public HT € du conditionnement]]</f>
        <v>#VALUE!</v>
      </c>
      <c r="O7" s="35" t="s">
        <v>42</v>
      </c>
      <c r="P7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8" spans="1:16" x14ac:dyDescent="0.35">
      <c r="A8" s="7" t="s">
        <v>9</v>
      </c>
      <c r="B8" s="1">
        <v>0.995</v>
      </c>
      <c r="C8" s="2">
        <v>10</v>
      </c>
      <c r="D8" s="2" t="s">
        <v>20</v>
      </c>
      <c r="E8" s="2">
        <v>0</v>
      </c>
      <c r="F8" s="2">
        <v>28</v>
      </c>
      <c r="G8" s="2">
        <v>58</v>
      </c>
      <c r="H8" s="26">
        <f t="shared" si="0"/>
        <v>28.666666666666668</v>
      </c>
      <c r="I8" s="30" t="s">
        <v>42</v>
      </c>
      <c r="J8" s="30" t="s">
        <v>42</v>
      </c>
      <c r="K8" s="2" t="s">
        <v>20</v>
      </c>
      <c r="L8" s="34" t="s">
        <v>42</v>
      </c>
      <c r="M8" s="35" t="s">
        <v>42</v>
      </c>
      <c r="N8" s="20" t="e">
        <f>Tableau1[[#This Row],[Prix Public HT € du conditionnement]]-Tableau1[[#This Row],[Prix Public HT € du conditionnement]]*Tableau1[[#This Row],[% Remise sur Prix Public HT € du conditionnement]]</f>
        <v>#VALUE!</v>
      </c>
      <c r="O8" s="35" t="s">
        <v>42</v>
      </c>
      <c r="P8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9" spans="1:16" x14ac:dyDescent="0.35">
      <c r="A9" s="7" t="s">
        <v>9</v>
      </c>
      <c r="B9" s="1">
        <v>0.995</v>
      </c>
      <c r="C9" s="2">
        <v>100</v>
      </c>
      <c r="D9" s="2" t="s">
        <v>20</v>
      </c>
      <c r="E9" s="2">
        <v>0</v>
      </c>
      <c r="F9" s="2">
        <v>0</v>
      </c>
      <c r="G9" s="2">
        <v>15</v>
      </c>
      <c r="H9" s="26">
        <f t="shared" si="0"/>
        <v>5</v>
      </c>
      <c r="I9" s="30" t="s">
        <v>42</v>
      </c>
      <c r="J9" s="30" t="s">
        <v>42</v>
      </c>
      <c r="K9" s="2" t="s">
        <v>20</v>
      </c>
      <c r="L9" s="34" t="s">
        <v>42</v>
      </c>
      <c r="M9" s="35" t="s">
        <v>42</v>
      </c>
      <c r="N9" s="20" t="e">
        <f>Tableau1[[#This Row],[Prix Public HT € du conditionnement]]-Tableau1[[#This Row],[Prix Public HT € du conditionnement]]*Tableau1[[#This Row],[% Remise sur Prix Public HT € du conditionnement]]</f>
        <v>#VALUE!</v>
      </c>
      <c r="O9" s="35" t="s">
        <v>42</v>
      </c>
      <c r="P9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0" spans="1:16" x14ac:dyDescent="0.35">
      <c r="A10" s="7" t="s">
        <v>8</v>
      </c>
      <c r="B10" s="1">
        <v>0.998</v>
      </c>
      <c r="C10" s="2">
        <v>100</v>
      </c>
      <c r="D10" s="2" t="s">
        <v>20</v>
      </c>
      <c r="E10" s="2">
        <v>150</v>
      </c>
      <c r="F10" s="2">
        <v>153</v>
      </c>
      <c r="G10" s="2">
        <v>130</v>
      </c>
      <c r="H10" s="26">
        <f t="shared" si="0"/>
        <v>144.33333333333334</v>
      </c>
      <c r="I10" s="30" t="s">
        <v>42</v>
      </c>
      <c r="J10" s="30" t="s">
        <v>42</v>
      </c>
      <c r="K10" s="2" t="s">
        <v>20</v>
      </c>
      <c r="L10" s="34" t="s">
        <v>42</v>
      </c>
      <c r="M10" s="35" t="s">
        <v>42</v>
      </c>
      <c r="N10" s="20" t="e">
        <f>Tableau1[[#This Row],[Prix Public HT € du conditionnement]]-Tableau1[[#This Row],[Prix Public HT € du conditionnement]]*Tableau1[[#This Row],[% Remise sur Prix Public HT € du conditionnement]]</f>
        <v>#VALUE!</v>
      </c>
      <c r="O10" s="35" t="s">
        <v>42</v>
      </c>
      <c r="P10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1" spans="1:16" x14ac:dyDescent="0.35">
      <c r="A11" s="7" t="s">
        <v>8</v>
      </c>
      <c r="B11" s="1">
        <v>0.998</v>
      </c>
      <c r="C11" s="2">
        <v>500</v>
      </c>
      <c r="D11" s="2" t="s">
        <v>20</v>
      </c>
      <c r="E11" s="2">
        <v>34</v>
      </c>
      <c r="F11" s="2">
        <v>32</v>
      </c>
      <c r="G11" s="2">
        <v>39</v>
      </c>
      <c r="H11" s="26">
        <f t="shared" si="0"/>
        <v>35</v>
      </c>
      <c r="I11" s="30" t="s">
        <v>42</v>
      </c>
      <c r="J11" s="30" t="s">
        <v>42</v>
      </c>
      <c r="K11" s="2" t="s">
        <v>20</v>
      </c>
      <c r="L11" s="34" t="s">
        <v>42</v>
      </c>
      <c r="M11" s="35" t="s">
        <v>42</v>
      </c>
      <c r="N11" s="20" t="e">
        <f>Tableau1[[#This Row],[Prix Public HT € du conditionnement]]-Tableau1[[#This Row],[Prix Public HT € du conditionnement]]*Tableau1[[#This Row],[% Remise sur Prix Public HT € du conditionnement]]</f>
        <v>#VALUE!</v>
      </c>
      <c r="O11" s="35" t="s">
        <v>42</v>
      </c>
      <c r="P11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2" spans="1:16" x14ac:dyDescent="0.35">
      <c r="A12" s="7" t="s">
        <v>7</v>
      </c>
      <c r="B12" s="1">
        <v>0.999</v>
      </c>
      <c r="C12" s="2">
        <v>25</v>
      </c>
      <c r="D12" s="2" t="s">
        <v>20</v>
      </c>
      <c r="E12" s="2">
        <v>101</v>
      </c>
      <c r="F12" s="2">
        <v>70</v>
      </c>
      <c r="G12" s="2">
        <v>85</v>
      </c>
      <c r="H12" s="26">
        <f t="shared" si="0"/>
        <v>85.333333333333329</v>
      </c>
      <c r="I12" s="30" t="s">
        <v>42</v>
      </c>
      <c r="J12" s="30" t="s">
        <v>42</v>
      </c>
      <c r="K12" s="2" t="s">
        <v>20</v>
      </c>
      <c r="L12" s="34" t="s">
        <v>42</v>
      </c>
      <c r="M12" s="35" t="s">
        <v>42</v>
      </c>
      <c r="N12" s="20" t="e">
        <f>Tableau1[[#This Row],[Prix Public HT € du conditionnement]]-Tableau1[[#This Row],[Prix Public HT € du conditionnement]]*Tableau1[[#This Row],[% Remise sur Prix Public HT € du conditionnement]]</f>
        <v>#VALUE!</v>
      </c>
      <c r="O12" s="35" t="s">
        <v>42</v>
      </c>
      <c r="P12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3" spans="1:16" x14ac:dyDescent="0.35">
      <c r="A13" s="7" t="s">
        <v>7</v>
      </c>
      <c r="B13" s="1">
        <v>0.999</v>
      </c>
      <c r="C13" s="2">
        <v>100</v>
      </c>
      <c r="D13" s="2" t="s">
        <v>20</v>
      </c>
      <c r="E13" s="2">
        <v>0</v>
      </c>
      <c r="F13" s="2">
        <v>0</v>
      </c>
      <c r="G13" s="2">
        <v>0</v>
      </c>
      <c r="H13" s="26">
        <f t="shared" si="0"/>
        <v>0</v>
      </c>
      <c r="I13" s="30" t="s">
        <v>42</v>
      </c>
      <c r="J13" s="30" t="s">
        <v>42</v>
      </c>
      <c r="K13" s="2" t="s">
        <v>20</v>
      </c>
      <c r="L13" s="34" t="s">
        <v>42</v>
      </c>
      <c r="M13" s="35" t="s">
        <v>42</v>
      </c>
      <c r="N13" s="20" t="e">
        <f>Tableau1[[#This Row],[Prix Public HT € du conditionnement]]-Tableau1[[#This Row],[Prix Public HT € du conditionnement]]*Tableau1[[#This Row],[% Remise sur Prix Public HT € du conditionnement]]</f>
        <v>#VALUE!</v>
      </c>
      <c r="O13" s="35" t="s">
        <v>42</v>
      </c>
      <c r="P13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4" spans="1:16" x14ac:dyDescent="0.35">
      <c r="A14" s="7" t="s">
        <v>13</v>
      </c>
      <c r="B14" s="1">
        <v>0.995</v>
      </c>
      <c r="C14" s="2">
        <v>0.75</v>
      </c>
      <c r="D14" s="2" t="s">
        <v>20</v>
      </c>
      <c r="E14" s="2">
        <v>7</v>
      </c>
      <c r="F14" s="2">
        <v>0</v>
      </c>
      <c r="G14" s="2">
        <v>15</v>
      </c>
      <c r="H14" s="26">
        <f t="shared" si="0"/>
        <v>7.333333333333333</v>
      </c>
      <c r="I14" s="30" t="s">
        <v>42</v>
      </c>
      <c r="J14" s="30" t="s">
        <v>42</v>
      </c>
      <c r="K14" s="2" t="s">
        <v>20</v>
      </c>
      <c r="L14" s="34" t="s">
        <v>42</v>
      </c>
      <c r="M14" s="35" t="s">
        <v>42</v>
      </c>
      <c r="N14" s="20" t="e">
        <f>Tableau1[[#This Row],[Prix Public HT € du conditionnement]]-Tableau1[[#This Row],[Prix Public HT € du conditionnement]]*Tableau1[[#This Row],[% Remise sur Prix Public HT € du conditionnement]]</f>
        <v>#VALUE!</v>
      </c>
      <c r="O14" s="35" t="s">
        <v>42</v>
      </c>
      <c r="P14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5" spans="1:16" x14ac:dyDescent="0.35">
      <c r="A15" s="7" t="s">
        <v>13</v>
      </c>
      <c r="B15" s="1">
        <v>0.995</v>
      </c>
      <c r="C15" s="2">
        <v>10</v>
      </c>
      <c r="D15" s="2" t="s">
        <v>20</v>
      </c>
      <c r="E15" s="2">
        <v>0</v>
      </c>
      <c r="F15" s="2">
        <v>0</v>
      </c>
      <c r="G15" s="2">
        <v>0</v>
      </c>
      <c r="H15" s="26">
        <f t="shared" si="0"/>
        <v>0</v>
      </c>
      <c r="I15" s="30" t="s">
        <v>42</v>
      </c>
      <c r="J15" s="30" t="s">
        <v>42</v>
      </c>
      <c r="K15" s="2" t="s">
        <v>20</v>
      </c>
      <c r="L15" s="34" t="s">
        <v>42</v>
      </c>
      <c r="M15" s="35" t="s">
        <v>42</v>
      </c>
      <c r="N15" s="20" t="e">
        <f>Tableau1[[#This Row],[Prix Public HT € du conditionnement]]-Tableau1[[#This Row],[Prix Public HT € du conditionnement]]*Tableau1[[#This Row],[% Remise sur Prix Public HT € du conditionnement]]</f>
        <v>#VALUE!</v>
      </c>
      <c r="O15" s="35" t="s">
        <v>42</v>
      </c>
      <c r="P15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6" spans="1:16" x14ac:dyDescent="0.35">
      <c r="A16" s="7" t="s">
        <v>6</v>
      </c>
      <c r="B16" s="1">
        <v>0.998</v>
      </c>
      <c r="C16" s="2">
        <v>0.75</v>
      </c>
      <c r="D16" s="2" t="s">
        <v>20</v>
      </c>
      <c r="E16" s="2">
        <v>0</v>
      </c>
      <c r="F16" s="2">
        <v>0</v>
      </c>
      <c r="G16" s="2">
        <v>10</v>
      </c>
      <c r="H16" s="26">
        <f t="shared" si="0"/>
        <v>3.3333333333333335</v>
      </c>
      <c r="I16" s="30" t="s">
        <v>42</v>
      </c>
      <c r="J16" s="30" t="s">
        <v>42</v>
      </c>
      <c r="K16" s="2" t="s">
        <v>20</v>
      </c>
      <c r="L16" s="34" t="s">
        <v>42</v>
      </c>
      <c r="M16" s="35" t="s">
        <v>42</v>
      </c>
      <c r="N16" s="20" t="e">
        <f>Tableau1[[#This Row],[Prix Public HT € du conditionnement]]-Tableau1[[#This Row],[Prix Public HT € du conditionnement]]*Tableau1[[#This Row],[% Remise sur Prix Public HT € du conditionnement]]</f>
        <v>#VALUE!</v>
      </c>
      <c r="O16" s="35" t="s">
        <v>42</v>
      </c>
      <c r="P16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7" spans="1:16" x14ac:dyDescent="0.35">
      <c r="A17" s="7" t="s">
        <v>6</v>
      </c>
      <c r="B17" s="1">
        <v>0.998</v>
      </c>
      <c r="C17" s="2">
        <v>10</v>
      </c>
      <c r="D17" s="2" t="s">
        <v>20</v>
      </c>
      <c r="E17" s="2">
        <v>101</v>
      </c>
      <c r="F17" s="2">
        <v>124</v>
      </c>
      <c r="G17" s="2">
        <v>118</v>
      </c>
      <c r="H17" s="26">
        <f t="shared" si="0"/>
        <v>114.33333333333333</v>
      </c>
      <c r="I17" s="30" t="s">
        <v>42</v>
      </c>
      <c r="J17" s="30" t="s">
        <v>42</v>
      </c>
      <c r="K17" s="2" t="s">
        <v>20</v>
      </c>
      <c r="L17" s="34" t="s">
        <v>42</v>
      </c>
      <c r="M17" s="35" t="s">
        <v>42</v>
      </c>
      <c r="N17" s="20" t="e">
        <f>Tableau1[[#This Row],[Prix Public HT € du conditionnement]]-Tableau1[[#This Row],[Prix Public HT € du conditionnement]]*Tableau1[[#This Row],[% Remise sur Prix Public HT € du conditionnement]]</f>
        <v>#VALUE!</v>
      </c>
      <c r="O17" s="35" t="s">
        <v>42</v>
      </c>
      <c r="P17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8" spans="1:16" x14ac:dyDescent="0.35">
      <c r="A18" s="7" t="s">
        <v>6</v>
      </c>
      <c r="B18" s="1">
        <v>0.998</v>
      </c>
      <c r="C18" s="2">
        <v>100</v>
      </c>
      <c r="D18" s="2" t="s">
        <v>20</v>
      </c>
      <c r="E18" s="2">
        <v>12</v>
      </c>
      <c r="F18" s="2">
        <v>7</v>
      </c>
      <c r="G18" s="2">
        <v>9</v>
      </c>
      <c r="H18" s="26">
        <f t="shared" si="0"/>
        <v>9.3333333333333339</v>
      </c>
      <c r="I18" s="30" t="s">
        <v>42</v>
      </c>
      <c r="J18" s="30" t="s">
        <v>42</v>
      </c>
      <c r="K18" s="2" t="s">
        <v>20</v>
      </c>
      <c r="L18" s="34" t="s">
        <v>42</v>
      </c>
      <c r="M18" s="35" t="s">
        <v>42</v>
      </c>
      <c r="N18" s="20" t="e">
        <f>Tableau1[[#This Row],[Prix Public HT € du conditionnement]]-Tableau1[[#This Row],[Prix Public HT € du conditionnement]]*Tableau1[[#This Row],[% Remise sur Prix Public HT € du conditionnement]]</f>
        <v>#VALUE!</v>
      </c>
      <c r="O18" s="35" t="s">
        <v>42</v>
      </c>
      <c r="P18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19" spans="1:16" x14ac:dyDescent="0.35">
      <c r="A19" s="7" t="s">
        <v>5</v>
      </c>
      <c r="B19" s="21">
        <v>0.99997000000000003</v>
      </c>
      <c r="C19" s="2">
        <v>0.75</v>
      </c>
      <c r="D19" s="2" t="s">
        <v>20</v>
      </c>
      <c r="E19" s="2">
        <v>0</v>
      </c>
      <c r="F19" s="2">
        <v>0</v>
      </c>
      <c r="G19" s="2">
        <v>0</v>
      </c>
      <c r="H19" s="26">
        <f t="shared" si="0"/>
        <v>0</v>
      </c>
      <c r="I19" s="30" t="s">
        <v>42</v>
      </c>
      <c r="J19" s="30" t="s">
        <v>42</v>
      </c>
      <c r="K19" s="2" t="s">
        <v>20</v>
      </c>
      <c r="L19" s="34" t="s">
        <v>42</v>
      </c>
      <c r="M19" s="35" t="s">
        <v>42</v>
      </c>
      <c r="N19" s="20" t="e">
        <f>Tableau1[[#This Row],[Prix Public HT € du conditionnement]]-Tableau1[[#This Row],[Prix Public HT € du conditionnement]]*Tableau1[[#This Row],[% Remise sur Prix Public HT € du conditionnement]]</f>
        <v>#VALUE!</v>
      </c>
      <c r="O19" s="35" t="s">
        <v>42</v>
      </c>
      <c r="P19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0" spans="1:16" x14ac:dyDescent="0.35">
      <c r="A20" s="7" t="s">
        <v>5</v>
      </c>
      <c r="B20" s="1">
        <v>0.99960000000000004</v>
      </c>
      <c r="C20" s="2">
        <v>10</v>
      </c>
      <c r="D20" s="2" t="s">
        <v>20</v>
      </c>
      <c r="E20" s="2">
        <v>11</v>
      </c>
      <c r="F20" s="2">
        <v>17</v>
      </c>
      <c r="G20" s="2">
        <v>15</v>
      </c>
      <c r="H20" s="26">
        <f t="shared" si="0"/>
        <v>14.333333333333334</v>
      </c>
      <c r="I20" s="30" t="s">
        <v>42</v>
      </c>
      <c r="J20" s="30" t="s">
        <v>42</v>
      </c>
      <c r="K20" s="2" t="s">
        <v>20</v>
      </c>
      <c r="L20" s="34" t="s">
        <v>42</v>
      </c>
      <c r="M20" s="35" t="s">
        <v>42</v>
      </c>
      <c r="N20" s="20" t="e">
        <f>Tableau1[[#This Row],[Prix Public HT € du conditionnement]]-Tableau1[[#This Row],[Prix Public HT € du conditionnement]]*Tableau1[[#This Row],[% Remise sur Prix Public HT € du conditionnement]]</f>
        <v>#VALUE!</v>
      </c>
      <c r="O20" s="35" t="s">
        <v>42</v>
      </c>
      <c r="P20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1" spans="1:16" x14ac:dyDescent="0.35">
      <c r="A21" s="7" t="s">
        <v>5</v>
      </c>
      <c r="B21" s="1">
        <v>0.99960000000000004</v>
      </c>
      <c r="C21" s="2">
        <v>100</v>
      </c>
      <c r="D21" s="2" t="s">
        <v>20</v>
      </c>
      <c r="E21" s="2">
        <v>8</v>
      </c>
      <c r="F21" s="2">
        <v>6</v>
      </c>
      <c r="G21" s="2">
        <v>15</v>
      </c>
      <c r="H21" s="26">
        <f t="shared" si="0"/>
        <v>9.6666666666666661</v>
      </c>
      <c r="I21" s="30" t="s">
        <v>42</v>
      </c>
      <c r="J21" s="30" t="s">
        <v>42</v>
      </c>
      <c r="K21" s="2" t="s">
        <v>20</v>
      </c>
      <c r="L21" s="34" t="s">
        <v>42</v>
      </c>
      <c r="M21" s="35" t="s">
        <v>42</v>
      </c>
      <c r="N21" s="20" t="e">
        <f>Tableau1[[#This Row],[Prix Public HT € du conditionnement]]-Tableau1[[#This Row],[Prix Public HT € du conditionnement]]*Tableau1[[#This Row],[% Remise sur Prix Public HT € du conditionnement]]</f>
        <v>#VALUE!</v>
      </c>
      <c r="O21" s="35" t="s">
        <v>42</v>
      </c>
      <c r="P21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2" spans="1:16" x14ac:dyDescent="0.35">
      <c r="A22" s="7" t="s">
        <v>4</v>
      </c>
      <c r="B22" s="1">
        <v>0.998</v>
      </c>
      <c r="C22" s="2">
        <v>0.75</v>
      </c>
      <c r="D22" s="2" t="s">
        <v>20</v>
      </c>
      <c r="E22" s="2">
        <v>0</v>
      </c>
      <c r="F22" s="2">
        <v>0</v>
      </c>
      <c r="G22" s="2">
        <v>0</v>
      </c>
      <c r="H22" s="26">
        <f t="shared" si="0"/>
        <v>0</v>
      </c>
      <c r="I22" s="30" t="s">
        <v>42</v>
      </c>
      <c r="J22" s="30" t="s">
        <v>42</v>
      </c>
      <c r="K22" s="2" t="s">
        <v>20</v>
      </c>
      <c r="L22" s="34" t="s">
        <v>42</v>
      </c>
      <c r="M22" s="35" t="s">
        <v>42</v>
      </c>
      <c r="N22" s="20" t="e">
        <f>Tableau1[[#This Row],[Prix Public HT € du conditionnement]]-Tableau1[[#This Row],[Prix Public HT € du conditionnement]]*Tableau1[[#This Row],[% Remise sur Prix Public HT € du conditionnement]]</f>
        <v>#VALUE!</v>
      </c>
      <c r="O22" s="35" t="s">
        <v>42</v>
      </c>
      <c r="P22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3" spans="1:16" x14ac:dyDescent="0.35">
      <c r="A23" s="7" t="s">
        <v>4</v>
      </c>
      <c r="B23" s="1">
        <v>0.998</v>
      </c>
      <c r="C23" s="2">
        <v>10</v>
      </c>
      <c r="D23" s="2" t="s">
        <v>20</v>
      </c>
      <c r="E23" s="2">
        <v>30</v>
      </c>
      <c r="F23" s="2">
        <v>55</v>
      </c>
      <c r="G23" s="2">
        <v>85</v>
      </c>
      <c r="H23" s="26">
        <f t="shared" si="0"/>
        <v>56.666666666666664</v>
      </c>
      <c r="I23" s="30" t="s">
        <v>42</v>
      </c>
      <c r="J23" s="30" t="s">
        <v>42</v>
      </c>
      <c r="K23" s="2" t="s">
        <v>20</v>
      </c>
      <c r="L23" s="34" t="s">
        <v>42</v>
      </c>
      <c r="M23" s="35" t="s">
        <v>42</v>
      </c>
      <c r="N23" s="20" t="e">
        <f>Tableau1[[#This Row],[Prix Public HT € du conditionnement]]-Tableau1[[#This Row],[Prix Public HT € du conditionnement]]*Tableau1[[#This Row],[% Remise sur Prix Public HT € du conditionnement]]</f>
        <v>#VALUE!</v>
      </c>
      <c r="O23" s="35" t="s">
        <v>42</v>
      </c>
      <c r="P23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4" spans="1:16" x14ac:dyDescent="0.35">
      <c r="A24" s="7" t="s">
        <v>4</v>
      </c>
      <c r="B24" s="1">
        <v>0.998</v>
      </c>
      <c r="C24" s="2">
        <v>25</v>
      </c>
      <c r="D24" s="2" t="s">
        <v>20</v>
      </c>
      <c r="E24" s="2">
        <v>47</v>
      </c>
      <c r="F24" s="2">
        <v>0</v>
      </c>
      <c r="G24" s="2">
        <v>13</v>
      </c>
      <c r="H24" s="26">
        <f t="shared" si="0"/>
        <v>20</v>
      </c>
      <c r="I24" s="30" t="s">
        <v>42</v>
      </c>
      <c r="J24" s="30" t="s">
        <v>42</v>
      </c>
      <c r="K24" s="2" t="s">
        <v>20</v>
      </c>
      <c r="L24" s="34" t="s">
        <v>42</v>
      </c>
      <c r="M24" s="35" t="s">
        <v>42</v>
      </c>
      <c r="N24" s="20" t="e">
        <f>Tableau1[[#This Row],[Prix Public HT € du conditionnement]]-Tableau1[[#This Row],[Prix Public HT € du conditionnement]]*Tableau1[[#This Row],[% Remise sur Prix Public HT € du conditionnement]]</f>
        <v>#VALUE!</v>
      </c>
      <c r="O24" s="35" t="s">
        <v>42</v>
      </c>
      <c r="P24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5" spans="1:16" x14ac:dyDescent="0.35">
      <c r="A25" s="7" t="s">
        <v>12</v>
      </c>
      <c r="B25" s="1">
        <v>0.995</v>
      </c>
      <c r="C25" s="2">
        <v>0.75</v>
      </c>
      <c r="D25" s="2" t="s">
        <v>20</v>
      </c>
      <c r="E25" s="2">
        <v>0</v>
      </c>
      <c r="F25" s="2">
        <v>0</v>
      </c>
      <c r="G25" s="2">
        <v>0</v>
      </c>
      <c r="H25" s="26">
        <f t="shared" si="0"/>
        <v>0</v>
      </c>
      <c r="I25" s="30" t="s">
        <v>42</v>
      </c>
      <c r="J25" s="30" t="s">
        <v>42</v>
      </c>
      <c r="K25" s="2" t="s">
        <v>20</v>
      </c>
      <c r="L25" s="34" t="s">
        <v>42</v>
      </c>
      <c r="M25" s="35" t="s">
        <v>42</v>
      </c>
      <c r="N25" s="20" t="e">
        <f>Tableau1[[#This Row],[Prix Public HT € du conditionnement]]-Tableau1[[#This Row],[Prix Public HT € du conditionnement]]*Tableau1[[#This Row],[% Remise sur Prix Public HT € du conditionnement]]</f>
        <v>#VALUE!</v>
      </c>
      <c r="O25" s="35" t="s">
        <v>42</v>
      </c>
      <c r="P25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6" spans="1:16" x14ac:dyDescent="0.35">
      <c r="A26" s="7" t="s">
        <v>12</v>
      </c>
      <c r="B26" s="1">
        <v>0.995</v>
      </c>
      <c r="C26" s="2">
        <v>10</v>
      </c>
      <c r="D26" s="2" t="s">
        <v>20</v>
      </c>
      <c r="E26" s="2">
        <v>0</v>
      </c>
      <c r="F26" s="2">
        <v>13</v>
      </c>
      <c r="G26" s="2">
        <v>10</v>
      </c>
      <c r="H26" s="26">
        <f t="shared" si="0"/>
        <v>7.666666666666667</v>
      </c>
      <c r="I26" s="30" t="s">
        <v>42</v>
      </c>
      <c r="J26" s="30" t="s">
        <v>42</v>
      </c>
      <c r="K26" s="2" t="s">
        <v>20</v>
      </c>
      <c r="L26" s="34" t="s">
        <v>42</v>
      </c>
      <c r="M26" s="35" t="s">
        <v>42</v>
      </c>
      <c r="N26" s="20" t="e">
        <f>Tableau1[[#This Row],[Prix Public HT € du conditionnement]]-Tableau1[[#This Row],[Prix Public HT € du conditionnement]]*Tableau1[[#This Row],[% Remise sur Prix Public HT € du conditionnement]]</f>
        <v>#VALUE!</v>
      </c>
      <c r="O26" s="35" t="s">
        <v>42</v>
      </c>
      <c r="P26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7" spans="1:16" x14ac:dyDescent="0.35">
      <c r="A27" s="7" t="s">
        <v>3</v>
      </c>
      <c r="B27" s="1">
        <v>0.995</v>
      </c>
      <c r="C27" s="2">
        <v>0.75</v>
      </c>
      <c r="D27" s="2" t="s">
        <v>20</v>
      </c>
      <c r="E27" s="2">
        <v>0</v>
      </c>
      <c r="F27" s="2">
        <v>0</v>
      </c>
      <c r="G27" s="2">
        <v>0</v>
      </c>
      <c r="H27" s="26">
        <f t="shared" si="0"/>
        <v>0</v>
      </c>
      <c r="I27" s="30" t="s">
        <v>42</v>
      </c>
      <c r="J27" s="30" t="s">
        <v>42</v>
      </c>
      <c r="K27" s="2" t="s">
        <v>20</v>
      </c>
      <c r="L27" s="34" t="s">
        <v>42</v>
      </c>
      <c r="M27" s="35" t="s">
        <v>42</v>
      </c>
      <c r="N27" s="20" t="e">
        <f>Tableau1[[#This Row],[Prix Public HT € du conditionnement]]-Tableau1[[#This Row],[Prix Public HT € du conditionnement]]*Tableau1[[#This Row],[% Remise sur Prix Public HT € du conditionnement]]</f>
        <v>#VALUE!</v>
      </c>
      <c r="O27" s="35" t="s">
        <v>42</v>
      </c>
      <c r="P27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8" spans="1:16" x14ac:dyDescent="0.35">
      <c r="A28" s="7" t="s">
        <v>3</v>
      </c>
      <c r="B28" s="1">
        <v>0.995</v>
      </c>
      <c r="C28" s="2">
        <v>10</v>
      </c>
      <c r="D28" s="2" t="s">
        <v>20</v>
      </c>
      <c r="E28" s="2">
        <v>41</v>
      </c>
      <c r="F28" s="2">
        <v>42</v>
      </c>
      <c r="G28" s="2">
        <v>57</v>
      </c>
      <c r="H28" s="26">
        <f t="shared" si="0"/>
        <v>46.666666666666664</v>
      </c>
      <c r="I28" s="30" t="s">
        <v>42</v>
      </c>
      <c r="J28" s="30" t="s">
        <v>42</v>
      </c>
      <c r="K28" s="2" t="s">
        <v>20</v>
      </c>
      <c r="L28" s="34" t="s">
        <v>42</v>
      </c>
      <c r="M28" s="35" t="s">
        <v>42</v>
      </c>
      <c r="N28" s="20" t="e">
        <f>Tableau1[[#This Row],[Prix Public HT € du conditionnement]]-Tableau1[[#This Row],[Prix Public HT € du conditionnement]]*Tableau1[[#This Row],[% Remise sur Prix Public HT € du conditionnement]]</f>
        <v>#VALUE!</v>
      </c>
      <c r="O28" s="35" t="s">
        <v>42</v>
      </c>
      <c r="P28" s="32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29" spans="1:16" x14ac:dyDescent="0.35">
      <c r="A29" s="22" t="s">
        <v>2</v>
      </c>
      <c r="B29" s="23">
        <v>0.995</v>
      </c>
      <c r="C29" s="27">
        <v>10</v>
      </c>
      <c r="D29" s="27" t="s">
        <v>20</v>
      </c>
      <c r="E29" s="27">
        <v>14</v>
      </c>
      <c r="F29" s="27">
        <v>25</v>
      </c>
      <c r="G29" s="27">
        <v>30</v>
      </c>
      <c r="H29" s="28">
        <f t="shared" si="0"/>
        <v>23</v>
      </c>
      <c r="I29" s="31" t="s">
        <v>42</v>
      </c>
      <c r="J29" s="31" t="s">
        <v>42</v>
      </c>
      <c r="K29" s="27" t="s">
        <v>20</v>
      </c>
      <c r="L29" s="36" t="s">
        <v>42</v>
      </c>
      <c r="M29" s="37" t="s">
        <v>42</v>
      </c>
      <c r="N29" s="29" t="e">
        <f>Tableau1[[#This Row],[Prix Public HT € du conditionnement]]-Tableau1[[#This Row],[Prix Public HT € du conditionnement]]*Tableau1[[#This Row],[% Remise sur Prix Public HT € du conditionnement]]</f>
        <v>#VALUE!</v>
      </c>
      <c r="O29" s="37" t="s">
        <v>42</v>
      </c>
      <c r="P29" s="33" t="e">
        <f>Tableau1[[#This Row],[Prix Public HT € du conditionnement]]-Tableau1[[#This Row],[Prix Public HT € du conditionnement]]*Tableau1[[#This Row],[% Remise sur Prix Public HT € du conditionnement]]</f>
        <v>#VALUE!</v>
      </c>
    </row>
    <row r="30" spans="1:16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</sheetData>
  <mergeCells count="2">
    <mergeCell ref="A2:P2"/>
    <mergeCell ref="B1:P1"/>
  </mergeCells>
  <pageMargins left="0.7" right="3.2381818181818183" top="0.75" bottom="0.75" header="0.3" footer="0.3"/>
  <pageSetup paperSize="9" scale="39" orientation="landscape" r:id="rId1"/>
  <headerFooter>
    <oddHeader>&amp;L&amp;"-,Gras"Affaire n° &amp;KFF00002025026AOF&amp;C&amp;"-,Gras"Solvants deutérés
Lot 04 : BPU&amp;R&amp;"-,Gras"AE - Annexe 4</oddHeader>
    <oddFooter>&amp;C&amp;"-,Gras"Page &amp;P de 1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43E5A-16B1-4EA5-B21A-8F6B97B1CC61}">
  <dimension ref="A1:J98"/>
  <sheetViews>
    <sheetView view="pageLayout" zoomScaleNormal="100" zoomScaleSheetLayoutView="100" workbookViewId="0">
      <selection activeCell="H18" sqref="H18"/>
    </sheetView>
  </sheetViews>
  <sheetFormatPr baseColWidth="10" defaultRowHeight="14.5" x14ac:dyDescent="0.35"/>
  <cols>
    <col min="1" max="1" width="25" customWidth="1"/>
    <col min="2" max="2" width="10.81640625" customWidth="1"/>
    <col min="3" max="3" width="16.1796875" customWidth="1"/>
    <col min="4" max="4" width="15.36328125" customWidth="1"/>
    <col min="5" max="5" width="16.54296875" customWidth="1"/>
    <col min="6" max="7" width="17.6328125" customWidth="1"/>
    <col min="8" max="8" width="20.36328125" customWidth="1"/>
    <col min="9" max="9" width="16.1796875" customWidth="1"/>
    <col min="10" max="10" width="20.36328125" customWidth="1"/>
  </cols>
  <sheetData>
    <row r="1" spans="1:10" x14ac:dyDescent="0.35">
      <c r="A1" s="19" t="s">
        <v>48</v>
      </c>
      <c r="B1" s="40"/>
      <c r="C1" s="41"/>
      <c r="D1" s="41"/>
      <c r="E1" s="41"/>
      <c r="F1" s="41"/>
      <c r="G1" s="41"/>
      <c r="H1" s="41"/>
      <c r="I1" s="41"/>
      <c r="J1" s="41"/>
    </row>
    <row r="2" spans="1:10" s="3" customFormat="1" ht="37.5" customHeight="1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x14ac:dyDescent="0.35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9" x14ac:dyDescent="0.35">
      <c r="A4" s="8" t="s">
        <v>0</v>
      </c>
      <c r="B4" s="11" t="s">
        <v>1</v>
      </c>
      <c r="C4" s="38" t="s">
        <v>43</v>
      </c>
      <c r="D4" s="38" t="s">
        <v>44</v>
      </c>
      <c r="E4" s="9" t="s">
        <v>35</v>
      </c>
      <c r="F4" s="9" t="s">
        <v>36</v>
      </c>
      <c r="G4" s="9" t="s">
        <v>37</v>
      </c>
      <c r="H4" s="24" t="s">
        <v>40</v>
      </c>
      <c r="I4" s="9" t="s">
        <v>45</v>
      </c>
      <c r="J4" s="25" t="s">
        <v>46</v>
      </c>
    </row>
    <row r="5" spans="1:10" x14ac:dyDescent="0.35">
      <c r="A5" s="6" t="s">
        <v>11</v>
      </c>
      <c r="B5" s="1">
        <v>0.998</v>
      </c>
      <c r="C5" s="26">
        <f>'BPU Produits chimiques'!H5</f>
        <v>37.333333333333336</v>
      </c>
      <c r="D5" s="2">
        <f>'BPU Produits chimiques'!C5</f>
        <v>10</v>
      </c>
      <c r="E5" s="2" t="str">
        <f>'BPU Produits chimiques'!I5</f>
        <v>A compléter</v>
      </c>
      <c r="F5" s="2" t="str">
        <f>'BPU Produits chimiques'!J5</f>
        <v>A compléter</v>
      </c>
      <c r="G5" s="2" t="str">
        <f>'BPU Produits chimiques'!K5</f>
        <v>mL</v>
      </c>
      <c r="H5" s="20" t="e">
        <f>Tableau1[[#This Row],[Prix remisé € HT du conditionnement]]</f>
        <v>#VALUE!</v>
      </c>
      <c r="I5" s="20" t="e">
        <f>Tableau14[[#This Row],[Moyenne Quantité annuelle  estimative 2025]]*Tableau14[[#This Row],[Prix remisé € HT du conditionnement]]</f>
        <v>#VALUE!</v>
      </c>
      <c r="J5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6" spans="1:10" x14ac:dyDescent="0.35">
      <c r="A6" s="6" t="s">
        <v>11</v>
      </c>
      <c r="B6" s="1">
        <v>0.998</v>
      </c>
      <c r="C6" s="26">
        <f>'BPU Produits chimiques'!H6</f>
        <v>4.333333333333333</v>
      </c>
      <c r="D6" s="2">
        <f>'BPU Produits chimiques'!C6</f>
        <v>100</v>
      </c>
      <c r="E6" s="2" t="str">
        <f>'BPU Produits chimiques'!I6</f>
        <v>A compléter</v>
      </c>
      <c r="F6" s="2" t="str">
        <f>'BPU Produits chimiques'!J6</f>
        <v>A compléter</v>
      </c>
      <c r="G6" s="2" t="str">
        <f>'BPU Produits chimiques'!K6</f>
        <v>mL</v>
      </c>
      <c r="H6" s="20" t="e">
        <f>Tableau1[[#This Row],[Prix remisé € HT du conditionnement]]</f>
        <v>#VALUE!</v>
      </c>
      <c r="I6" s="20" t="e">
        <f>Tableau14[[#This Row],[Moyenne Quantité annuelle  estimative 2025]]*Tableau14[[#This Row],[Prix remisé € HT du conditionnement]]</f>
        <v>#VALUE!</v>
      </c>
      <c r="J6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7" spans="1:10" x14ac:dyDescent="0.35">
      <c r="A7" s="6" t="s">
        <v>10</v>
      </c>
      <c r="B7" s="1">
        <v>0.998</v>
      </c>
      <c r="C7" s="26">
        <f>'BPU Produits chimiques'!H7</f>
        <v>28.666666666666668</v>
      </c>
      <c r="D7" s="2">
        <f>'BPU Produits chimiques'!C7</f>
        <v>10</v>
      </c>
      <c r="E7" s="2" t="str">
        <f>'BPU Produits chimiques'!I7</f>
        <v>A compléter</v>
      </c>
      <c r="F7" s="2" t="str">
        <f>'BPU Produits chimiques'!J7</f>
        <v>A compléter</v>
      </c>
      <c r="G7" s="2" t="str">
        <f>'BPU Produits chimiques'!K7</f>
        <v>mL</v>
      </c>
      <c r="H7" s="20" t="e">
        <f>Tableau1[[#This Row],[Prix remisé € HT du conditionnement]]</f>
        <v>#VALUE!</v>
      </c>
      <c r="I7" s="20" t="e">
        <f>Tableau14[[#This Row],[Moyenne Quantité annuelle  estimative 2025]]*Tableau14[[#This Row],[Prix remisé € HT du conditionnement]]</f>
        <v>#VALUE!</v>
      </c>
      <c r="J7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8" spans="1:10" x14ac:dyDescent="0.35">
      <c r="A8" s="7" t="s">
        <v>9</v>
      </c>
      <c r="B8" s="1">
        <v>0.995</v>
      </c>
      <c r="C8" s="26">
        <f>'BPU Produits chimiques'!H8</f>
        <v>28.666666666666668</v>
      </c>
      <c r="D8" s="2">
        <f>'BPU Produits chimiques'!C8</f>
        <v>10</v>
      </c>
      <c r="E8" s="2" t="str">
        <f>'BPU Produits chimiques'!I8</f>
        <v>A compléter</v>
      </c>
      <c r="F8" s="2" t="str">
        <f>'BPU Produits chimiques'!J8</f>
        <v>A compléter</v>
      </c>
      <c r="G8" s="2" t="str">
        <f>'BPU Produits chimiques'!K8</f>
        <v>mL</v>
      </c>
      <c r="H8" s="20" t="e">
        <f>Tableau1[[#This Row],[Prix remisé € HT du conditionnement]]</f>
        <v>#VALUE!</v>
      </c>
      <c r="I8" s="20" t="e">
        <f>Tableau14[[#This Row],[Moyenne Quantité annuelle  estimative 2025]]*Tableau14[[#This Row],[Prix remisé € HT du conditionnement]]</f>
        <v>#VALUE!</v>
      </c>
      <c r="J8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9" spans="1:10" x14ac:dyDescent="0.35">
      <c r="A9" s="7" t="s">
        <v>9</v>
      </c>
      <c r="B9" s="1">
        <v>0.995</v>
      </c>
      <c r="C9" s="26">
        <f>'BPU Produits chimiques'!H9</f>
        <v>5</v>
      </c>
      <c r="D9" s="2">
        <f>'BPU Produits chimiques'!C9</f>
        <v>100</v>
      </c>
      <c r="E9" s="2" t="str">
        <f>'BPU Produits chimiques'!I9</f>
        <v>A compléter</v>
      </c>
      <c r="F9" s="2" t="str">
        <f>'BPU Produits chimiques'!J9</f>
        <v>A compléter</v>
      </c>
      <c r="G9" s="2" t="str">
        <f>'BPU Produits chimiques'!K9</f>
        <v>mL</v>
      </c>
      <c r="H9" s="20" t="e">
        <f>Tableau1[[#This Row],[Prix remisé € HT du conditionnement]]</f>
        <v>#VALUE!</v>
      </c>
      <c r="I9" s="20" t="e">
        <f>Tableau14[[#This Row],[Moyenne Quantité annuelle  estimative 2025]]*Tableau14[[#This Row],[Prix remisé € HT du conditionnement]]</f>
        <v>#VALUE!</v>
      </c>
      <c r="J9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0" spans="1:10" x14ac:dyDescent="0.35">
      <c r="A10" s="7" t="s">
        <v>8</v>
      </c>
      <c r="B10" s="1">
        <v>0.998</v>
      </c>
      <c r="C10" s="26">
        <f>'BPU Produits chimiques'!H10</f>
        <v>144.33333333333334</v>
      </c>
      <c r="D10" s="2">
        <f>'BPU Produits chimiques'!C10</f>
        <v>100</v>
      </c>
      <c r="E10" s="2" t="str">
        <f>'BPU Produits chimiques'!I10</f>
        <v>A compléter</v>
      </c>
      <c r="F10" s="2" t="str">
        <f>'BPU Produits chimiques'!J10</f>
        <v>A compléter</v>
      </c>
      <c r="G10" s="2" t="str">
        <f>'BPU Produits chimiques'!K10</f>
        <v>mL</v>
      </c>
      <c r="H10" s="20" t="e">
        <f>Tableau1[[#This Row],[Prix remisé € HT du conditionnement]]</f>
        <v>#VALUE!</v>
      </c>
      <c r="I10" s="20" t="e">
        <f>Tableau14[[#This Row],[Moyenne Quantité annuelle  estimative 2025]]*Tableau14[[#This Row],[Prix remisé € HT du conditionnement]]</f>
        <v>#VALUE!</v>
      </c>
      <c r="J10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1" spans="1:10" x14ac:dyDescent="0.35">
      <c r="A11" s="7" t="s">
        <v>8</v>
      </c>
      <c r="B11" s="1">
        <v>0.998</v>
      </c>
      <c r="C11" s="26">
        <f>'BPU Produits chimiques'!H11</f>
        <v>35</v>
      </c>
      <c r="D11" s="2">
        <f>'BPU Produits chimiques'!C11</f>
        <v>500</v>
      </c>
      <c r="E11" s="2" t="str">
        <f>'BPU Produits chimiques'!I11</f>
        <v>A compléter</v>
      </c>
      <c r="F11" s="2" t="str">
        <f>'BPU Produits chimiques'!J11</f>
        <v>A compléter</v>
      </c>
      <c r="G11" s="2" t="str">
        <f>'BPU Produits chimiques'!K11</f>
        <v>mL</v>
      </c>
      <c r="H11" s="20" t="e">
        <f>Tableau1[[#This Row],[Prix remisé € HT du conditionnement]]</f>
        <v>#VALUE!</v>
      </c>
      <c r="I11" s="20" t="e">
        <f>Tableau14[[#This Row],[Moyenne Quantité annuelle  estimative 2025]]*Tableau14[[#This Row],[Prix remisé € HT du conditionnement]]</f>
        <v>#VALUE!</v>
      </c>
      <c r="J11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2" spans="1:10" x14ac:dyDescent="0.35">
      <c r="A12" s="7" t="s">
        <v>7</v>
      </c>
      <c r="B12" s="1">
        <v>0.999</v>
      </c>
      <c r="C12" s="26">
        <f>'BPU Produits chimiques'!H12</f>
        <v>85.333333333333329</v>
      </c>
      <c r="D12" s="2">
        <f>'BPU Produits chimiques'!C12</f>
        <v>25</v>
      </c>
      <c r="E12" s="2" t="str">
        <f>'BPU Produits chimiques'!I12</f>
        <v>A compléter</v>
      </c>
      <c r="F12" s="2" t="str">
        <f>'BPU Produits chimiques'!J12</f>
        <v>A compléter</v>
      </c>
      <c r="G12" s="2" t="str">
        <f>'BPU Produits chimiques'!K12</f>
        <v>mL</v>
      </c>
      <c r="H12" s="20" t="e">
        <f>Tableau1[[#This Row],[Prix remisé € HT du conditionnement]]</f>
        <v>#VALUE!</v>
      </c>
      <c r="I12" s="20" t="e">
        <f>Tableau14[[#This Row],[Moyenne Quantité annuelle  estimative 2025]]*Tableau14[[#This Row],[Prix remisé € HT du conditionnement]]</f>
        <v>#VALUE!</v>
      </c>
      <c r="J12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3" spans="1:10" x14ac:dyDescent="0.35">
      <c r="A13" s="7" t="s">
        <v>7</v>
      </c>
      <c r="B13" s="1">
        <v>0.999</v>
      </c>
      <c r="C13" s="26">
        <f>'BPU Produits chimiques'!H13</f>
        <v>0</v>
      </c>
      <c r="D13" s="2">
        <f>'BPU Produits chimiques'!C13</f>
        <v>100</v>
      </c>
      <c r="E13" s="2" t="str">
        <f>'BPU Produits chimiques'!I13</f>
        <v>A compléter</v>
      </c>
      <c r="F13" s="2" t="str">
        <f>'BPU Produits chimiques'!J13</f>
        <v>A compléter</v>
      </c>
      <c r="G13" s="2" t="str">
        <f>'BPU Produits chimiques'!K13</f>
        <v>mL</v>
      </c>
      <c r="H13" s="20" t="e">
        <f>Tableau1[[#This Row],[Prix remisé € HT du conditionnement]]</f>
        <v>#VALUE!</v>
      </c>
      <c r="I13" s="20" t="e">
        <f>Tableau14[[#This Row],[Moyenne Quantité annuelle  estimative 2025]]*Tableau14[[#This Row],[Prix remisé € HT du conditionnement]]</f>
        <v>#VALUE!</v>
      </c>
      <c r="J13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4" spans="1:10" x14ac:dyDescent="0.35">
      <c r="A14" s="7" t="s">
        <v>13</v>
      </c>
      <c r="B14" s="1">
        <v>0.995</v>
      </c>
      <c r="C14" s="26">
        <f>'BPU Produits chimiques'!H14</f>
        <v>7.333333333333333</v>
      </c>
      <c r="D14" s="2">
        <f>'BPU Produits chimiques'!C14</f>
        <v>0.75</v>
      </c>
      <c r="E14" s="2" t="str">
        <f>'BPU Produits chimiques'!I14</f>
        <v>A compléter</v>
      </c>
      <c r="F14" s="2" t="str">
        <f>'BPU Produits chimiques'!J14</f>
        <v>A compléter</v>
      </c>
      <c r="G14" s="2" t="str">
        <f>'BPU Produits chimiques'!K14</f>
        <v>mL</v>
      </c>
      <c r="H14" s="20" t="e">
        <f>Tableau1[[#This Row],[Prix remisé € HT du conditionnement]]</f>
        <v>#VALUE!</v>
      </c>
      <c r="I14" s="20" t="e">
        <f>Tableau14[[#This Row],[Moyenne Quantité annuelle  estimative 2025]]*Tableau14[[#This Row],[Prix remisé € HT du conditionnement]]</f>
        <v>#VALUE!</v>
      </c>
      <c r="J14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5" spans="1:10" x14ac:dyDescent="0.35">
      <c r="A15" s="7" t="s">
        <v>13</v>
      </c>
      <c r="B15" s="1">
        <v>0.995</v>
      </c>
      <c r="C15" s="26">
        <f>'BPU Produits chimiques'!H15</f>
        <v>0</v>
      </c>
      <c r="D15" s="2">
        <f>'BPU Produits chimiques'!C15</f>
        <v>10</v>
      </c>
      <c r="E15" s="2" t="str">
        <f>'BPU Produits chimiques'!I15</f>
        <v>A compléter</v>
      </c>
      <c r="F15" s="2" t="str">
        <f>'BPU Produits chimiques'!J15</f>
        <v>A compléter</v>
      </c>
      <c r="G15" s="2" t="str">
        <f>'BPU Produits chimiques'!K15</f>
        <v>mL</v>
      </c>
      <c r="H15" s="20" t="e">
        <f>Tableau1[[#This Row],[Prix remisé € HT du conditionnement]]</f>
        <v>#VALUE!</v>
      </c>
      <c r="I15" s="20" t="e">
        <f>Tableau14[[#This Row],[Moyenne Quantité annuelle  estimative 2025]]*Tableau14[[#This Row],[Prix remisé € HT du conditionnement]]</f>
        <v>#VALUE!</v>
      </c>
      <c r="J15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6" spans="1:10" x14ac:dyDescent="0.35">
      <c r="A16" s="7" t="s">
        <v>6</v>
      </c>
      <c r="B16" s="1">
        <v>0.998</v>
      </c>
      <c r="C16" s="26">
        <f>'BPU Produits chimiques'!H16</f>
        <v>3.3333333333333335</v>
      </c>
      <c r="D16" s="2">
        <f>'BPU Produits chimiques'!C16</f>
        <v>0.75</v>
      </c>
      <c r="E16" s="2" t="str">
        <f>'BPU Produits chimiques'!I16</f>
        <v>A compléter</v>
      </c>
      <c r="F16" s="2" t="str">
        <f>'BPU Produits chimiques'!J16</f>
        <v>A compléter</v>
      </c>
      <c r="G16" s="2" t="str">
        <f>'BPU Produits chimiques'!K16</f>
        <v>mL</v>
      </c>
      <c r="H16" s="20" t="e">
        <f>Tableau1[[#This Row],[Prix remisé € HT du conditionnement]]</f>
        <v>#VALUE!</v>
      </c>
      <c r="I16" s="20" t="e">
        <f>Tableau14[[#This Row],[Moyenne Quantité annuelle  estimative 2025]]*Tableau14[[#This Row],[Prix remisé € HT du conditionnement]]</f>
        <v>#VALUE!</v>
      </c>
      <c r="J16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7" spans="1:10" x14ac:dyDescent="0.35">
      <c r="A17" s="7" t="s">
        <v>6</v>
      </c>
      <c r="B17" s="1">
        <v>0.998</v>
      </c>
      <c r="C17" s="26">
        <f>'BPU Produits chimiques'!H17</f>
        <v>114.33333333333333</v>
      </c>
      <c r="D17" s="2">
        <f>'BPU Produits chimiques'!C17</f>
        <v>10</v>
      </c>
      <c r="E17" s="2" t="str">
        <f>'BPU Produits chimiques'!I17</f>
        <v>A compléter</v>
      </c>
      <c r="F17" s="2" t="str">
        <f>'BPU Produits chimiques'!J17</f>
        <v>A compléter</v>
      </c>
      <c r="G17" s="2" t="str">
        <f>'BPU Produits chimiques'!K17</f>
        <v>mL</v>
      </c>
      <c r="H17" s="20" t="e">
        <f>Tableau1[[#This Row],[Prix remisé € HT du conditionnement]]</f>
        <v>#VALUE!</v>
      </c>
      <c r="I17" s="20" t="e">
        <f>Tableau14[[#This Row],[Moyenne Quantité annuelle  estimative 2025]]*Tableau14[[#This Row],[Prix remisé € HT du conditionnement]]</f>
        <v>#VALUE!</v>
      </c>
      <c r="J17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8" spans="1:10" x14ac:dyDescent="0.35">
      <c r="A18" s="7" t="s">
        <v>6</v>
      </c>
      <c r="B18" s="1">
        <v>0.998</v>
      </c>
      <c r="C18" s="26">
        <f>'BPU Produits chimiques'!H18</f>
        <v>9.3333333333333339</v>
      </c>
      <c r="D18" s="2">
        <f>'BPU Produits chimiques'!C18</f>
        <v>100</v>
      </c>
      <c r="E18" s="2" t="str">
        <f>'BPU Produits chimiques'!I18</f>
        <v>A compléter</v>
      </c>
      <c r="F18" s="2" t="str">
        <f>'BPU Produits chimiques'!J18</f>
        <v>A compléter</v>
      </c>
      <c r="G18" s="2" t="str">
        <f>'BPU Produits chimiques'!K18</f>
        <v>mL</v>
      </c>
      <c r="H18" s="20" t="e">
        <f>Tableau1[[#This Row],[Prix remisé € HT du conditionnement]]</f>
        <v>#VALUE!</v>
      </c>
      <c r="I18" s="20" t="e">
        <f>Tableau14[[#This Row],[Moyenne Quantité annuelle  estimative 2025]]*Tableau14[[#This Row],[Prix remisé € HT du conditionnement]]</f>
        <v>#VALUE!</v>
      </c>
      <c r="J18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19" spans="1:10" x14ac:dyDescent="0.35">
      <c r="A19" s="7" t="s">
        <v>5</v>
      </c>
      <c r="B19" s="21">
        <v>0.99997000000000003</v>
      </c>
      <c r="C19" s="26">
        <f>'BPU Produits chimiques'!H19</f>
        <v>0</v>
      </c>
      <c r="D19" s="2">
        <f>'BPU Produits chimiques'!C19</f>
        <v>0.75</v>
      </c>
      <c r="E19" s="2" t="str">
        <f>'BPU Produits chimiques'!I19</f>
        <v>A compléter</v>
      </c>
      <c r="F19" s="2" t="str">
        <f>'BPU Produits chimiques'!J19</f>
        <v>A compléter</v>
      </c>
      <c r="G19" s="2" t="str">
        <f>'BPU Produits chimiques'!K19</f>
        <v>mL</v>
      </c>
      <c r="H19" s="20" t="e">
        <f>Tableau1[[#This Row],[Prix remisé € HT du conditionnement]]</f>
        <v>#VALUE!</v>
      </c>
      <c r="I19" s="20" t="e">
        <f>Tableau14[[#This Row],[Moyenne Quantité annuelle  estimative 2025]]*Tableau14[[#This Row],[Prix remisé € HT du conditionnement]]</f>
        <v>#VALUE!</v>
      </c>
      <c r="J19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0" spans="1:10" x14ac:dyDescent="0.35">
      <c r="A20" s="7" t="s">
        <v>5</v>
      </c>
      <c r="B20" s="1">
        <v>0.99960000000000004</v>
      </c>
      <c r="C20" s="26">
        <f>'BPU Produits chimiques'!H20</f>
        <v>14.333333333333334</v>
      </c>
      <c r="D20" s="2">
        <f>'BPU Produits chimiques'!C20</f>
        <v>10</v>
      </c>
      <c r="E20" s="2" t="str">
        <f>'BPU Produits chimiques'!I20</f>
        <v>A compléter</v>
      </c>
      <c r="F20" s="2" t="str">
        <f>'BPU Produits chimiques'!J20</f>
        <v>A compléter</v>
      </c>
      <c r="G20" s="2" t="str">
        <f>'BPU Produits chimiques'!K20</f>
        <v>mL</v>
      </c>
      <c r="H20" s="20" t="e">
        <f>Tableau1[[#This Row],[Prix remisé € HT du conditionnement]]</f>
        <v>#VALUE!</v>
      </c>
      <c r="I20" s="20" t="e">
        <f>Tableau14[[#This Row],[Moyenne Quantité annuelle  estimative 2025]]*Tableau14[[#This Row],[Prix remisé € HT du conditionnement]]</f>
        <v>#VALUE!</v>
      </c>
      <c r="J20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1" spans="1:10" x14ac:dyDescent="0.35">
      <c r="A21" s="7" t="s">
        <v>5</v>
      </c>
      <c r="B21" s="1">
        <v>0.99960000000000004</v>
      </c>
      <c r="C21" s="26">
        <f>'BPU Produits chimiques'!H21</f>
        <v>9.6666666666666661</v>
      </c>
      <c r="D21" s="2">
        <f>'BPU Produits chimiques'!C21</f>
        <v>100</v>
      </c>
      <c r="E21" s="2" t="str">
        <f>'BPU Produits chimiques'!I21</f>
        <v>A compléter</v>
      </c>
      <c r="F21" s="2" t="str">
        <f>'BPU Produits chimiques'!J21</f>
        <v>A compléter</v>
      </c>
      <c r="G21" s="2" t="str">
        <f>'BPU Produits chimiques'!K21</f>
        <v>mL</v>
      </c>
      <c r="H21" s="20" t="e">
        <f>Tableau1[[#This Row],[Prix remisé € HT du conditionnement]]</f>
        <v>#VALUE!</v>
      </c>
      <c r="I21" s="20" t="e">
        <f>Tableau14[[#This Row],[Moyenne Quantité annuelle  estimative 2025]]*Tableau14[[#This Row],[Prix remisé € HT du conditionnement]]</f>
        <v>#VALUE!</v>
      </c>
      <c r="J21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2" spans="1:10" x14ac:dyDescent="0.35">
      <c r="A22" s="7" t="s">
        <v>4</v>
      </c>
      <c r="B22" s="1">
        <v>0.998</v>
      </c>
      <c r="C22" s="26">
        <f>'BPU Produits chimiques'!H22</f>
        <v>0</v>
      </c>
      <c r="D22" s="2">
        <f>'BPU Produits chimiques'!C22</f>
        <v>0.75</v>
      </c>
      <c r="E22" s="2" t="str">
        <f>'BPU Produits chimiques'!I22</f>
        <v>A compléter</v>
      </c>
      <c r="F22" s="2" t="str">
        <f>'BPU Produits chimiques'!J22</f>
        <v>A compléter</v>
      </c>
      <c r="G22" s="2" t="str">
        <f>'BPU Produits chimiques'!K22</f>
        <v>mL</v>
      </c>
      <c r="H22" s="20" t="e">
        <f>Tableau1[[#This Row],[Prix remisé € HT du conditionnement]]</f>
        <v>#VALUE!</v>
      </c>
      <c r="I22" s="20" t="e">
        <f>Tableau14[[#This Row],[Moyenne Quantité annuelle  estimative 2025]]*Tableau14[[#This Row],[Prix remisé € HT du conditionnement]]</f>
        <v>#VALUE!</v>
      </c>
      <c r="J22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3" spans="1:10" x14ac:dyDescent="0.35">
      <c r="A23" s="7" t="s">
        <v>4</v>
      </c>
      <c r="B23" s="1">
        <v>0.998</v>
      </c>
      <c r="C23" s="26">
        <f>'BPU Produits chimiques'!H23</f>
        <v>56.666666666666664</v>
      </c>
      <c r="D23" s="2">
        <f>'BPU Produits chimiques'!C23</f>
        <v>10</v>
      </c>
      <c r="E23" s="2" t="str">
        <f>'BPU Produits chimiques'!I23</f>
        <v>A compléter</v>
      </c>
      <c r="F23" s="2" t="str">
        <f>'BPU Produits chimiques'!J23</f>
        <v>A compléter</v>
      </c>
      <c r="G23" s="2" t="str">
        <f>'BPU Produits chimiques'!K23</f>
        <v>mL</v>
      </c>
      <c r="H23" s="20" t="e">
        <f>Tableau1[[#This Row],[Prix remisé € HT du conditionnement]]</f>
        <v>#VALUE!</v>
      </c>
      <c r="I23" s="20" t="e">
        <f>Tableau14[[#This Row],[Moyenne Quantité annuelle  estimative 2025]]*Tableau14[[#This Row],[Prix remisé € HT du conditionnement]]</f>
        <v>#VALUE!</v>
      </c>
      <c r="J23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4" spans="1:10" x14ac:dyDescent="0.35">
      <c r="A24" s="7" t="s">
        <v>4</v>
      </c>
      <c r="B24" s="1">
        <v>0.998</v>
      </c>
      <c r="C24" s="26">
        <f>'BPU Produits chimiques'!H24</f>
        <v>20</v>
      </c>
      <c r="D24" s="2">
        <f>'BPU Produits chimiques'!C24</f>
        <v>25</v>
      </c>
      <c r="E24" s="2" t="str">
        <f>'BPU Produits chimiques'!I24</f>
        <v>A compléter</v>
      </c>
      <c r="F24" s="2" t="str">
        <f>'BPU Produits chimiques'!J24</f>
        <v>A compléter</v>
      </c>
      <c r="G24" s="2" t="str">
        <f>'BPU Produits chimiques'!K24</f>
        <v>mL</v>
      </c>
      <c r="H24" s="20" t="e">
        <f>Tableau1[[#This Row],[Prix remisé € HT du conditionnement]]</f>
        <v>#VALUE!</v>
      </c>
      <c r="I24" s="20" t="e">
        <f>Tableau14[[#This Row],[Moyenne Quantité annuelle  estimative 2025]]*Tableau14[[#This Row],[Prix remisé € HT du conditionnement]]</f>
        <v>#VALUE!</v>
      </c>
      <c r="J24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5" spans="1:10" x14ac:dyDescent="0.35">
      <c r="A25" s="7" t="s">
        <v>12</v>
      </c>
      <c r="B25" s="1">
        <v>0.995</v>
      </c>
      <c r="C25" s="26">
        <f>'BPU Produits chimiques'!H25</f>
        <v>0</v>
      </c>
      <c r="D25" s="2">
        <f>'BPU Produits chimiques'!C25</f>
        <v>0.75</v>
      </c>
      <c r="E25" s="2" t="str">
        <f>'BPU Produits chimiques'!I25</f>
        <v>A compléter</v>
      </c>
      <c r="F25" s="2" t="str">
        <f>'BPU Produits chimiques'!J25</f>
        <v>A compléter</v>
      </c>
      <c r="G25" s="2" t="str">
        <f>'BPU Produits chimiques'!K25</f>
        <v>mL</v>
      </c>
      <c r="H25" s="20" t="e">
        <f>Tableau1[[#This Row],[Prix remisé € HT du conditionnement]]</f>
        <v>#VALUE!</v>
      </c>
      <c r="I25" s="20" t="e">
        <f>Tableau14[[#This Row],[Moyenne Quantité annuelle  estimative 2025]]*Tableau14[[#This Row],[Prix remisé € HT du conditionnement]]</f>
        <v>#VALUE!</v>
      </c>
      <c r="J25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6" spans="1:10" x14ac:dyDescent="0.35">
      <c r="A26" s="7" t="s">
        <v>12</v>
      </c>
      <c r="B26" s="1">
        <v>0.995</v>
      </c>
      <c r="C26" s="26">
        <f>'BPU Produits chimiques'!H26</f>
        <v>7.666666666666667</v>
      </c>
      <c r="D26" s="2">
        <f>'BPU Produits chimiques'!C26</f>
        <v>10</v>
      </c>
      <c r="E26" s="2" t="str">
        <f>'BPU Produits chimiques'!I26</f>
        <v>A compléter</v>
      </c>
      <c r="F26" s="2" t="str">
        <f>'BPU Produits chimiques'!J26</f>
        <v>A compléter</v>
      </c>
      <c r="G26" s="2" t="str">
        <f>'BPU Produits chimiques'!K26</f>
        <v>mL</v>
      </c>
      <c r="H26" s="20" t="e">
        <f>Tableau1[[#This Row],[Prix remisé € HT du conditionnement]]</f>
        <v>#VALUE!</v>
      </c>
      <c r="I26" s="20" t="e">
        <f>Tableau14[[#This Row],[Moyenne Quantité annuelle  estimative 2025]]*Tableau14[[#This Row],[Prix remisé € HT du conditionnement]]</f>
        <v>#VALUE!</v>
      </c>
      <c r="J26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7" spans="1:10" x14ac:dyDescent="0.35">
      <c r="A27" s="7" t="s">
        <v>3</v>
      </c>
      <c r="B27" s="1">
        <v>0.995</v>
      </c>
      <c r="C27" s="26">
        <f>'BPU Produits chimiques'!H27</f>
        <v>0</v>
      </c>
      <c r="D27" s="2">
        <f>'BPU Produits chimiques'!C27</f>
        <v>0.75</v>
      </c>
      <c r="E27" s="2" t="str">
        <f>'BPU Produits chimiques'!I27</f>
        <v>A compléter</v>
      </c>
      <c r="F27" s="2" t="str">
        <f>'BPU Produits chimiques'!J27</f>
        <v>A compléter</v>
      </c>
      <c r="G27" s="2" t="str">
        <f>'BPU Produits chimiques'!K27</f>
        <v>mL</v>
      </c>
      <c r="H27" s="20" t="e">
        <f>Tableau1[[#This Row],[Prix remisé € HT du conditionnement]]</f>
        <v>#VALUE!</v>
      </c>
      <c r="I27" s="20" t="e">
        <f>Tableau14[[#This Row],[Moyenne Quantité annuelle  estimative 2025]]*Tableau14[[#This Row],[Prix remisé € HT du conditionnement]]</f>
        <v>#VALUE!</v>
      </c>
      <c r="J27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8" spans="1:10" x14ac:dyDescent="0.35">
      <c r="A28" s="7" t="s">
        <v>3</v>
      </c>
      <c r="B28" s="1">
        <v>0.995</v>
      </c>
      <c r="C28" s="26">
        <f>'BPU Produits chimiques'!H28</f>
        <v>46.666666666666664</v>
      </c>
      <c r="D28" s="2">
        <f>'BPU Produits chimiques'!C28</f>
        <v>10</v>
      </c>
      <c r="E28" s="2" t="str">
        <f>'BPU Produits chimiques'!I28</f>
        <v>A compléter</v>
      </c>
      <c r="F28" s="2" t="str">
        <f>'BPU Produits chimiques'!J28</f>
        <v>A compléter</v>
      </c>
      <c r="G28" s="2" t="str">
        <f>'BPU Produits chimiques'!K28</f>
        <v>mL</v>
      </c>
      <c r="H28" s="20" t="e">
        <f>Tableau1[[#This Row],[Prix remisé € HT du conditionnement]]</f>
        <v>#VALUE!</v>
      </c>
      <c r="I28" s="20" t="e">
        <f>Tableau14[[#This Row],[Moyenne Quantité annuelle  estimative 2025]]*Tableau14[[#This Row],[Prix remisé € HT du conditionnement]]</f>
        <v>#VALUE!</v>
      </c>
      <c r="J28" s="32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29" spans="1:10" x14ac:dyDescent="0.35">
      <c r="A29" s="22" t="s">
        <v>2</v>
      </c>
      <c r="B29" s="23">
        <v>0.995</v>
      </c>
      <c r="C29" s="28">
        <f>'BPU Produits chimiques'!H29</f>
        <v>23</v>
      </c>
      <c r="D29" s="2">
        <f>'BPU Produits chimiques'!C29</f>
        <v>10</v>
      </c>
      <c r="E29" s="2" t="str">
        <f>'BPU Produits chimiques'!I29</f>
        <v>A compléter</v>
      </c>
      <c r="F29" s="2" t="str">
        <f>'BPU Produits chimiques'!J29</f>
        <v>A compléter</v>
      </c>
      <c r="G29" s="2" t="str">
        <f>'BPU Produits chimiques'!K29</f>
        <v>mL</v>
      </c>
      <c r="H29" s="29" t="e">
        <f>Tableau1[[#This Row],[Prix remisé € HT du conditionnement]]</f>
        <v>#VALUE!</v>
      </c>
      <c r="I29" s="29" t="e">
        <f>Tableau14[[#This Row],[Moyenne Quantité annuelle  estimative 2025]]*Tableau14[[#This Row],[Prix remisé € HT du conditionnement]]</f>
        <v>#VALUE!</v>
      </c>
      <c r="J29" s="33" t="e">
        <f>(Tableau14[[#This Row],[Prix remisé € HT du conditionnement]]/Tableau14[[#This Row],[Conditionnement du candidat : quantité]])*Tableau14[[#This Row],[Moyenne Quantité annuelle  estimative 2025]]*Tableau14[[#This Row],[Conditionnement : Quantité]]</f>
        <v>#VALUE!</v>
      </c>
    </row>
    <row r="30" spans="1:10" ht="15" thickBot="1" x14ac:dyDescent="0.4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ht="15" thickBot="1" x14ac:dyDescent="0.4">
      <c r="A31" s="5"/>
      <c r="B31" s="5"/>
      <c r="C31" s="5"/>
      <c r="D31" s="5"/>
      <c r="E31" s="5"/>
      <c r="F31" s="5"/>
      <c r="G31" s="5"/>
      <c r="H31" s="17" t="s">
        <v>47</v>
      </c>
      <c r="I31" s="39" t="e">
        <f>SUM(Tableau14[[DQE conditionnement  € HT ]])</f>
        <v>#VALUE!</v>
      </c>
      <c r="J31" s="39" t="e">
        <f>SUM(Tableau14[DQE unité € HT])</f>
        <v>#VALUE!</v>
      </c>
    </row>
    <row r="32" spans="1:10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</row>
  </sheetData>
  <mergeCells count="1">
    <mergeCell ref="A2:J2"/>
  </mergeCells>
  <pageMargins left="0.7" right="0.7" top="0.75" bottom="0.75" header="0.3" footer="0.3"/>
  <pageSetup paperSize="9" scale="50" orientation="portrait" r:id="rId1"/>
  <headerFooter>
    <oddHeader>&amp;L&amp;"-,Gras"Affaire n° &amp;KFF00002025026AOF&amp;C&amp;"-,Gras"Solvants deutérés
Lot 04 : DQE (non contractuel)</oddHeader>
    <oddFooter>&amp;C&amp;"-,Gras"Page &amp;P de 1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53"/>
  <sheetViews>
    <sheetView view="pageLayout" zoomScale="70" zoomScaleNormal="100" zoomScaleSheetLayoutView="115" zoomScalePageLayoutView="70" workbookViewId="0">
      <selection activeCell="N5" activeCellId="1" sqref="L5:L13 N5:N13"/>
    </sheetView>
  </sheetViews>
  <sheetFormatPr baseColWidth="10" defaultColWidth="9.1796875" defaultRowHeight="14.5" x14ac:dyDescent="0.35"/>
  <cols>
    <col min="1" max="1" width="33.453125" style="12" bestFit="1" customWidth="1"/>
    <col min="2" max="3" width="16" customWidth="1"/>
    <col min="4" max="4" width="14.36328125" customWidth="1"/>
    <col min="5" max="5" width="15.08984375" customWidth="1"/>
    <col min="6" max="6" width="11.90625" customWidth="1"/>
    <col min="7" max="7" width="16.36328125" customWidth="1"/>
    <col min="8" max="8" width="16" customWidth="1"/>
    <col min="9" max="9" width="20.81640625" customWidth="1"/>
    <col min="10" max="10" width="19.81640625" customWidth="1"/>
    <col min="11" max="11" width="15.81640625" customWidth="1"/>
    <col min="12" max="12" width="16.90625" customWidth="1"/>
    <col min="13" max="13" width="16.1796875" customWidth="1"/>
    <col min="14" max="14" width="14.54296875" customWidth="1"/>
    <col min="15" max="15" width="15.81640625" customWidth="1"/>
  </cols>
  <sheetData>
    <row r="1" spans="1:15" ht="15" thickBot="1" x14ac:dyDescent="0.4">
      <c r="A1" s="45" t="s">
        <v>22</v>
      </c>
      <c r="B1" s="50" t="s">
        <v>49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</row>
    <row r="2" spans="1:15" ht="33" customHeight="1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54.65" customHeight="1" x14ac:dyDescent="0.35">
      <c r="A4" s="8" t="s">
        <v>0</v>
      </c>
      <c r="B4" s="9" t="s">
        <v>18</v>
      </c>
      <c r="C4" s="9" t="s">
        <v>19</v>
      </c>
      <c r="D4" s="10" t="s">
        <v>14</v>
      </c>
      <c r="E4" s="10" t="s">
        <v>15</v>
      </c>
      <c r="F4" s="10" t="s">
        <v>23</v>
      </c>
      <c r="G4" s="10" t="s">
        <v>24</v>
      </c>
      <c r="H4" s="9" t="s">
        <v>35</v>
      </c>
      <c r="I4" s="9" t="s">
        <v>36</v>
      </c>
      <c r="J4" s="9" t="s">
        <v>37</v>
      </c>
      <c r="K4" s="24" t="s">
        <v>38</v>
      </c>
      <c r="L4" s="9" t="s">
        <v>39</v>
      </c>
      <c r="M4" s="9" t="s">
        <v>40</v>
      </c>
      <c r="N4" s="9" t="s">
        <v>50</v>
      </c>
      <c r="O4" s="25" t="s">
        <v>41</v>
      </c>
    </row>
    <row r="5" spans="1:15" x14ac:dyDescent="0.35">
      <c r="A5" s="42" t="s">
        <v>25</v>
      </c>
      <c r="B5" s="2">
        <v>5</v>
      </c>
      <c r="C5" s="2" t="s">
        <v>26</v>
      </c>
      <c r="D5" s="2">
        <v>152</v>
      </c>
      <c r="E5" s="2">
        <v>80</v>
      </c>
      <c r="F5" s="2">
        <v>121</v>
      </c>
      <c r="G5" s="26">
        <f>AVERAGE(D5:F5)</f>
        <v>117.66666666666667</v>
      </c>
      <c r="H5" s="30" t="s">
        <v>42</v>
      </c>
      <c r="I5" s="30" t="s">
        <v>42</v>
      </c>
      <c r="J5" s="2" t="s">
        <v>26</v>
      </c>
      <c r="K5" s="34" t="s">
        <v>42</v>
      </c>
      <c r="L5" s="35" t="s">
        <v>42</v>
      </c>
      <c r="M5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5" s="35" t="s">
        <v>42</v>
      </c>
      <c r="O5" s="32" t="e">
        <f>Tableau13[[#This Row],[Prix remisé € HT du conditionnement]]*(1+Tableau13[[#This Row],[TVA % sur prix remisé du  conditionnement]])</f>
        <v>#VALUE!</v>
      </c>
    </row>
    <row r="6" spans="1:15" x14ac:dyDescent="0.35">
      <c r="A6" s="42" t="s">
        <v>27</v>
      </c>
      <c r="B6" s="2">
        <v>5</v>
      </c>
      <c r="C6" s="2" t="s">
        <v>26</v>
      </c>
      <c r="D6" s="2">
        <v>7</v>
      </c>
      <c r="E6" s="2">
        <v>0</v>
      </c>
      <c r="F6" s="2">
        <v>3</v>
      </c>
      <c r="G6" s="26">
        <f t="shared" ref="G6:G13" si="0">AVERAGE(D6:F6)</f>
        <v>3.3333333333333335</v>
      </c>
      <c r="H6" s="30" t="s">
        <v>42</v>
      </c>
      <c r="I6" s="30" t="s">
        <v>42</v>
      </c>
      <c r="J6" s="2" t="s">
        <v>26</v>
      </c>
      <c r="K6" s="34" t="s">
        <v>42</v>
      </c>
      <c r="L6" s="35" t="s">
        <v>42</v>
      </c>
      <c r="M6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6" s="35" t="s">
        <v>42</v>
      </c>
      <c r="O6" s="32" t="e">
        <f>Tableau13[[#This Row],[Prix remisé € HT du conditionnement]]*(1+Tableau13[[#This Row],[TVA % sur prix remisé du  conditionnement]])</f>
        <v>#VALUE!</v>
      </c>
    </row>
    <row r="7" spans="1:15" x14ac:dyDescent="0.35">
      <c r="A7" s="42" t="s">
        <v>28</v>
      </c>
      <c r="B7" s="2">
        <v>5</v>
      </c>
      <c r="C7" s="2" t="s">
        <v>26</v>
      </c>
      <c r="D7" s="2">
        <v>60</v>
      </c>
      <c r="E7" s="2">
        <v>40</v>
      </c>
      <c r="F7" s="2">
        <v>0</v>
      </c>
      <c r="G7" s="26">
        <f t="shared" si="0"/>
        <v>33.333333333333336</v>
      </c>
      <c r="H7" s="30" t="s">
        <v>42</v>
      </c>
      <c r="I7" s="30" t="s">
        <v>42</v>
      </c>
      <c r="J7" s="2" t="s">
        <v>26</v>
      </c>
      <c r="K7" s="34" t="s">
        <v>42</v>
      </c>
      <c r="L7" s="35" t="s">
        <v>42</v>
      </c>
      <c r="M7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7" s="35" t="s">
        <v>42</v>
      </c>
      <c r="O7" s="32" t="e">
        <f>Tableau13[[#This Row],[Prix remisé € HT du conditionnement]]*(1+Tableau13[[#This Row],[TVA % sur prix remisé du  conditionnement]])</f>
        <v>#VALUE!</v>
      </c>
    </row>
    <row r="8" spans="1:15" x14ac:dyDescent="0.35">
      <c r="A8" s="42" t="s">
        <v>28</v>
      </c>
      <c r="B8" s="2">
        <v>50</v>
      </c>
      <c r="C8" s="2" t="s">
        <v>26</v>
      </c>
      <c r="D8" s="2">
        <v>0</v>
      </c>
      <c r="E8" s="2">
        <v>10</v>
      </c>
      <c r="F8" s="2">
        <v>0</v>
      </c>
      <c r="G8" s="26">
        <f t="shared" si="0"/>
        <v>3.3333333333333335</v>
      </c>
      <c r="H8" s="30" t="s">
        <v>42</v>
      </c>
      <c r="I8" s="30" t="s">
        <v>42</v>
      </c>
      <c r="J8" s="2" t="s">
        <v>26</v>
      </c>
      <c r="K8" s="34" t="s">
        <v>42</v>
      </c>
      <c r="L8" s="35" t="s">
        <v>42</v>
      </c>
      <c r="M8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8" s="35" t="s">
        <v>42</v>
      </c>
      <c r="O8" s="32" t="e">
        <f>Tableau13[[#This Row],[Prix remisé € HT du conditionnement]]*(1+Tableau13[[#This Row],[TVA % sur prix remisé du  conditionnement]])</f>
        <v>#VALUE!</v>
      </c>
    </row>
    <row r="9" spans="1:15" x14ac:dyDescent="0.35">
      <c r="A9" s="43" t="s">
        <v>29</v>
      </c>
      <c r="B9" s="2">
        <v>5</v>
      </c>
      <c r="C9" s="2" t="s">
        <v>26</v>
      </c>
      <c r="D9" s="2">
        <v>5</v>
      </c>
      <c r="E9" s="2">
        <v>20</v>
      </c>
      <c r="F9" s="2">
        <v>0</v>
      </c>
      <c r="G9" s="26">
        <f t="shared" si="0"/>
        <v>8.3333333333333339</v>
      </c>
      <c r="H9" s="30" t="s">
        <v>42</v>
      </c>
      <c r="I9" s="30" t="s">
        <v>42</v>
      </c>
      <c r="J9" s="2" t="s">
        <v>26</v>
      </c>
      <c r="K9" s="34" t="s">
        <v>42</v>
      </c>
      <c r="L9" s="35" t="s">
        <v>42</v>
      </c>
      <c r="M9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9" s="35" t="s">
        <v>42</v>
      </c>
      <c r="O9" s="32" t="e">
        <f>Tableau13[[#This Row],[Prix remisé € HT du conditionnement]]*(1+Tableau13[[#This Row],[TVA % sur prix remisé du  conditionnement]])</f>
        <v>#VALUE!</v>
      </c>
    </row>
    <row r="10" spans="1:15" x14ac:dyDescent="0.35">
      <c r="A10" s="43" t="s">
        <v>30</v>
      </c>
      <c r="B10" s="2">
        <v>5</v>
      </c>
      <c r="C10" s="2" t="s">
        <v>26</v>
      </c>
      <c r="D10" s="2">
        <v>0</v>
      </c>
      <c r="E10" s="2">
        <v>0</v>
      </c>
      <c r="F10" s="2">
        <v>0</v>
      </c>
      <c r="G10" s="26">
        <f t="shared" si="0"/>
        <v>0</v>
      </c>
      <c r="H10" s="30" t="s">
        <v>42</v>
      </c>
      <c r="I10" s="30" t="s">
        <v>42</v>
      </c>
      <c r="J10" s="2" t="s">
        <v>26</v>
      </c>
      <c r="K10" s="34" t="s">
        <v>42</v>
      </c>
      <c r="L10" s="35" t="s">
        <v>42</v>
      </c>
      <c r="M10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10" s="35" t="s">
        <v>42</v>
      </c>
      <c r="O10" s="32" t="e">
        <f>Tableau13[[#This Row],[Prix remisé € HT du conditionnement]]*(1+Tableau13[[#This Row],[TVA % sur prix remisé du  conditionnement]])</f>
        <v>#VALUE!</v>
      </c>
    </row>
    <row r="11" spans="1:15" x14ac:dyDescent="0.35">
      <c r="A11" s="43" t="s">
        <v>31</v>
      </c>
      <c r="B11" s="2">
        <v>100</v>
      </c>
      <c r="C11" s="2" t="s">
        <v>26</v>
      </c>
      <c r="D11" s="2">
        <v>0</v>
      </c>
      <c r="E11" s="2">
        <v>0</v>
      </c>
      <c r="F11" s="2">
        <v>6</v>
      </c>
      <c r="G11" s="26">
        <f t="shared" si="0"/>
        <v>2</v>
      </c>
      <c r="H11" s="30" t="s">
        <v>42</v>
      </c>
      <c r="I11" s="30" t="s">
        <v>42</v>
      </c>
      <c r="J11" s="2" t="s">
        <v>26</v>
      </c>
      <c r="K11" s="34" t="s">
        <v>42</v>
      </c>
      <c r="L11" s="35" t="s">
        <v>42</v>
      </c>
      <c r="M11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11" s="35" t="s">
        <v>42</v>
      </c>
      <c r="O11" s="32" t="e">
        <f>Tableau13[[#This Row],[Prix remisé € HT du conditionnement]]*(1+Tableau13[[#This Row],[TVA % sur prix remisé du  conditionnement]])</f>
        <v>#VALUE!</v>
      </c>
    </row>
    <row r="12" spans="1:15" x14ac:dyDescent="0.35">
      <c r="A12" s="43" t="s">
        <v>32</v>
      </c>
      <c r="B12" s="2">
        <v>100</v>
      </c>
      <c r="C12" s="2" t="s">
        <v>26</v>
      </c>
      <c r="D12" s="2">
        <v>0</v>
      </c>
      <c r="E12" s="2">
        <v>0</v>
      </c>
      <c r="F12" s="2">
        <v>0</v>
      </c>
      <c r="G12" s="26">
        <f t="shared" si="0"/>
        <v>0</v>
      </c>
      <c r="H12" s="30" t="s">
        <v>42</v>
      </c>
      <c r="I12" s="30" t="s">
        <v>42</v>
      </c>
      <c r="J12" s="2" t="s">
        <v>26</v>
      </c>
      <c r="K12" s="34" t="s">
        <v>42</v>
      </c>
      <c r="L12" s="35" t="s">
        <v>42</v>
      </c>
      <c r="M12" s="20" t="e">
        <f>Tableau13[[#This Row],[Prix Public HT € du conditionnement]]-Tableau13[[#This Row],[Prix Public HT € du conditionnement]]*Tableau13[[#This Row],[% Remise sur Prix Public HT € du conditionnement]]</f>
        <v>#VALUE!</v>
      </c>
      <c r="N12" s="35" t="s">
        <v>42</v>
      </c>
      <c r="O12" s="32" t="e">
        <f>Tableau13[[#This Row],[Prix remisé € HT du conditionnement]]*(1+Tableau13[[#This Row],[TVA % sur prix remisé du  conditionnement]])</f>
        <v>#VALUE!</v>
      </c>
    </row>
    <row r="13" spans="1:15" x14ac:dyDescent="0.35">
      <c r="A13" s="44" t="s">
        <v>33</v>
      </c>
      <c r="B13" s="27">
        <v>1</v>
      </c>
      <c r="C13" s="27" t="s">
        <v>34</v>
      </c>
      <c r="D13" s="27">
        <v>0</v>
      </c>
      <c r="E13" s="27">
        <v>0</v>
      </c>
      <c r="F13" s="27">
        <v>19</v>
      </c>
      <c r="G13" s="28">
        <f t="shared" si="0"/>
        <v>6.333333333333333</v>
      </c>
      <c r="H13" s="31" t="s">
        <v>42</v>
      </c>
      <c r="I13" s="31" t="s">
        <v>42</v>
      </c>
      <c r="J13" s="27" t="s">
        <v>34</v>
      </c>
      <c r="K13" s="36" t="s">
        <v>42</v>
      </c>
      <c r="L13" s="37" t="s">
        <v>42</v>
      </c>
      <c r="M13" s="29" t="e">
        <f>Tableau13[[#This Row],[Prix Public HT € du conditionnement]]-Tableau13[[#This Row],[Prix Public HT € du conditionnement]]*Tableau13[[#This Row],[% Remise sur Prix Public HT € du conditionnement]]</f>
        <v>#VALUE!</v>
      </c>
      <c r="N13" s="37" t="s">
        <v>42</v>
      </c>
      <c r="O13" s="33" t="e">
        <f>Tableau13[[#This Row],[Prix remisé € HT du conditionnement]]*(1+Tableau13[[#This Row],[TVA % sur prix remisé du  conditionnement]])</f>
        <v>#VALUE!</v>
      </c>
    </row>
    <row r="14" spans="1:15" x14ac:dyDescent="0.3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35">
      <c r="A15" s="13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35">
      <c r="A16" s="13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35">
      <c r="A17" s="13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35">
      <c r="A18" s="13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35">
      <c r="A19" s="13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35">
      <c r="A20" s="13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35">
      <c r="A21" s="1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35">
      <c r="A22" s="13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35">
      <c r="A23" s="13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35">
      <c r="A24" s="13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35">
      <c r="A25" s="13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35">
      <c r="A26" s="13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35">
      <c r="A27" s="13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35">
      <c r="A28" s="13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35">
      <c r="A29" s="13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35">
      <c r="A30" s="13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35">
      <c r="A31" s="13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35">
      <c r="A32" s="13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35">
      <c r="A33" s="13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35">
      <c r="A34" s="13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35">
      <c r="A35" s="13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35">
      <c r="A36" s="13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35">
      <c r="A37" s="13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35">
      <c r="A38" s="13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35">
      <c r="A39" s="13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35">
      <c r="A40" s="13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35">
      <c r="A41" s="1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35">
      <c r="A42" s="13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35">
      <c r="A43" s="13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35">
      <c r="A44" s="13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35">
      <c r="A45" s="13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35">
      <c r="A46" s="13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35">
      <c r="A47" s="13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35">
      <c r="A48" s="13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35">
      <c r="A49" s="13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35">
      <c r="A50" s="13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35">
      <c r="A51" s="13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35">
      <c r="A52" s="13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35">
      <c r="A53" s="1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35">
      <c r="A54" s="13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35">
      <c r="A55" s="13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35">
      <c r="A56" s="1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35">
      <c r="A57" s="13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35">
      <c r="A58" s="13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35">
      <c r="A59" s="13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35">
      <c r="A60" s="13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x14ac:dyDescent="0.35">
      <c r="A61" s="13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x14ac:dyDescent="0.35">
      <c r="A62" s="13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x14ac:dyDescent="0.35">
      <c r="A63" s="13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x14ac:dyDescent="0.35">
      <c r="A64" s="1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x14ac:dyDescent="0.35">
      <c r="A65" s="13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x14ac:dyDescent="0.35">
      <c r="A66" s="13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x14ac:dyDescent="0.35">
      <c r="A67" s="13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x14ac:dyDescent="0.35">
      <c r="A68" s="13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x14ac:dyDescent="0.35">
      <c r="A69" s="13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x14ac:dyDescent="0.35">
      <c r="A70" s="13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x14ac:dyDescent="0.35">
      <c r="A71" s="13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x14ac:dyDescent="0.35">
      <c r="A72" s="13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x14ac:dyDescent="0.35">
      <c r="A73" s="13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x14ac:dyDescent="0.35">
      <c r="A74" s="13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x14ac:dyDescent="0.35">
      <c r="A75" s="13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x14ac:dyDescent="0.35">
      <c r="A76" s="13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x14ac:dyDescent="0.35">
      <c r="A77" s="13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x14ac:dyDescent="0.35">
      <c r="A78" s="13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35">
      <c r="A79" s="13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x14ac:dyDescent="0.35">
      <c r="A80" s="13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x14ac:dyDescent="0.35">
      <c r="A81" s="13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x14ac:dyDescent="0.35">
      <c r="A82" s="13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x14ac:dyDescent="0.35">
      <c r="A83" s="13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35">
      <c r="A84" s="13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35">
      <c r="A85" s="13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x14ac:dyDescent="0.35">
      <c r="A86" s="13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x14ac:dyDescent="0.35">
      <c r="A87" s="13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x14ac:dyDescent="0.35">
      <c r="A88" s="13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x14ac:dyDescent="0.35">
      <c r="A89" s="13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x14ac:dyDescent="0.35">
      <c r="A90" s="13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x14ac:dyDescent="0.35">
      <c r="A91" s="13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x14ac:dyDescent="0.35">
      <c r="A92" s="13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x14ac:dyDescent="0.35">
      <c r="A93" s="13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x14ac:dyDescent="0.35">
      <c r="A94" s="13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x14ac:dyDescent="0.35">
      <c r="A95" s="13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x14ac:dyDescent="0.35">
      <c r="A96" s="13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35">
      <c r="A97" s="13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35">
      <c r="A98" s="13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35">
      <c r="A99" s="13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35">
      <c r="A100" s="13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x14ac:dyDescent="0.35">
      <c r="A101" s="13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x14ac:dyDescent="0.35">
      <c r="A102" s="13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x14ac:dyDescent="0.35">
      <c r="A103" s="13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x14ac:dyDescent="0.35">
      <c r="A104" s="13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x14ac:dyDescent="0.35">
      <c r="A105" s="13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x14ac:dyDescent="0.35">
      <c r="A106" s="13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x14ac:dyDescent="0.35">
      <c r="A107" s="13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x14ac:dyDescent="0.35">
      <c r="A108" s="13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x14ac:dyDescent="0.35">
      <c r="A109" s="13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x14ac:dyDescent="0.35">
      <c r="A110" s="13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x14ac:dyDescent="0.35">
      <c r="A111" s="13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x14ac:dyDescent="0.35">
      <c r="A112" s="13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x14ac:dyDescent="0.35">
      <c r="A113" s="13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x14ac:dyDescent="0.35">
      <c r="A114" s="1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x14ac:dyDescent="0.35">
      <c r="A115" s="13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x14ac:dyDescent="0.35">
      <c r="A116" s="13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x14ac:dyDescent="0.35">
      <c r="A117" s="1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x14ac:dyDescent="0.35">
      <c r="A118" s="13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x14ac:dyDescent="0.35">
      <c r="A119" s="13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1:15" x14ac:dyDescent="0.35">
      <c r="A120" s="13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x14ac:dyDescent="0.35">
      <c r="A121" s="13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1:15" x14ac:dyDescent="0.35">
      <c r="A122" s="13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x14ac:dyDescent="0.35">
      <c r="A123" s="13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x14ac:dyDescent="0.35">
      <c r="A124" s="13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x14ac:dyDescent="0.35">
      <c r="A125" s="13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x14ac:dyDescent="0.35">
      <c r="A126" s="1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x14ac:dyDescent="0.35">
      <c r="A127" s="1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 x14ac:dyDescent="0.35">
      <c r="A128" s="13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 x14ac:dyDescent="0.35">
      <c r="A129" s="1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 x14ac:dyDescent="0.35">
      <c r="A130" s="13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 x14ac:dyDescent="0.35">
      <c r="A131" s="13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 x14ac:dyDescent="0.35">
      <c r="A132" s="13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1:15" x14ac:dyDescent="0.35">
      <c r="A133" s="13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15" x14ac:dyDescent="0.35">
      <c r="A134" s="13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1:15" x14ac:dyDescent="0.35">
      <c r="A135" s="13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1:15" x14ac:dyDescent="0.35">
      <c r="A136" s="13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1:15" x14ac:dyDescent="0.35">
      <c r="A137" s="13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1:15" x14ac:dyDescent="0.35">
      <c r="A138" s="13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1:15" x14ac:dyDescent="0.35">
      <c r="A139" s="13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1:15" x14ac:dyDescent="0.35">
      <c r="A140" s="13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1:15" x14ac:dyDescent="0.35">
      <c r="A141" s="13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1:15" x14ac:dyDescent="0.35">
      <c r="A142" s="13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1:15" x14ac:dyDescent="0.35">
      <c r="A143" s="13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1:15" x14ac:dyDescent="0.35">
      <c r="A144" s="13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1:15" x14ac:dyDescent="0.35">
      <c r="A145" s="13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x14ac:dyDescent="0.35">
      <c r="A146" s="13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x14ac:dyDescent="0.35">
      <c r="A147" s="13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x14ac:dyDescent="0.35">
      <c r="A148" s="13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x14ac:dyDescent="0.35">
      <c r="A149" s="13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x14ac:dyDescent="0.35">
      <c r="A150" s="13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x14ac:dyDescent="0.35">
      <c r="A151" s="13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x14ac:dyDescent="0.35">
      <c r="A152" s="13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x14ac:dyDescent="0.35">
      <c r="A153" s="13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x14ac:dyDescent="0.35">
      <c r="A154" s="13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x14ac:dyDescent="0.35">
      <c r="A155" s="13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x14ac:dyDescent="0.35">
      <c r="A156" s="13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x14ac:dyDescent="0.35">
      <c r="A157" s="13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x14ac:dyDescent="0.35">
      <c r="A158" s="13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x14ac:dyDescent="0.35">
      <c r="A159" s="13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x14ac:dyDescent="0.35">
      <c r="A160" s="13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x14ac:dyDescent="0.35">
      <c r="A161" s="13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x14ac:dyDescent="0.35">
      <c r="A162" s="13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x14ac:dyDescent="0.35">
      <c r="A163" s="13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x14ac:dyDescent="0.35">
      <c r="A164" s="13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x14ac:dyDescent="0.35">
      <c r="A165" s="13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x14ac:dyDescent="0.35">
      <c r="A166" s="13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x14ac:dyDescent="0.35">
      <c r="A167" s="13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x14ac:dyDescent="0.35">
      <c r="A168" s="13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x14ac:dyDescent="0.35">
      <c r="A169" s="13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x14ac:dyDescent="0.35">
      <c r="A170" s="13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x14ac:dyDescent="0.35">
      <c r="A171" s="13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x14ac:dyDescent="0.35">
      <c r="A172" s="13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x14ac:dyDescent="0.35">
      <c r="A173" s="13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x14ac:dyDescent="0.35">
      <c r="A174" s="13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x14ac:dyDescent="0.35">
      <c r="A175" s="13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x14ac:dyDescent="0.35">
      <c r="A176" s="13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x14ac:dyDescent="0.35">
      <c r="A177" s="13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x14ac:dyDescent="0.35">
      <c r="A178" s="13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x14ac:dyDescent="0.35">
      <c r="A179" s="13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x14ac:dyDescent="0.35">
      <c r="A180" s="13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x14ac:dyDescent="0.35">
      <c r="A181" s="13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x14ac:dyDescent="0.35">
      <c r="A182" s="13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x14ac:dyDescent="0.35">
      <c r="A183" s="13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x14ac:dyDescent="0.35">
      <c r="A184" s="1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x14ac:dyDescent="0.35">
      <c r="A185" s="13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x14ac:dyDescent="0.35">
      <c r="A186" s="13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x14ac:dyDescent="0.35">
      <c r="A187" s="13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x14ac:dyDescent="0.35">
      <c r="A188" s="13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x14ac:dyDescent="0.35">
      <c r="A189" s="13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1:15" x14ac:dyDescent="0.35">
      <c r="A190" s="13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1:15" x14ac:dyDescent="0.35">
      <c r="A191" s="13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1:15" x14ac:dyDescent="0.35">
      <c r="A192" s="13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1:15" x14ac:dyDescent="0.35">
      <c r="A193" s="13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1:15" x14ac:dyDescent="0.35">
      <c r="A194" s="13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</row>
    <row r="195" spans="1:15" x14ac:dyDescent="0.35">
      <c r="A195" s="13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</row>
    <row r="196" spans="1:15" x14ac:dyDescent="0.35">
      <c r="A196" s="13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1:15" x14ac:dyDescent="0.35">
      <c r="A197" s="13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1:15" x14ac:dyDescent="0.35">
      <c r="A198" s="13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1:15" x14ac:dyDescent="0.35">
      <c r="A199" s="13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x14ac:dyDescent="0.35">
      <c r="A200" s="13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</row>
    <row r="201" spans="1:15" x14ac:dyDescent="0.35">
      <c r="A201" s="13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</row>
    <row r="202" spans="1:15" x14ac:dyDescent="0.35">
      <c r="A202" s="13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</row>
    <row r="203" spans="1:15" x14ac:dyDescent="0.35">
      <c r="A203" s="13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</row>
    <row r="204" spans="1:15" x14ac:dyDescent="0.35">
      <c r="A204" s="13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</row>
    <row r="205" spans="1:15" x14ac:dyDescent="0.35">
      <c r="A205" s="13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</row>
    <row r="206" spans="1:15" x14ac:dyDescent="0.35">
      <c r="A206" s="13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</row>
    <row r="207" spans="1:15" x14ac:dyDescent="0.35">
      <c r="A207" s="13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</row>
    <row r="208" spans="1:15" x14ac:dyDescent="0.35">
      <c r="A208" s="13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</row>
    <row r="209" spans="1:15" x14ac:dyDescent="0.35">
      <c r="A209" s="13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</row>
    <row r="210" spans="1:15" x14ac:dyDescent="0.35">
      <c r="A210" s="13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</row>
    <row r="211" spans="1:15" x14ac:dyDescent="0.35">
      <c r="A211" s="13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</row>
    <row r="212" spans="1:15" x14ac:dyDescent="0.35">
      <c r="A212" s="13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</row>
    <row r="213" spans="1:15" x14ac:dyDescent="0.35">
      <c r="A213" s="13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</row>
    <row r="214" spans="1:15" x14ac:dyDescent="0.35">
      <c r="A214" s="13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</row>
    <row r="215" spans="1:15" x14ac:dyDescent="0.35">
      <c r="A215" s="13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</row>
    <row r="216" spans="1:15" x14ac:dyDescent="0.35">
      <c r="A216" s="13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</row>
    <row r="217" spans="1:15" x14ac:dyDescent="0.35">
      <c r="A217" s="13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</row>
    <row r="218" spans="1:15" x14ac:dyDescent="0.35">
      <c r="A218" s="13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1:15" x14ac:dyDescent="0.35">
      <c r="A219" s="13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1:15" x14ac:dyDescent="0.35">
      <c r="A220" s="13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</row>
    <row r="221" spans="1:15" x14ac:dyDescent="0.35">
      <c r="A221" s="13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</row>
    <row r="222" spans="1:15" x14ac:dyDescent="0.35">
      <c r="A222" s="13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</row>
    <row r="223" spans="1:15" x14ac:dyDescent="0.35">
      <c r="A223" s="13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</row>
    <row r="224" spans="1:15" x14ac:dyDescent="0.35">
      <c r="A224" s="13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</row>
    <row r="225" spans="1:15" x14ac:dyDescent="0.35">
      <c r="A225" s="13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</row>
    <row r="226" spans="1:15" x14ac:dyDescent="0.35">
      <c r="A226" s="13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</row>
    <row r="227" spans="1:15" x14ac:dyDescent="0.35">
      <c r="A227" s="13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</row>
    <row r="228" spans="1:15" x14ac:dyDescent="0.35">
      <c r="A228" s="13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</row>
    <row r="229" spans="1:15" x14ac:dyDescent="0.35">
      <c r="A229" s="13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</row>
    <row r="230" spans="1:15" x14ac:dyDescent="0.35">
      <c r="A230" s="13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</row>
    <row r="231" spans="1:15" x14ac:dyDescent="0.35">
      <c r="A231" s="13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</row>
    <row r="232" spans="1:15" x14ac:dyDescent="0.35">
      <c r="A232" s="13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</row>
    <row r="233" spans="1:15" x14ac:dyDescent="0.35">
      <c r="A233" s="13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</row>
    <row r="234" spans="1:15" x14ac:dyDescent="0.35">
      <c r="A234" s="13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</row>
    <row r="235" spans="1:15" x14ac:dyDescent="0.35">
      <c r="A235" s="13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</row>
    <row r="236" spans="1:15" x14ac:dyDescent="0.35">
      <c r="A236" s="13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</row>
    <row r="237" spans="1:15" x14ac:dyDescent="0.35">
      <c r="A237" s="13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</row>
    <row r="238" spans="1:15" x14ac:dyDescent="0.35">
      <c r="A238" s="13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</row>
    <row r="239" spans="1:15" x14ac:dyDescent="0.35">
      <c r="A239" s="13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</row>
    <row r="240" spans="1:15" x14ac:dyDescent="0.35">
      <c r="A240" s="13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</row>
    <row r="241" spans="1:15" x14ac:dyDescent="0.35">
      <c r="A241" s="13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</row>
    <row r="242" spans="1:15" x14ac:dyDescent="0.35">
      <c r="A242" s="13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</row>
    <row r="243" spans="1:15" x14ac:dyDescent="0.35">
      <c r="A243" s="13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</row>
    <row r="244" spans="1:15" x14ac:dyDescent="0.35">
      <c r="A244" s="13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</row>
    <row r="245" spans="1:15" x14ac:dyDescent="0.35">
      <c r="A245" s="13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</row>
    <row r="246" spans="1:15" x14ac:dyDescent="0.35">
      <c r="A246" s="13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</row>
    <row r="247" spans="1:15" x14ac:dyDescent="0.35">
      <c r="A247" s="13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</row>
    <row r="248" spans="1:15" x14ac:dyDescent="0.35">
      <c r="A248" s="13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</row>
    <row r="249" spans="1:15" x14ac:dyDescent="0.35">
      <c r="A249" s="13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</row>
    <row r="250" spans="1:15" x14ac:dyDescent="0.35">
      <c r="A250" s="13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</row>
    <row r="251" spans="1:15" x14ac:dyDescent="0.35">
      <c r="A251" s="13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</row>
    <row r="252" spans="1:15" x14ac:dyDescent="0.35">
      <c r="A252" s="13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</row>
    <row r="253" spans="1:15" x14ac:dyDescent="0.35">
      <c r="A253" s="13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</row>
    <row r="254" spans="1:15" x14ac:dyDescent="0.35">
      <c r="A254" s="13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</row>
    <row r="255" spans="1:15" x14ac:dyDescent="0.35">
      <c r="A255" s="13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</row>
    <row r="256" spans="1:15" x14ac:dyDescent="0.35">
      <c r="A256" s="13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</row>
    <row r="257" spans="1:15" x14ac:dyDescent="0.35">
      <c r="A257" s="13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</row>
    <row r="258" spans="1:15" x14ac:dyDescent="0.35">
      <c r="A258" s="13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</row>
    <row r="259" spans="1:15" x14ac:dyDescent="0.35">
      <c r="A259" s="13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</row>
    <row r="260" spans="1:15" x14ac:dyDescent="0.35">
      <c r="A260" s="13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</row>
    <row r="261" spans="1:15" x14ac:dyDescent="0.35">
      <c r="A261" s="13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</row>
    <row r="262" spans="1:15" x14ac:dyDescent="0.35">
      <c r="A262" s="13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</row>
    <row r="263" spans="1:15" x14ac:dyDescent="0.35">
      <c r="A263" s="13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</row>
    <row r="264" spans="1:15" x14ac:dyDescent="0.35">
      <c r="A264" s="13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</row>
    <row r="265" spans="1:15" x14ac:dyDescent="0.35">
      <c r="A265" s="13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</row>
    <row r="266" spans="1:15" x14ac:dyDescent="0.35">
      <c r="A266" s="13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</row>
    <row r="267" spans="1:15" x14ac:dyDescent="0.35">
      <c r="A267" s="13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</row>
    <row r="268" spans="1:15" x14ac:dyDescent="0.35">
      <c r="A268" s="13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</row>
    <row r="269" spans="1:15" x14ac:dyDescent="0.35">
      <c r="A269" s="13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</row>
    <row r="270" spans="1:15" x14ac:dyDescent="0.35">
      <c r="A270" s="13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</row>
    <row r="271" spans="1:15" x14ac:dyDescent="0.35">
      <c r="A271" s="13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</row>
    <row r="272" spans="1:15" x14ac:dyDescent="0.35">
      <c r="A272" s="13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</row>
    <row r="273" spans="1:15" x14ac:dyDescent="0.35">
      <c r="A273" s="13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</row>
    <row r="274" spans="1:15" x14ac:dyDescent="0.35">
      <c r="A274" s="13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</row>
    <row r="275" spans="1:15" x14ac:dyDescent="0.35">
      <c r="A275" s="13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</row>
    <row r="276" spans="1:15" x14ac:dyDescent="0.35">
      <c r="A276" s="13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</row>
    <row r="277" spans="1:15" x14ac:dyDescent="0.35">
      <c r="A277" s="13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</row>
    <row r="278" spans="1:15" x14ac:dyDescent="0.35">
      <c r="A278" s="13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</row>
    <row r="279" spans="1:15" x14ac:dyDescent="0.35">
      <c r="A279" s="13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</row>
    <row r="280" spans="1:15" x14ac:dyDescent="0.35">
      <c r="A280" s="13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</row>
    <row r="281" spans="1:15" x14ac:dyDescent="0.35">
      <c r="A281" s="13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</row>
    <row r="282" spans="1:15" x14ac:dyDescent="0.35">
      <c r="A282" s="13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</row>
    <row r="283" spans="1:15" x14ac:dyDescent="0.35">
      <c r="A283" s="13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</row>
    <row r="284" spans="1:15" x14ac:dyDescent="0.35">
      <c r="A284" s="13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</row>
    <row r="285" spans="1:15" x14ac:dyDescent="0.35">
      <c r="A285" s="13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</row>
    <row r="286" spans="1:15" x14ac:dyDescent="0.35">
      <c r="A286" s="13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</row>
    <row r="287" spans="1:15" x14ac:dyDescent="0.35">
      <c r="A287" s="13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</row>
    <row r="288" spans="1:15" x14ac:dyDescent="0.35">
      <c r="A288" s="13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</row>
    <row r="289" spans="1:15" x14ac:dyDescent="0.35">
      <c r="A289" s="13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</row>
    <row r="290" spans="1:15" x14ac:dyDescent="0.35">
      <c r="A290" s="13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</row>
    <row r="291" spans="1:15" x14ac:dyDescent="0.35">
      <c r="A291" s="13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</row>
    <row r="292" spans="1:15" x14ac:dyDescent="0.35">
      <c r="A292" s="13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</row>
    <row r="293" spans="1:15" x14ac:dyDescent="0.35">
      <c r="A293" s="13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</row>
    <row r="294" spans="1:15" x14ac:dyDescent="0.35">
      <c r="A294" s="13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</row>
    <row r="295" spans="1:15" x14ac:dyDescent="0.35">
      <c r="A295" s="13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</row>
    <row r="296" spans="1:15" x14ac:dyDescent="0.35">
      <c r="A296" s="13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</row>
    <row r="297" spans="1:15" x14ac:dyDescent="0.35">
      <c r="A297" s="13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</row>
    <row r="298" spans="1:15" x14ac:dyDescent="0.35">
      <c r="A298" s="13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</row>
    <row r="299" spans="1:15" x14ac:dyDescent="0.35">
      <c r="A299" s="13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</row>
    <row r="300" spans="1:15" x14ac:dyDescent="0.35">
      <c r="A300" s="13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</row>
    <row r="301" spans="1:15" x14ac:dyDescent="0.35">
      <c r="A301" s="13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</row>
    <row r="302" spans="1:15" x14ac:dyDescent="0.35">
      <c r="A302" s="13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</row>
    <row r="303" spans="1:15" x14ac:dyDescent="0.35">
      <c r="A303" s="13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</row>
    <row r="304" spans="1:15" x14ac:dyDescent="0.35">
      <c r="A304" s="13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</row>
    <row r="305" spans="1:15" x14ac:dyDescent="0.35">
      <c r="A305" s="13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</row>
    <row r="306" spans="1:15" x14ac:dyDescent="0.35">
      <c r="A306" s="13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</row>
    <row r="307" spans="1:15" x14ac:dyDescent="0.35">
      <c r="A307" s="13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</row>
    <row r="308" spans="1:15" x14ac:dyDescent="0.35">
      <c r="A308" s="13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</row>
    <row r="309" spans="1:15" x14ac:dyDescent="0.35">
      <c r="A309" s="13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</row>
    <row r="310" spans="1:15" x14ac:dyDescent="0.35">
      <c r="A310" s="13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</row>
    <row r="311" spans="1:15" x14ac:dyDescent="0.35">
      <c r="A311" s="13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</row>
    <row r="312" spans="1:15" x14ac:dyDescent="0.35">
      <c r="A312" s="13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</row>
    <row r="313" spans="1:15" x14ac:dyDescent="0.35">
      <c r="A313" s="13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</row>
    <row r="314" spans="1:15" x14ac:dyDescent="0.35">
      <c r="A314" s="13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</row>
    <row r="315" spans="1:15" x14ac:dyDescent="0.35">
      <c r="A315" s="13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</row>
    <row r="316" spans="1:15" x14ac:dyDescent="0.35">
      <c r="A316" s="13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</row>
    <row r="317" spans="1:15" x14ac:dyDescent="0.35">
      <c r="A317" s="13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</row>
    <row r="318" spans="1:15" x14ac:dyDescent="0.35">
      <c r="A318" s="13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</row>
    <row r="319" spans="1:15" x14ac:dyDescent="0.35">
      <c r="A319" s="13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</row>
    <row r="320" spans="1:15" x14ac:dyDescent="0.35">
      <c r="A320" s="13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</row>
    <row r="321" spans="1:15" x14ac:dyDescent="0.35">
      <c r="A321" s="13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</row>
    <row r="322" spans="1:15" x14ac:dyDescent="0.35">
      <c r="A322" s="13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</row>
    <row r="323" spans="1:15" x14ac:dyDescent="0.35">
      <c r="A323" s="13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</row>
    <row r="324" spans="1:15" x14ac:dyDescent="0.35">
      <c r="A324" s="13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</row>
    <row r="325" spans="1:15" x14ac:dyDescent="0.35">
      <c r="A325" s="13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</row>
    <row r="326" spans="1:15" x14ac:dyDescent="0.35">
      <c r="A326" s="13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</row>
    <row r="327" spans="1:15" x14ac:dyDescent="0.35">
      <c r="A327" s="13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</row>
    <row r="328" spans="1:15" x14ac:dyDescent="0.35">
      <c r="A328" s="13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</row>
    <row r="329" spans="1:15" x14ac:dyDescent="0.35">
      <c r="A329" s="13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</row>
    <row r="330" spans="1:15" x14ac:dyDescent="0.35">
      <c r="A330" s="13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</row>
    <row r="331" spans="1:15" x14ac:dyDescent="0.35">
      <c r="A331" s="13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</row>
    <row r="332" spans="1:15" x14ac:dyDescent="0.35">
      <c r="A332" s="13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</row>
    <row r="333" spans="1:15" x14ac:dyDescent="0.35">
      <c r="A333" s="13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</row>
    <row r="334" spans="1:15" x14ac:dyDescent="0.35">
      <c r="A334" s="13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</row>
    <row r="335" spans="1:15" x14ac:dyDescent="0.35">
      <c r="A335" s="13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</row>
    <row r="336" spans="1:15" x14ac:dyDescent="0.35">
      <c r="A336" s="13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</row>
    <row r="337" spans="1:15" x14ac:dyDescent="0.35">
      <c r="A337" s="13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</row>
    <row r="338" spans="1:15" x14ac:dyDescent="0.35">
      <c r="A338" s="13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</row>
    <row r="339" spans="1:15" x14ac:dyDescent="0.35">
      <c r="A339" s="13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</row>
    <row r="340" spans="1:15" x14ac:dyDescent="0.35">
      <c r="A340" s="13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</row>
    <row r="341" spans="1:15" x14ac:dyDescent="0.35">
      <c r="A341" s="13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</row>
    <row r="342" spans="1:15" x14ac:dyDescent="0.35">
      <c r="A342" s="13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</row>
    <row r="343" spans="1:15" x14ac:dyDescent="0.35">
      <c r="A343" s="13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</row>
    <row r="344" spans="1:15" x14ac:dyDescent="0.35">
      <c r="A344" s="13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</row>
    <row r="345" spans="1:15" x14ac:dyDescent="0.35">
      <c r="A345" s="13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</row>
    <row r="346" spans="1:15" x14ac:dyDescent="0.35">
      <c r="A346" s="13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</row>
    <row r="347" spans="1:15" x14ac:dyDescent="0.35">
      <c r="A347" s="13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</row>
    <row r="348" spans="1:15" x14ac:dyDescent="0.35">
      <c r="A348" s="13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</row>
    <row r="349" spans="1:15" x14ac:dyDescent="0.35">
      <c r="A349" s="13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</row>
    <row r="350" spans="1:15" x14ac:dyDescent="0.35">
      <c r="A350" s="13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</row>
    <row r="351" spans="1:15" x14ac:dyDescent="0.35">
      <c r="A351" s="13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</row>
    <row r="352" spans="1:15" x14ac:dyDescent="0.35">
      <c r="A352" s="13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</row>
    <row r="353" spans="1:15" x14ac:dyDescent="0.35">
      <c r="A353" s="13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</row>
    <row r="354" spans="1:15" x14ac:dyDescent="0.35">
      <c r="A354" s="13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</row>
    <row r="355" spans="1:15" x14ac:dyDescent="0.35">
      <c r="A355" s="13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</row>
    <row r="356" spans="1:15" x14ac:dyDescent="0.35">
      <c r="A356" s="13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</row>
    <row r="357" spans="1:15" x14ac:dyDescent="0.35">
      <c r="A357" s="13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</row>
    <row r="358" spans="1:15" x14ac:dyDescent="0.35">
      <c r="A358" s="13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</row>
    <row r="359" spans="1:15" x14ac:dyDescent="0.35">
      <c r="A359" s="13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</row>
    <row r="360" spans="1:15" x14ac:dyDescent="0.35">
      <c r="A360" s="13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</row>
    <row r="361" spans="1:15" x14ac:dyDescent="0.35">
      <c r="A361" s="13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</row>
    <row r="362" spans="1:15" x14ac:dyDescent="0.35">
      <c r="A362" s="13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</row>
    <row r="363" spans="1:15" x14ac:dyDescent="0.35">
      <c r="A363" s="13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</row>
    <row r="364" spans="1:15" x14ac:dyDescent="0.35">
      <c r="A364" s="13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</row>
    <row r="365" spans="1:15" x14ac:dyDescent="0.35">
      <c r="A365" s="13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</row>
    <row r="366" spans="1:15" x14ac:dyDescent="0.35">
      <c r="A366" s="13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</row>
    <row r="367" spans="1:15" x14ac:dyDescent="0.35">
      <c r="A367" s="13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</row>
    <row r="368" spans="1:15" x14ac:dyDescent="0.35">
      <c r="A368" s="13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</row>
    <row r="369" spans="1:15" x14ac:dyDescent="0.35">
      <c r="A369" s="13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</row>
    <row r="370" spans="1:15" x14ac:dyDescent="0.35">
      <c r="A370" s="13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</row>
    <row r="371" spans="1:15" x14ac:dyDescent="0.35">
      <c r="A371" s="13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</row>
    <row r="372" spans="1:15" x14ac:dyDescent="0.35">
      <c r="A372" s="13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</row>
    <row r="373" spans="1:15" x14ac:dyDescent="0.35">
      <c r="A373" s="13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</row>
    <row r="374" spans="1:15" x14ac:dyDescent="0.35">
      <c r="A374" s="13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</row>
    <row r="375" spans="1:15" x14ac:dyDescent="0.35">
      <c r="A375" s="13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</row>
    <row r="376" spans="1:15" x14ac:dyDescent="0.35">
      <c r="A376" s="13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</row>
    <row r="377" spans="1:15" x14ac:dyDescent="0.35">
      <c r="A377" s="13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</row>
    <row r="378" spans="1:15" x14ac:dyDescent="0.35">
      <c r="A378" s="13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</row>
    <row r="379" spans="1:15" x14ac:dyDescent="0.35">
      <c r="A379" s="13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</row>
    <row r="380" spans="1:15" x14ac:dyDescent="0.35">
      <c r="A380" s="13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</row>
    <row r="381" spans="1:15" x14ac:dyDescent="0.35">
      <c r="A381" s="13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</row>
    <row r="382" spans="1:15" x14ac:dyDescent="0.35">
      <c r="A382" s="13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</row>
    <row r="383" spans="1:15" x14ac:dyDescent="0.35">
      <c r="A383" s="13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</row>
    <row r="384" spans="1:15" x14ac:dyDescent="0.35">
      <c r="A384" s="13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</row>
    <row r="385" spans="1:15" x14ac:dyDescent="0.35">
      <c r="A385" s="13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</row>
    <row r="386" spans="1:15" x14ac:dyDescent="0.35">
      <c r="A386" s="13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</row>
    <row r="387" spans="1:15" x14ac:dyDescent="0.35">
      <c r="A387" s="13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</row>
    <row r="388" spans="1:15" x14ac:dyDescent="0.35">
      <c r="A388" s="13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</row>
    <row r="389" spans="1:15" x14ac:dyDescent="0.35">
      <c r="A389" s="13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</row>
    <row r="390" spans="1:15" x14ac:dyDescent="0.35">
      <c r="A390" s="13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</row>
    <row r="391" spans="1:15" x14ac:dyDescent="0.35">
      <c r="A391" s="13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</row>
    <row r="392" spans="1:15" x14ac:dyDescent="0.35">
      <c r="A392" s="13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</row>
    <row r="393" spans="1:15" x14ac:dyDescent="0.35">
      <c r="A393" s="13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</row>
    <row r="394" spans="1:15" x14ac:dyDescent="0.35">
      <c r="A394" s="13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</row>
    <row r="395" spans="1:15" x14ac:dyDescent="0.35">
      <c r="A395" s="13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</row>
    <row r="396" spans="1:15" x14ac:dyDescent="0.35">
      <c r="A396" s="13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</row>
    <row r="397" spans="1:15" x14ac:dyDescent="0.35">
      <c r="A397" s="13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</row>
    <row r="398" spans="1:15" x14ac:dyDescent="0.35">
      <c r="A398" s="13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</row>
    <row r="399" spans="1:15" x14ac:dyDescent="0.35">
      <c r="A399" s="13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</row>
    <row r="400" spans="1:15" x14ac:dyDescent="0.35">
      <c r="A400" s="13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</row>
    <row r="401" spans="1:15" x14ac:dyDescent="0.35">
      <c r="A401" s="13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</row>
    <row r="402" spans="1:15" x14ac:dyDescent="0.35">
      <c r="A402" s="13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</row>
    <row r="403" spans="1:15" x14ac:dyDescent="0.35">
      <c r="A403" s="13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</row>
    <row r="404" spans="1:15" x14ac:dyDescent="0.35">
      <c r="A404" s="13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</row>
    <row r="405" spans="1:15" x14ac:dyDescent="0.35">
      <c r="A405" s="13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</row>
    <row r="406" spans="1:15" x14ac:dyDescent="0.35">
      <c r="A406" s="13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</row>
    <row r="407" spans="1:15" x14ac:dyDescent="0.35">
      <c r="A407" s="13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</row>
    <row r="408" spans="1:15" x14ac:dyDescent="0.35">
      <c r="A408" s="13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</row>
    <row r="409" spans="1:15" x14ac:dyDescent="0.35">
      <c r="A409" s="13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</row>
    <row r="410" spans="1:15" x14ac:dyDescent="0.35">
      <c r="A410" s="13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</row>
    <row r="411" spans="1:15" x14ac:dyDescent="0.35">
      <c r="A411" s="13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</row>
    <row r="412" spans="1:15" x14ac:dyDescent="0.35">
      <c r="A412" s="13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</row>
    <row r="413" spans="1:15" x14ac:dyDescent="0.35">
      <c r="A413" s="13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</row>
    <row r="414" spans="1:15" x14ac:dyDescent="0.35">
      <c r="A414" s="13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</row>
    <row r="415" spans="1:15" x14ac:dyDescent="0.35">
      <c r="A415" s="13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</row>
    <row r="416" spans="1:15" x14ac:dyDescent="0.35">
      <c r="A416" s="13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</row>
    <row r="417" spans="1:15" x14ac:dyDescent="0.35">
      <c r="A417" s="13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</row>
    <row r="418" spans="1:15" x14ac:dyDescent="0.35">
      <c r="A418" s="13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</row>
    <row r="419" spans="1:15" x14ac:dyDescent="0.35">
      <c r="A419" s="13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</row>
    <row r="420" spans="1:15" x14ac:dyDescent="0.35">
      <c r="A420" s="13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</row>
    <row r="421" spans="1:15" x14ac:dyDescent="0.35">
      <c r="A421" s="13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</row>
    <row r="422" spans="1:15" x14ac:dyDescent="0.35">
      <c r="A422" s="13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</row>
    <row r="423" spans="1:15" x14ac:dyDescent="0.35">
      <c r="A423" s="13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</row>
    <row r="424" spans="1:15" x14ac:dyDescent="0.35">
      <c r="A424" s="13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</row>
    <row r="425" spans="1:15" x14ac:dyDescent="0.35">
      <c r="A425" s="13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</row>
    <row r="426" spans="1:15" x14ac:dyDescent="0.35">
      <c r="A426" s="13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</row>
    <row r="427" spans="1:15" x14ac:dyDescent="0.35">
      <c r="A427" s="13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</row>
    <row r="428" spans="1:15" x14ac:dyDescent="0.35">
      <c r="A428" s="13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</row>
    <row r="429" spans="1:15" x14ac:dyDescent="0.35">
      <c r="A429" s="13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</row>
    <row r="430" spans="1:15" x14ac:dyDescent="0.35">
      <c r="A430" s="13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</row>
    <row r="431" spans="1:15" x14ac:dyDescent="0.35">
      <c r="A431" s="13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</row>
    <row r="432" spans="1:15" x14ac:dyDescent="0.35">
      <c r="A432" s="13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</row>
    <row r="433" spans="1:15" x14ac:dyDescent="0.35">
      <c r="A433" s="13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</row>
    <row r="434" spans="1:15" x14ac:dyDescent="0.35">
      <c r="A434" s="13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</row>
    <row r="435" spans="1:15" x14ac:dyDescent="0.35">
      <c r="A435" s="13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</row>
    <row r="436" spans="1:15" x14ac:dyDescent="0.35">
      <c r="A436" s="13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</row>
    <row r="437" spans="1:15" x14ac:dyDescent="0.35">
      <c r="A437" s="13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</row>
    <row r="438" spans="1:15" x14ac:dyDescent="0.35">
      <c r="A438" s="13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</row>
    <row r="439" spans="1:15" x14ac:dyDescent="0.35">
      <c r="A439" s="13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</row>
    <row r="440" spans="1:15" x14ac:dyDescent="0.35">
      <c r="A440" s="13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</row>
    <row r="441" spans="1:15" x14ac:dyDescent="0.35">
      <c r="A441" s="13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</row>
    <row r="442" spans="1:15" x14ac:dyDescent="0.35">
      <c r="A442" s="13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</row>
    <row r="443" spans="1:15" x14ac:dyDescent="0.35">
      <c r="A443" s="13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</row>
    <row r="444" spans="1:15" x14ac:dyDescent="0.35">
      <c r="A444" s="13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</row>
    <row r="445" spans="1:15" x14ac:dyDescent="0.35">
      <c r="A445" s="13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</row>
    <row r="446" spans="1:15" x14ac:dyDescent="0.35">
      <c r="A446" s="13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</row>
    <row r="447" spans="1:15" x14ac:dyDescent="0.35">
      <c r="A447" s="13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</row>
    <row r="448" spans="1:15" x14ac:dyDescent="0.35">
      <c r="A448" s="13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</row>
    <row r="449" spans="1:15" x14ac:dyDescent="0.35">
      <c r="A449" s="13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</row>
    <row r="450" spans="1:15" x14ac:dyDescent="0.35">
      <c r="A450" s="13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</row>
    <row r="451" spans="1:15" x14ac:dyDescent="0.35">
      <c r="A451" s="13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</row>
    <row r="452" spans="1:15" x14ac:dyDescent="0.35">
      <c r="A452" s="13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</row>
    <row r="453" spans="1:15" x14ac:dyDescent="0.35">
      <c r="A453" s="13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</row>
    <row r="454" spans="1:15" x14ac:dyDescent="0.35">
      <c r="A454" s="13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</row>
    <row r="455" spans="1:15" x14ac:dyDescent="0.35">
      <c r="A455" s="13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</row>
    <row r="456" spans="1:15" x14ac:dyDescent="0.35">
      <c r="A456" s="13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</row>
    <row r="457" spans="1:15" x14ac:dyDescent="0.35">
      <c r="A457" s="13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</row>
    <row r="458" spans="1:15" x14ac:dyDescent="0.35">
      <c r="A458" s="13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</row>
    <row r="459" spans="1:15" x14ac:dyDescent="0.35">
      <c r="A459" s="13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</row>
    <row r="460" spans="1:15" x14ac:dyDescent="0.35">
      <c r="A460" s="13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</row>
    <row r="461" spans="1:15" x14ac:dyDescent="0.35">
      <c r="A461" s="13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</row>
    <row r="462" spans="1:15" x14ac:dyDescent="0.35">
      <c r="A462" s="13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</row>
    <row r="463" spans="1:15" x14ac:dyDescent="0.35">
      <c r="A463" s="13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</row>
    <row r="464" spans="1:15" x14ac:dyDescent="0.35">
      <c r="A464" s="13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</row>
    <row r="465" spans="1:15" x14ac:dyDescent="0.35">
      <c r="A465" s="13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</row>
    <row r="466" spans="1:15" x14ac:dyDescent="0.35">
      <c r="A466" s="13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</row>
    <row r="467" spans="1:15" x14ac:dyDescent="0.35">
      <c r="A467" s="13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</row>
    <row r="468" spans="1:15" x14ac:dyDescent="0.35">
      <c r="A468" s="13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</row>
    <row r="469" spans="1:15" x14ac:dyDescent="0.35">
      <c r="A469" s="13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</row>
    <row r="470" spans="1:15" x14ac:dyDescent="0.35">
      <c r="A470" s="13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</row>
    <row r="471" spans="1:15" x14ac:dyDescent="0.35">
      <c r="A471" s="13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</row>
    <row r="472" spans="1:15" x14ac:dyDescent="0.35">
      <c r="A472" s="13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</row>
    <row r="473" spans="1:15" x14ac:dyDescent="0.35">
      <c r="A473" s="13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</row>
    <row r="474" spans="1:15" x14ac:dyDescent="0.35">
      <c r="A474" s="13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</row>
    <row r="475" spans="1:15" x14ac:dyDescent="0.35">
      <c r="A475" s="13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</row>
    <row r="476" spans="1:15" x14ac:dyDescent="0.35">
      <c r="A476" s="13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</row>
    <row r="477" spans="1:15" x14ac:dyDescent="0.35">
      <c r="A477" s="13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</row>
    <row r="478" spans="1:15" x14ac:dyDescent="0.35">
      <c r="A478" s="13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</row>
    <row r="479" spans="1:15" x14ac:dyDescent="0.35">
      <c r="A479" s="13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</row>
    <row r="480" spans="1:15" x14ac:dyDescent="0.35">
      <c r="A480" s="13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</row>
    <row r="481" spans="1:15" x14ac:dyDescent="0.35">
      <c r="A481" s="13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</row>
    <row r="482" spans="1:15" x14ac:dyDescent="0.35">
      <c r="A482" s="13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</row>
    <row r="483" spans="1:15" x14ac:dyDescent="0.35">
      <c r="A483" s="13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</row>
    <row r="484" spans="1:15" x14ac:dyDescent="0.35">
      <c r="A484" s="13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</row>
    <row r="485" spans="1:15" x14ac:dyDescent="0.35">
      <c r="A485" s="13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</row>
    <row r="486" spans="1:15" x14ac:dyDescent="0.35">
      <c r="A486" s="13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</row>
    <row r="487" spans="1:15" x14ac:dyDescent="0.35">
      <c r="A487" s="13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</row>
    <row r="488" spans="1:15" x14ac:dyDescent="0.35">
      <c r="A488" s="13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</row>
    <row r="489" spans="1:15" x14ac:dyDescent="0.35">
      <c r="A489" s="13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</row>
    <row r="490" spans="1:15" x14ac:dyDescent="0.35">
      <c r="A490" s="13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</row>
    <row r="491" spans="1:15" x14ac:dyDescent="0.35">
      <c r="A491" s="13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</row>
    <row r="492" spans="1:15" x14ac:dyDescent="0.35">
      <c r="A492" s="13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</row>
    <row r="493" spans="1:15" x14ac:dyDescent="0.35">
      <c r="A493" s="13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</row>
    <row r="494" spans="1:15" x14ac:dyDescent="0.35">
      <c r="A494" s="13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</row>
    <row r="495" spans="1:15" x14ac:dyDescent="0.35">
      <c r="A495" s="13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</row>
    <row r="496" spans="1:15" x14ac:dyDescent="0.35">
      <c r="A496" s="13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</row>
    <row r="497" spans="1:15" x14ac:dyDescent="0.35">
      <c r="A497" s="13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</row>
    <row r="498" spans="1:15" x14ac:dyDescent="0.35">
      <c r="A498" s="13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</row>
    <row r="499" spans="1:15" x14ac:dyDescent="0.35">
      <c r="A499" s="13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</row>
    <row r="500" spans="1:15" x14ac:dyDescent="0.35">
      <c r="A500" s="13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</row>
    <row r="501" spans="1:15" x14ac:dyDescent="0.35">
      <c r="A501" s="13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</row>
    <row r="502" spans="1:15" x14ac:dyDescent="0.35">
      <c r="A502" s="13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</row>
    <row r="503" spans="1:15" x14ac:dyDescent="0.35">
      <c r="A503" s="13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</row>
    <row r="504" spans="1:15" x14ac:dyDescent="0.35">
      <c r="A504" s="13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</row>
    <row r="505" spans="1:15" x14ac:dyDescent="0.35">
      <c r="A505" s="13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</row>
    <row r="506" spans="1:15" x14ac:dyDescent="0.35">
      <c r="A506" s="13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</row>
    <row r="507" spans="1:15" x14ac:dyDescent="0.35">
      <c r="A507" s="13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</row>
    <row r="508" spans="1:15" x14ac:dyDescent="0.35">
      <c r="A508" s="13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</row>
    <row r="509" spans="1:15" x14ac:dyDescent="0.35">
      <c r="A509" s="13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</row>
    <row r="510" spans="1:15" x14ac:dyDescent="0.35">
      <c r="A510" s="13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</row>
    <row r="511" spans="1:15" x14ac:dyDescent="0.35">
      <c r="A511" s="13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</row>
    <row r="512" spans="1:15" x14ac:dyDescent="0.35">
      <c r="A512" s="13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</row>
    <row r="513" spans="1:15" x14ac:dyDescent="0.35">
      <c r="A513" s="13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</row>
    <row r="514" spans="1:15" x14ac:dyDescent="0.35">
      <c r="A514" s="13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</row>
    <row r="515" spans="1:15" x14ac:dyDescent="0.35">
      <c r="A515" s="13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</row>
    <row r="516" spans="1:15" x14ac:dyDescent="0.35">
      <c r="A516" s="13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</row>
    <row r="517" spans="1:15" x14ac:dyDescent="0.35">
      <c r="A517" s="13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</row>
    <row r="518" spans="1:15" x14ac:dyDescent="0.35">
      <c r="A518" s="13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</row>
    <row r="519" spans="1:15" x14ac:dyDescent="0.35">
      <c r="A519" s="13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</row>
    <row r="520" spans="1:15" x14ac:dyDescent="0.35">
      <c r="A520" s="13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</row>
    <row r="521" spans="1:15" x14ac:dyDescent="0.35">
      <c r="A521" s="13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</row>
    <row r="522" spans="1:15" x14ac:dyDescent="0.35">
      <c r="A522" s="13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</row>
    <row r="523" spans="1:15" x14ac:dyDescent="0.35">
      <c r="A523" s="13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</row>
    <row r="524" spans="1:15" x14ac:dyDescent="0.35">
      <c r="A524" s="13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</row>
    <row r="525" spans="1:15" x14ac:dyDescent="0.35">
      <c r="A525" s="13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</row>
    <row r="526" spans="1:15" x14ac:dyDescent="0.35">
      <c r="A526" s="13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</row>
    <row r="527" spans="1:15" x14ac:dyDescent="0.35">
      <c r="A527" s="13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</row>
    <row r="528" spans="1:15" x14ac:dyDescent="0.35">
      <c r="A528" s="13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</row>
    <row r="529" spans="1:15" x14ac:dyDescent="0.35">
      <c r="A529" s="13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</row>
    <row r="530" spans="1:15" x14ac:dyDescent="0.35">
      <c r="A530" s="13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</row>
    <row r="531" spans="1:15" x14ac:dyDescent="0.35">
      <c r="A531" s="13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</row>
    <row r="532" spans="1:15" x14ac:dyDescent="0.35">
      <c r="A532" s="13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</row>
    <row r="533" spans="1:15" x14ac:dyDescent="0.35">
      <c r="A533" s="13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</row>
    <row r="534" spans="1:15" x14ac:dyDescent="0.35">
      <c r="A534" s="13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</row>
    <row r="535" spans="1:15" x14ac:dyDescent="0.35">
      <c r="A535" s="13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</row>
    <row r="536" spans="1:15" x14ac:dyDescent="0.35">
      <c r="A536" s="13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</row>
    <row r="537" spans="1:15" x14ac:dyDescent="0.35">
      <c r="A537" s="13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</row>
    <row r="538" spans="1:15" x14ac:dyDescent="0.35">
      <c r="A538" s="13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</row>
    <row r="539" spans="1:15" x14ac:dyDescent="0.35">
      <c r="A539" s="13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</row>
    <row r="540" spans="1:15" x14ac:dyDescent="0.35">
      <c r="A540" s="13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</row>
    <row r="541" spans="1:15" x14ac:dyDescent="0.35">
      <c r="A541" s="13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</row>
    <row r="542" spans="1:15" x14ac:dyDescent="0.35">
      <c r="A542" s="13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</row>
    <row r="543" spans="1:15" x14ac:dyDescent="0.35">
      <c r="A543" s="13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</row>
    <row r="544" spans="1:15" x14ac:dyDescent="0.35">
      <c r="A544" s="13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35">
      <c r="A545" s="13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35">
      <c r="A546" s="13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35">
      <c r="A547" s="13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35">
      <c r="A548" s="13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35">
      <c r="A549" s="13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35">
      <c r="A550" s="13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35">
      <c r="A551" s="13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35">
      <c r="A552" s="13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35">
      <c r="A553" s="13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35">
      <c r="A554" s="13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35">
      <c r="A555" s="13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35">
      <c r="A556" s="13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35">
      <c r="A557" s="13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35">
      <c r="A558" s="13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35">
      <c r="A559" s="13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35">
      <c r="A560" s="13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35">
      <c r="A561" s="13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35">
      <c r="A562" s="13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35">
      <c r="A563" s="13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35">
      <c r="A564" s="13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35">
      <c r="A565" s="13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35">
      <c r="A566" s="13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35">
      <c r="A567" s="13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35">
      <c r="A568" s="13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35">
      <c r="A569" s="13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35">
      <c r="A570" s="13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35">
      <c r="A571" s="13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35">
      <c r="A572" s="13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35">
      <c r="A573" s="13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35">
      <c r="A574" s="13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35">
      <c r="A575" s="13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35">
      <c r="A576" s="13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35">
      <c r="A577" s="13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35">
      <c r="A578" s="13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35">
      <c r="A579" s="13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35">
      <c r="A580" s="13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35">
      <c r="A581" s="13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35">
      <c r="A582" s="13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35">
      <c r="A583" s="13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35">
      <c r="A584" s="13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35">
      <c r="A585" s="13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35">
      <c r="A586" s="13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35">
      <c r="A587" s="13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35">
      <c r="A588" s="13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35">
      <c r="A589" s="13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35">
      <c r="A590" s="13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35">
      <c r="A591" s="13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35">
      <c r="A592" s="13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35">
      <c r="A593" s="13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35">
      <c r="A594" s="13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35">
      <c r="A595" s="13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35">
      <c r="A596" s="13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35">
      <c r="A597" s="13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35">
      <c r="A598" s="13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35">
      <c r="A599" s="13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35">
      <c r="A600" s="13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35">
      <c r="A601" s="13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35">
      <c r="A602" s="13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35">
      <c r="A603" s="13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35">
      <c r="A604" s="13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35">
      <c r="A605" s="13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35">
      <c r="A606" s="13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35">
      <c r="A607" s="13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35">
      <c r="A608" s="13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35">
      <c r="A609" s="13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35">
      <c r="A610" s="13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35">
      <c r="A611" s="13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35">
      <c r="A612" s="13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35">
      <c r="A613" s="13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35">
      <c r="A614" s="13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35">
      <c r="A615" s="13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35">
      <c r="A616" s="13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35">
      <c r="A617" s="13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35">
      <c r="A618" s="13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35">
      <c r="A619" s="13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35">
      <c r="A620" s="13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35">
      <c r="A621" s="13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35">
      <c r="A622" s="13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35">
      <c r="A623" s="13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35">
      <c r="A624" s="13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35">
      <c r="A625" s="13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35">
      <c r="A626" s="13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35">
      <c r="A627" s="13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35">
      <c r="A628" s="13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35">
      <c r="A629" s="13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35">
      <c r="A630" s="13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35">
      <c r="A631" s="13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35">
      <c r="A632" s="13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35">
      <c r="A633" s="13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35">
      <c r="A634" s="13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35">
      <c r="A635" s="13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35">
      <c r="A636" s="13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35">
      <c r="A637" s="13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35">
      <c r="A638" s="13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35">
      <c r="A639" s="13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35">
      <c r="A640" s="13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35">
      <c r="A641" s="13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35">
      <c r="A642" s="13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35">
      <c r="A643" s="13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35">
      <c r="A644" s="13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35">
      <c r="A645" s="13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35">
      <c r="A646" s="13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35">
      <c r="A647" s="13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35">
      <c r="A648" s="13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35">
      <c r="A649" s="13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35">
      <c r="A650" s="13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35">
      <c r="A651" s="13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35">
      <c r="A652" s="13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35">
      <c r="A653" s="13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35">
      <c r="A654" s="13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35">
      <c r="A655" s="13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35">
      <c r="A656" s="13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35">
      <c r="A657" s="13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35">
      <c r="A658" s="13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35">
      <c r="A659" s="13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35">
      <c r="A660" s="13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35">
      <c r="A661" s="13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35">
      <c r="A662" s="13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35">
      <c r="A663" s="13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35">
      <c r="A664" s="13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35">
      <c r="A665" s="13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35">
      <c r="A666" s="13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35">
      <c r="A667" s="13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35">
      <c r="A668" s="13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35">
      <c r="A669" s="13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35">
      <c r="A670" s="13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35">
      <c r="A671" s="13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35">
      <c r="A672" s="13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35">
      <c r="A673" s="13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35">
      <c r="A674" s="13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35">
      <c r="A675" s="13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35">
      <c r="A676" s="13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35">
      <c r="A677" s="13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35">
      <c r="A678" s="13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35">
      <c r="A679" s="13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35">
      <c r="A680" s="13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35">
      <c r="A681" s="13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35">
      <c r="A682" s="13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35">
      <c r="A683" s="13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35">
      <c r="A684" s="13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35">
      <c r="A685" s="13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35">
      <c r="A686" s="13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35">
      <c r="A687" s="13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35">
      <c r="A688" s="13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35">
      <c r="A689" s="13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35">
      <c r="A690" s="13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35">
      <c r="A691" s="13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35">
      <c r="A692" s="13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35">
      <c r="A693" s="13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35">
      <c r="A694" s="13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35">
      <c r="A695" s="13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35">
      <c r="A696" s="13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35">
      <c r="A697" s="13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35">
      <c r="A698" s="13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35">
      <c r="A699" s="13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35">
      <c r="A700" s="13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35">
      <c r="A701" s="13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35">
      <c r="A702" s="13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35">
      <c r="A703" s="13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35">
      <c r="A704" s="13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35">
      <c r="A705" s="13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35">
      <c r="A706" s="13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35">
      <c r="A707" s="13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35">
      <c r="A708" s="13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35">
      <c r="A709" s="13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35">
      <c r="A710" s="13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35">
      <c r="A711" s="13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35">
      <c r="A712" s="13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35">
      <c r="A713" s="13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35">
      <c r="A714" s="13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35">
      <c r="A715" s="13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35">
      <c r="A716" s="13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35">
      <c r="A717" s="13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35">
      <c r="A718" s="13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35">
      <c r="A719" s="13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35">
      <c r="A720" s="13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35">
      <c r="A721" s="13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35">
      <c r="A722" s="13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35">
      <c r="A723" s="13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35">
      <c r="A724" s="13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35">
      <c r="A725" s="13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35">
      <c r="A726" s="13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35">
      <c r="A727" s="13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35">
      <c r="A728" s="13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35">
      <c r="A729" s="13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35">
      <c r="A730" s="13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35">
      <c r="A731" s="13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35">
      <c r="A732" s="13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35">
      <c r="A733" s="13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35">
      <c r="A734" s="13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35">
      <c r="A735" s="13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35">
      <c r="A736" s="13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35">
      <c r="A737" s="13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35">
      <c r="A738" s="13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35">
      <c r="A739" s="13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35">
      <c r="A740" s="13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35">
      <c r="A741" s="13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35">
      <c r="A742" s="13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35">
      <c r="A743" s="13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35">
      <c r="A744" s="13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35">
      <c r="A745" s="13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35">
      <c r="A746" s="13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35">
      <c r="A747" s="13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35">
      <c r="A748" s="13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35">
      <c r="A749" s="13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35">
      <c r="A750" s="13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35">
      <c r="A751" s="13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35">
      <c r="A752" s="13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35">
      <c r="A753" s="13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35">
      <c r="A754" s="13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35">
      <c r="A755" s="13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35">
      <c r="A756" s="13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35">
      <c r="A757" s="13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35">
      <c r="A758" s="13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35">
      <c r="A759" s="13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35">
      <c r="A760" s="13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35">
      <c r="A761" s="13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35">
      <c r="A762" s="13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35">
      <c r="A763" s="13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35">
      <c r="A764" s="13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35">
      <c r="A765" s="13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35">
      <c r="A766" s="13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35">
      <c r="A767" s="13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35">
      <c r="A768" s="13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35">
      <c r="A769" s="13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35">
      <c r="A770" s="13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35">
      <c r="A771" s="13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35">
      <c r="A772" s="13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35">
      <c r="A773" s="13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35">
      <c r="A774" s="13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35">
      <c r="A775" s="13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35">
      <c r="A776" s="13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35">
      <c r="A777" s="13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35">
      <c r="A778" s="13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35">
      <c r="A779" s="13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35">
      <c r="A780" s="13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35">
      <c r="A781" s="13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35">
      <c r="A782" s="13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35">
      <c r="A783" s="13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35">
      <c r="A784" s="13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35">
      <c r="A785" s="13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35">
      <c r="A786" s="13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35">
      <c r="A787" s="13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35">
      <c r="A788" s="13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35">
      <c r="A789" s="13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35">
      <c r="A790" s="13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35">
      <c r="A791" s="13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35">
      <c r="A792" s="13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35">
      <c r="A793" s="13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35">
      <c r="A794" s="13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35">
      <c r="A795" s="13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35">
      <c r="A796" s="13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35">
      <c r="A797" s="13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35">
      <c r="A798" s="13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35">
      <c r="A799" s="13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35">
      <c r="A800" s="13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35">
      <c r="A801" s="13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35">
      <c r="A802" s="13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35">
      <c r="A803" s="13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35">
      <c r="A804" s="13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35">
      <c r="A805" s="13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35">
      <c r="A806" s="13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35">
      <c r="A807" s="13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35">
      <c r="A808" s="13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35">
      <c r="A809" s="13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35">
      <c r="A810" s="13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35">
      <c r="A811" s="13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35">
      <c r="A812" s="13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35">
      <c r="A813" s="13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35">
      <c r="A814" s="13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35">
      <c r="A815" s="13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35">
      <c r="A816" s="13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35">
      <c r="A817" s="13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35">
      <c r="A818" s="13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35">
      <c r="A819" s="13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35">
      <c r="A820" s="13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35">
      <c r="A821" s="13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35">
      <c r="A822" s="13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35">
      <c r="A823" s="13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35">
      <c r="A824" s="13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35">
      <c r="A825" s="13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35">
      <c r="A826" s="13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35">
      <c r="A827" s="13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35">
      <c r="A828" s="13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35">
      <c r="A829" s="13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35">
      <c r="A830" s="13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35">
      <c r="A831" s="13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35">
      <c r="A832" s="13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35">
      <c r="A833" s="13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35">
      <c r="A834" s="13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35">
      <c r="A835" s="13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35">
      <c r="A836" s="13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35">
      <c r="A837" s="13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35">
      <c r="A838" s="13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35">
      <c r="A839" s="13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35">
      <c r="A840" s="13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35">
      <c r="A841" s="13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35">
      <c r="A842" s="13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35">
      <c r="A843" s="13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35">
      <c r="A844" s="13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35">
      <c r="A845" s="13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35">
      <c r="A846" s="13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35">
      <c r="A847" s="13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35">
      <c r="A848" s="13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35">
      <c r="A849" s="13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35">
      <c r="A850" s="13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35">
      <c r="A851" s="13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35">
      <c r="A852" s="13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35">
      <c r="A853" s="13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35">
      <c r="A854" s="13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35">
      <c r="A855" s="13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35">
      <c r="A856" s="13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35">
      <c r="A857" s="13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35">
      <c r="A858" s="13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35">
      <c r="A859" s="13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35">
      <c r="A860" s="13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35">
      <c r="A861" s="13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35">
      <c r="A862" s="13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35">
      <c r="A863" s="13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35">
      <c r="A864" s="13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35">
      <c r="A865" s="13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35">
      <c r="A866" s="13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35">
      <c r="A867" s="13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35">
      <c r="A868" s="13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35">
      <c r="A869" s="13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35">
      <c r="A870" s="13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35">
      <c r="A871" s="13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35">
      <c r="A872" s="13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35">
      <c r="A873" s="13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35">
      <c r="A874" s="13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35">
      <c r="A875" s="13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35">
      <c r="A876" s="13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35">
      <c r="A877" s="13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35">
      <c r="A878" s="13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35">
      <c r="A879" s="13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35">
      <c r="A880" s="13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35">
      <c r="A881" s="13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35">
      <c r="A882" s="13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35">
      <c r="A883" s="13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35">
      <c r="A884" s="13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35">
      <c r="A885" s="13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35">
      <c r="A886" s="13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35">
      <c r="A887" s="13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35">
      <c r="A888" s="13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35">
      <c r="A889" s="13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35">
      <c r="A890" s="13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35">
      <c r="A891" s="13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35">
      <c r="A892" s="13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35">
      <c r="A893" s="13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35">
      <c r="A894" s="13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35">
      <c r="A895" s="13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35">
      <c r="A896" s="13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35">
      <c r="A897" s="13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35">
      <c r="A898" s="13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35">
      <c r="A899" s="13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35">
      <c r="A900" s="13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35">
      <c r="A901" s="13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35">
      <c r="A902" s="13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35">
      <c r="A903" s="13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35">
      <c r="A904" s="13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35">
      <c r="A905" s="13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35">
      <c r="A906" s="13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35">
      <c r="A907" s="13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35">
      <c r="A908" s="13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35">
      <c r="A909" s="13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35">
      <c r="A910" s="13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35">
      <c r="A911" s="13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35">
      <c r="A912" s="13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35">
      <c r="A913" s="13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35">
      <c r="A914" s="13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35">
      <c r="A915" s="13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35">
      <c r="A916" s="13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35">
      <c r="A917" s="13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35">
      <c r="A918" s="13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35">
      <c r="A919" s="13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35">
      <c r="A920" s="13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35">
      <c r="A921" s="13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35">
      <c r="A922" s="13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35">
      <c r="A923" s="13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35">
      <c r="A924" s="13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35">
      <c r="A925" s="13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35">
      <c r="A926" s="13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35">
      <c r="A927" s="13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35">
      <c r="A928" s="13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35">
      <c r="A929" s="13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35">
      <c r="A930" s="13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35">
      <c r="A931" s="13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35">
      <c r="A932" s="13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35">
      <c r="A933" s="13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35">
      <c r="A934" s="13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35">
      <c r="A935" s="13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35">
      <c r="A936" s="13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35">
      <c r="A937" s="13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35">
      <c r="A938" s="13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35">
      <c r="A939" s="13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35">
      <c r="A940" s="13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35">
      <c r="A941" s="13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35">
      <c r="A942" s="13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35">
      <c r="A943" s="13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35">
      <c r="A944" s="13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35">
      <c r="A945" s="13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35">
      <c r="A946" s="13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35">
      <c r="A947" s="13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35">
      <c r="A948" s="13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35">
      <c r="A949" s="13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35">
      <c r="A950" s="13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35">
      <c r="A951" s="13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35">
      <c r="A952" s="13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35">
      <c r="A953" s="13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35">
      <c r="A954" s="13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35">
      <c r="A955" s="13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35">
      <c r="A956" s="13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35">
      <c r="A957" s="13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35">
      <c r="A958" s="13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35">
      <c r="A959" s="13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35">
      <c r="A960" s="13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35">
      <c r="A961" s="13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35">
      <c r="A962" s="13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35">
      <c r="A963" s="13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35">
      <c r="A964" s="13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35">
      <c r="A965" s="13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35">
      <c r="A966" s="13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35">
      <c r="A967" s="13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35">
      <c r="A968" s="13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35">
      <c r="A969" s="13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35">
      <c r="A970" s="13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35">
      <c r="A971" s="13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35">
      <c r="A972" s="13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35">
      <c r="A973" s="13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35">
      <c r="A974" s="13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35">
      <c r="A975" s="13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35">
      <c r="A976" s="13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35">
      <c r="A977" s="13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35">
      <c r="A978" s="13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35">
      <c r="A979" s="13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35">
      <c r="A980" s="13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35">
      <c r="A981" s="13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35">
      <c r="A982" s="13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35">
      <c r="A983" s="13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35">
      <c r="A984" s="13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35">
      <c r="A985" s="13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35">
      <c r="A986" s="13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35">
      <c r="A987" s="13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35">
      <c r="A988" s="13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35">
      <c r="A989" s="13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35">
      <c r="A990" s="13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35">
      <c r="A991" s="13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35">
      <c r="A992" s="13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35">
      <c r="A993" s="13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35">
      <c r="A994" s="13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35">
      <c r="A995" s="13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35">
      <c r="A996" s="13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35">
      <c r="A997" s="13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35">
      <c r="A998" s="13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35">
      <c r="A999" s="13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35">
      <c r="A1000" s="13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35">
      <c r="A1001" s="13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35">
      <c r="A1002" s="13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35">
      <c r="A1003" s="13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35">
      <c r="A1004" s="13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35">
      <c r="A1005" s="13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35">
      <c r="A1006" s="13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35">
      <c r="A1007" s="13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35">
      <c r="A1008" s="13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35">
      <c r="A1009" s="13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35">
      <c r="A1010" s="13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35">
      <c r="A1011" s="13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35">
      <c r="A1012" s="13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35">
      <c r="A1013" s="13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35">
      <c r="A1014" s="13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35">
      <c r="A1015" s="13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35">
      <c r="A1016" s="13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35">
      <c r="A1017" s="13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35">
      <c r="A1018" s="13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35">
      <c r="A1019" s="13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35">
      <c r="A1020" s="13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35">
      <c r="A1021" s="13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35">
      <c r="A1022" s="13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35">
      <c r="A1023" s="13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35">
      <c r="A1024" s="13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35">
      <c r="A1025" s="13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35">
      <c r="A1026" s="13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35">
      <c r="A1027" s="13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35">
      <c r="A1028" s="13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35">
      <c r="A1029" s="13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35">
      <c r="A1030" s="13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35">
      <c r="A1031" s="13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35">
      <c r="A1032" s="13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35">
      <c r="A1033" s="13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35">
      <c r="A1034" s="13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35">
      <c r="A1035" s="13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35">
      <c r="A1036" s="13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35">
      <c r="A1037" s="13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35">
      <c r="A1038" s="13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35">
      <c r="A1039" s="13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35">
      <c r="A1040" s="13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35">
      <c r="A1041" s="13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35">
      <c r="A1042" s="13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35">
      <c r="A1043" s="13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35">
      <c r="A1044" s="13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35">
      <c r="A1045" s="13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35">
      <c r="A1046" s="13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35">
      <c r="A1047" s="13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35">
      <c r="A1048" s="13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35">
      <c r="A1049" s="13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35">
      <c r="A1050" s="13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35">
      <c r="A1051" s="13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35">
      <c r="A1052" s="13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35">
      <c r="A1053" s="13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35">
      <c r="A1054" s="13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35">
      <c r="A1055" s="13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35">
      <c r="A1056" s="13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35">
      <c r="A1057" s="13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35">
      <c r="A1058" s="13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35">
      <c r="A1059" s="13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35">
      <c r="A1060" s="13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35">
      <c r="A1061" s="13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35">
      <c r="A1062" s="13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35">
      <c r="A1063" s="13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35">
      <c r="A1064" s="13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35">
      <c r="A1065" s="13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35">
      <c r="A1066" s="13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35">
      <c r="A1067" s="13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35">
      <c r="A1068" s="13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35">
      <c r="A1069" s="13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35">
      <c r="A1070" s="13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35">
      <c r="A1071" s="13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35">
      <c r="A1072" s="13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35">
      <c r="A1073" s="13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35">
      <c r="A1074" s="13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35">
      <c r="A1075" s="13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35">
      <c r="A1076" s="13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35">
      <c r="A1077" s="13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35">
      <c r="A1078" s="13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35">
      <c r="A1079" s="13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35">
      <c r="A1080" s="13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35">
      <c r="A1081" s="13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35">
      <c r="A1082" s="13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35">
      <c r="A1083" s="13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35">
      <c r="A1084" s="13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35">
      <c r="A1085" s="13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35">
      <c r="A1086" s="13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35">
      <c r="A1087" s="13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35">
      <c r="A1088" s="13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35">
      <c r="A1089" s="13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35">
      <c r="A1090" s="13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35">
      <c r="A1091" s="13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35">
      <c r="A1092" s="13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35">
      <c r="A1093" s="13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35">
      <c r="A1094" s="13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35">
      <c r="A1095" s="13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35">
      <c r="A1096" s="13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35">
      <c r="A1097" s="13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35">
      <c r="A1098" s="13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35">
      <c r="A1099" s="13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35">
      <c r="A1100" s="13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35">
      <c r="A1101" s="13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35">
      <c r="A1102" s="13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35">
      <c r="A1103" s="13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35">
      <c r="A1104" s="13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35">
      <c r="A1105" s="13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35">
      <c r="A1106" s="13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35">
      <c r="A1107" s="13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35">
      <c r="A1108" s="13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35">
      <c r="A1109" s="13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35">
      <c r="A1110" s="13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35">
      <c r="A1111" s="13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35">
      <c r="A1112" s="13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35">
      <c r="A1113" s="13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35">
      <c r="A1114" s="13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35">
      <c r="A1115" s="13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35">
      <c r="A1116" s="13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35">
      <c r="A1117" s="13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35">
      <c r="A1118" s="13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35">
      <c r="A1119" s="13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35">
      <c r="A1120" s="13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35">
      <c r="A1121" s="13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35">
      <c r="A1122" s="13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35">
      <c r="A1123" s="13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35">
      <c r="A1124" s="13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35">
      <c r="A1125" s="13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35">
      <c r="A1126" s="13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35">
      <c r="A1127" s="13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35">
      <c r="A1128" s="13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35">
      <c r="A1129" s="13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35">
      <c r="A1130" s="13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35">
      <c r="A1131" s="13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35">
      <c r="A1132" s="13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35">
      <c r="A1133" s="13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35">
      <c r="A1134" s="13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35">
      <c r="A1135" s="13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35">
      <c r="A1136" s="13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35">
      <c r="A1137" s="13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35">
      <c r="A1138" s="13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35">
      <c r="A1139" s="13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35">
      <c r="A1140" s="13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35">
      <c r="A1141" s="13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35">
      <c r="A1142" s="13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35">
      <c r="A1143" s="13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35">
      <c r="A1144" s="13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35">
      <c r="A1145" s="13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35">
      <c r="A1146" s="13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35">
      <c r="A1147" s="13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35">
      <c r="A1148" s="13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35">
      <c r="A1149" s="13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35">
      <c r="A1150" s="13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35">
      <c r="A1151" s="13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35">
      <c r="A1152" s="13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35">
      <c r="A1153" s="13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35">
      <c r="A1154" s="13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35">
      <c r="A1155" s="13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35">
      <c r="A1156" s="13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35">
      <c r="A1157" s="13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35">
      <c r="A1158" s="13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35">
      <c r="A1159" s="13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35">
      <c r="A1160" s="13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35">
      <c r="A1161" s="13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35">
      <c r="A1162" s="13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35">
      <c r="A1163" s="13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35">
      <c r="A1164" s="13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35">
      <c r="A1165" s="13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35">
      <c r="A1166" s="13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35">
      <c r="A1167" s="13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35">
      <c r="A1168" s="13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35">
      <c r="A1169" s="13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35">
      <c r="A1170" s="13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35">
      <c r="A1171" s="13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35">
      <c r="A1172" s="13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35">
      <c r="A1173" s="13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35">
      <c r="A1174" s="13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35">
      <c r="A1175" s="13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35">
      <c r="A1176" s="13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35">
      <c r="A1177" s="13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35">
      <c r="A1178" s="13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35">
      <c r="A1179" s="13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35">
      <c r="A1180" s="13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35">
      <c r="A1181" s="13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35">
      <c r="A1182" s="13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35">
      <c r="A1183" s="13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35">
      <c r="A1184" s="13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35">
      <c r="A1185" s="13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35">
      <c r="A1186" s="13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35">
      <c r="A1187" s="13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35">
      <c r="A1188" s="13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35">
      <c r="A1189" s="13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35">
      <c r="A1190" s="13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35">
      <c r="A1191" s="13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35">
      <c r="A1192" s="13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35">
      <c r="A1193" s="13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35">
      <c r="A1194" s="13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35">
      <c r="A1195" s="13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35">
      <c r="A1196" s="13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35">
      <c r="A1197" s="13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35">
      <c r="A1198" s="13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35">
      <c r="A1199" s="13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35">
      <c r="A1200" s="13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35">
      <c r="A1201" s="13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35">
      <c r="A1202" s="13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35">
      <c r="A1203" s="13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35">
      <c r="A1204" s="13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35">
      <c r="A1205" s="13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35">
      <c r="A1206" s="13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35">
      <c r="A1207" s="13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35">
      <c r="A1208" s="13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35">
      <c r="A1209" s="13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35">
      <c r="A1210" s="13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35">
      <c r="A1211" s="13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35">
      <c r="A1212" s="13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35">
      <c r="A1213" s="13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35">
      <c r="A1214" s="13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35">
      <c r="A1215" s="13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35">
      <c r="A1216" s="13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35">
      <c r="A1217" s="13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35">
      <c r="A1218" s="13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35">
      <c r="A1219" s="13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35">
      <c r="A1220" s="13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35">
      <c r="A1221" s="13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35">
      <c r="A1222" s="13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35">
      <c r="A1223" s="13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35">
      <c r="A1224" s="13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35">
      <c r="A1225" s="13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35">
      <c r="A1226" s="13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35">
      <c r="A1227" s="13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35">
      <c r="A1228" s="13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35">
      <c r="A1229" s="13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35">
      <c r="A1230" s="13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35">
      <c r="A1231" s="13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35">
      <c r="A1232" s="13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35">
      <c r="A1233" s="13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35">
      <c r="A1234" s="13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35">
      <c r="A1235" s="13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35">
      <c r="A1236" s="13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35">
      <c r="A1237" s="13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35">
      <c r="A1238" s="13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35">
      <c r="A1239" s="13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35">
      <c r="A1240" s="13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35">
      <c r="A1241" s="13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35">
      <c r="A1242" s="13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35">
      <c r="A1243" s="13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35">
      <c r="A1244" s="13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35">
      <c r="A1245" s="13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35">
      <c r="A1246" s="13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35">
      <c r="A1247" s="13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35">
      <c r="A1248" s="13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35">
      <c r="A1249" s="13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35">
      <c r="A1250" s="13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35">
      <c r="A1251" s="13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35">
      <c r="A1252" s="13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35">
      <c r="A1253" s="13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</sheetData>
  <mergeCells count="3">
    <mergeCell ref="B1:O1"/>
    <mergeCell ref="A2:O2"/>
    <mergeCell ref="A3:O3"/>
  </mergeCells>
  <pageMargins left="0.7" right="4.9725000000000001" top="0.45035714285714284" bottom="0.75" header="0.3" footer="0.3"/>
  <pageSetup paperSize="9" scale="13" orientation="portrait" r:id="rId1"/>
  <headerFooter>
    <oddHeader>&amp;L&amp;"-,Gras"Affaire n° &amp;KFF00002025026AOF&amp;C&amp;"-,Gras"Fournitures associées
Lot 04 : BPU
&amp;R&amp;"-,Gras"AE - Annexe 4</oddHeader>
    <oddFooter>&amp;C&amp;"-,Gras"Page &amp;P de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1C5FE-EB94-4602-A110-5454A725E0A0}">
  <dimension ref="A1:I163"/>
  <sheetViews>
    <sheetView view="pageLayout" zoomScaleNormal="100" zoomScaleSheetLayoutView="100" workbookViewId="0">
      <selection activeCell="F89" sqref="F89"/>
    </sheetView>
  </sheetViews>
  <sheetFormatPr baseColWidth="10" defaultColWidth="9.1796875" defaultRowHeight="14.5" x14ac:dyDescent="0.35"/>
  <cols>
    <col min="1" max="1" width="33.453125" style="12" bestFit="1" customWidth="1"/>
    <col min="2" max="3" width="16" customWidth="1"/>
    <col min="4" max="4" width="14.36328125" customWidth="1"/>
    <col min="5" max="6" width="15.08984375" customWidth="1"/>
    <col min="7" max="7" width="16.36328125" customWidth="1"/>
    <col min="8" max="8" width="16" customWidth="1"/>
    <col min="9" max="9" width="20.81640625" customWidth="1"/>
  </cols>
  <sheetData>
    <row r="1" spans="1:9" ht="15" thickBot="1" x14ac:dyDescent="0.4">
      <c r="A1" s="45" t="s">
        <v>22</v>
      </c>
      <c r="B1" s="54"/>
      <c r="C1" s="55"/>
      <c r="D1" s="55"/>
      <c r="E1" s="55"/>
      <c r="F1" s="55"/>
      <c r="G1" s="55"/>
      <c r="H1" s="55"/>
      <c r="I1" s="55"/>
    </row>
    <row r="2" spans="1:9" ht="33" customHeight="1" x14ac:dyDescent="0.35">
      <c r="A2" s="46" t="s">
        <v>21</v>
      </c>
      <c r="B2" s="46"/>
      <c r="C2" s="46"/>
      <c r="D2" s="46"/>
      <c r="E2" s="46"/>
      <c r="F2" s="46"/>
      <c r="G2" s="46"/>
      <c r="H2" s="46"/>
      <c r="I2" s="46"/>
    </row>
    <row r="3" spans="1:9" x14ac:dyDescent="0.35">
      <c r="A3" s="53"/>
      <c r="B3" s="53"/>
      <c r="C3" s="53"/>
      <c r="D3" s="53"/>
      <c r="E3" s="53"/>
      <c r="F3" s="53"/>
      <c r="G3" s="53"/>
      <c r="H3" s="53"/>
      <c r="I3" s="53"/>
    </row>
    <row r="4" spans="1:9" ht="54.65" customHeight="1" x14ac:dyDescent="0.35">
      <c r="A4" s="8" t="s">
        <v>0</v>
      </c>
      <c r="B4" s="38" t="s">
        <v>43</v>
      </c>
      <c r="C4" s="38" t="s">
        <v>44</v>
      </c>
      <c r="D4" s="9" t="s">
        <v>35</v>
      </c>
      <c r="E4" s="9" t="s">
        <v>36</v>
      </c>
      <c r="F4" s="9" t="s">
        <v>37</v>
      </c>
      <c r="G4" s="24" t="s">
        <v>40</v>
      </c>
      <c r="H4" s="9" t="s">
        <v>45</v>
      </c>
      <c r="I4" s="25" t="s">
        <v>46</v>
      </c>
    </row>
    <row r="5" spans="1:9" x14ac:dyDescent="0.35">
      <c r="A5" s="42" t="s">
        <v>25</v>
      </c>
      <c r="B5" s="26">
        <f>Tableau13[[#This Row],[ Quantité annuelle  estimative 2025]]</f>
        <v>117.66666666666667</v>
      </c>
      <c r="C5" s="2">
        <f>Tableau13[[#This Row],[Conditionnement :
quantité]]</f>
        <v>5</v>
      </c>
      <c r="D5" s="2" t="str">
        <f>Tableau13[[#This Row],[Référence du candidat]]</f>
        <v>A compléter</v>
      </c>
      <c r="E5" s="2" t="str">
        <f>Tableau13[[#This Row],[Conditionnement du candidat : quantité]]</f>
        <v>A compléter</v>
      </c>
      <c r="F5" s="2" t="str">
        <f>Tableau13[[#This Row],[Conditionnement du candidat : unité]]</f>
        <v>Paquet</v>
      </c>
      <c r="G5" s="20" t="e">
        <f>Tableau13[[#This Row],[Prix remisé € HT du conditionnement]]</f>
        <v>#VALUE!</v>
      </c>
      <c r="H5" s="20" t="e">
        <f>Tableau135[[#This Row],[Moyenne Quantité annuelle  estimative 2025]]*Tableau135[[#This Row],[Prix remisé € HT du conditionnement]]</f>
        <v>#VALUE!</v>
      </c>
      <c r="I5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6" spans="1:9" x14ac:dyDescent="0.35">
      <c r="A6" s="42" t="s">
        <v>27</v>
      </c>
      <c r="B6" s="26">
        <f>Tableau13[[#This Row],[ Quantité annuelle  estimative 2025]]</f>
        <v>3.3333333333333335</v>
      </c>
      <c r="C6" s="2">
        <f>Tableau13[[#This Row],[Conditionnement :
quantité]]</f>
        <v>5</v>
      </c>
      <c r="D6" s="2" t="str">
        <f>Tableau13[[#This Row],[Référence du candidat]]</f>
        <v>A compléter</v>
      </c>
      <c r="E6" s="2" t="str">
        <f>Tableau13[[#This Row],[Conditionnement du candidat : quantité]]</f>
        <v>A compléter</v>
      </c>
      <c r="F6" s="2" t="str">
        <f>Tableau13[[#This Row],[Conditionnement du candidat : unité]]</f>
        <v>Paquet</v>
      </c>
      <c r="G6" s="20" t="e">
        <f>Tableau13[[#This Row],[Prix remisé € HT du conditionnement]]</f>
        <v>#VALUE!</v>
      </c>
      <c r="H6" s="20" t="e">
        <f>Tableau135[[#This Row],[Moyenne Quantité annuelle  estimative 2025]]*Tableau135[[#This Row],[Prix remisé € HT du conditionnement]]</f>
        <v>#VALUE!</v>
      </c>
      <c r="I6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7" spans="1:9" x14ac:dyDescent="0.35">
      <c r="A7" s="42" t="s">
        <v>28</v>
      </c>
      <c r="B7" s="26">
        <f>Tableau13[[#This Row],[ Quantité annuelle  estimative 2025]]</f>
        <v>33.333333333333336</v>
      </c>
      <c r="C7" s="2">
        <f>Tableau13[[#This Row],[Conditionnement :
quantité]]</f>
        <v>5</v>
      </c>
      <c r="D7" s="2" t="str">
        <f>Tableau13[[#This Row],[Référence du candidat]]</f>
        <v>A compléter</v>
      </c>
      <c r="E7" s="2" t="str">
        <f>Tableau13[[#This Row],[Conditionnement du candidat : quantité]]</f>
        <v>A compléter</v>
      </c>
      <c r="F7" s="2" t="str">
        <f>Tableau13[[#This Row],[Conditionnement du candidat : unité]]</f>
        <v>Paquet</v>
      </c>
      <c r="G7" s="20" t="e">
        <f>Tableau13[[#This Row],[Prix remisé € HT du conditionnement]]</f>
        <v>#VALUE!</v>
      </c>
      <c r="H7" s="20" t="e">
        <f>Tableau135[[#This Row],[Moyenne Quantité annuelle  estimative 2025]]*Tableau135[[#This Row],[Prix remisé € HT du conditionnement]]</f>
        <v>#VALUE!</v>
      </c>
      <c r="I7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8" spans="1:9" x14ac:dyDescent="0.35">
      <c r="A8" s="42" t="s">
        <v>28</v>
      </c>
      <c r="B8" s="26">
        <f>Tableau13[[#This Row],[ Quantité annuelle  estimative 2025]]</f>
        <v>3.3333333333333335</v>
      </c>
      <c r="C8" s="2">
        <f>Tableau13[[#This Row],[Conditionnement :
quantité]]</f>
        <v>50</v>
      </c>
      <c r="D8" s="2" t="str">
        <f>Tableau13[[#This Row],[Référence du candidat]]</f>
        <v>A compléter</v>
      </c>
      <c r="E8" s="2" t="str">
        <f>Tableau13[[#This Row],[Conditionnement du candidat : quantité]]</f>
        <v>A compléter</v>
      </c>
      <c r="F8" s="2" t="str">
        <f>Tableau13[[#This Row],[Conditionnement du candidat : unité]]</f>
        <v>Paquet</v>
      </c>
      <c r="G8" s="20" t="e">
        <f>Tableau13[[#This Row],[Prix remisé € HT du conditionnement]]</f>
        <v>#VALUE!</v>
      </c>
      <c r="H8" s="20" t="e">
        <f>Tableau135[[#This Row],[Moyenne Quantité annuelle  estimative 2025]]*Tableau135[[#This Row],[Prix remisé € HT du conditionnement]]</f>
        <v>#VALUE!</v>
      </c>
      <c r="I8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9" spans="1:9" x14ac:dyDescent="0.35">
      <c r="A9" s="43" t="s">
        <v>29</v>
      </c>
      <c r="B9" s="26">
        <f>Tableau13[[#This Row],[ Quantité annuelle  estimative 2025]]</f>
        <v>8.3333333333333339</v>
      </c>
      <c r="C9" s="2">
        <f>Tableau13[[#This Row],[Conditionnement :
quantité]]</f>
        <v>5</v>
      </c>
      <c r="D9" s="2" t="str">
        <f>Tableau13[[#This Row],[Référence du candidat]]</f>
        <v>A compléter</v>
      </c>
      <c r="E9" s="2" t="str">
        <f>Tableau13[[#This Row],[Conditionnement du candidat : quantité]]</f>
        <v>A compléter</v>
      </c>
      <c r="F9" s="2" t="str">
        <f>Tableau13[[#This Row],[Conditionnement du candidat : unité]]</f>
        <v>Paquet</v>
      </c>
      <c r="G9" s="20" t="e">
        <f>Tableau13[[#This Row],[Prix remisé € HT du conditionnement]]</f>
        <v>#VALUE!</v>
      </c>
      <c r="H9" s="20" t="e">
        <f>Tableau135[[#This Row],[Moyenne Quantité annuelle  estimative 2025]]*Tableau135[[#This Row],[Prix remisé € HT du conditionnement]]</f>
        <v>#VALUE!</v>
      </c>
      <c r="I9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10" spans="1:9" x14ac:dyDescent="0.35">
      <c r="A10" s="43" t="s">
        <v>30</v>
      </c>
      <c r="B10" s="26">
        <f>Tableau13[[#This Row],[ Quantité annuelle  estimative 2025]]</f>
        <v>0</v>
      </c>
      <c r="C10" s="2">
        <f>Tableau13[[#This Row],[Conditionnement :
quantité]]</f>
        <v>5</v>
      </c>
      <c r="D10" s="2" t="str">
        <f>Tableau13[[#This Row],[Référence du candidat]]</f>
        <v>A compléter</v>
      </c>
      <c r="E10" s="2" t="str">
        <f>Tableau13[[#This Row],[Conditionnement du candidat : quantité]]</f>
        <v>A compléter</v>
      </c>
      <c r="F10" s="2" t="str">
        <f>Tableau13[[#This Row],[Conditionnement du candidat : unité]]</f>
        <v>Paquet</v>
      </c>
      <c r="G10" s="20" t="e">
        <f>Tableau13[[#This Row],[Prix remisé € HT du conditionnement]]</f>
        <v>#VALUE!</v>
      </c>
      <c r="H10" s="20" t="e">
        <f>Tableau135[[#This Row],[Moyenne Quantité annuelle  estimative 2025]]*Tableau135[[#This Row],[Prix remisé € HT du conditionnement]]</f>
        <v>#VALUE!</v>
      </c>
      <c r="I10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11" spans="1:9" x14ac:dyDescent="0.35">
      <c r="A11" s="43" t="s">
        <v>31</v>
      </c>
      <c r="B11" s="26">
        <f>Tableau13[[#This Row],[ Quantité annuelle  estimative 2025]]</f>
        <v>2</v>
      </c>
      <c r="C11" s="2">
        <f>Tableau13[[#This Row],[Conditionnement :
quantité]]</f>
        <v>100</v>
      </c>
      <c r="D11" s="2" t="str">
        <f>Tableau13[[#This Row],[Référence du candidat]]</f>
        <v>A compléter</v>
      </c>
      <c r="E11" s="2" t="str">
        <f>Tableau13[[#This Row],[Conditionnement du candidat : quantité]]</f>
        <v>A compléter</v>
      </c>
      <c r="F11" s="2" t="str">
        <f>Tableau13[[#This Row],[Conditionnement du candidat : unité]]</f>
        <v>Paquet</v>
      </c>
      <c r="G11" s="20" t="e">
        <f>Tableau13[[#This Row],[Prix remisé € HT du conditionnement]]</f>
        <v>#VALUE!</v>
      </c>
      <c r="H11" s="20" t="e">
        <f>Tableau135[[#This Row],[Moyenne Quantité annuelle  estimative 2025]]*Tableau135[[#This Row],[Prix remisé € HT du conditionnement]]</f>
        <v>#VALUE!</v>
      </c>
      <c r="I11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12" spans="1:9" x14ac:dyDescent="0.35">
      <c r="A12" s="43" t="s">
        <v>32</v>
      </c>
      <c r="B12" s="26">
        <f>Tableau13[[#This Row],[ Quantité annuelle  estimative 2025]]</f>
        <v>0</v>
      </c>
      <c r="C12" s="2">
        <f>Tableau13[[#This Row],[Conditionnement :
quantité]]</f>
        <v>100</v>
      </c>
      <c r="D12" s="2" t="str">
        <f>Tableau13[[#This Row],[Référence du candidat]]</f>
        <v>A compléter</v>
      </c>
      <c r="E12" s="2" t="str">
        <f>Tableau13[[#This Row],[Conditionnement du candidat : quantité]]</f>
        <v>A compléter</v>
      </c>
      <c r="F12" s="2" t="str">
        <f>Tableau13[[#This Row],[Conditionnement du candidat : unité]]</f>
        <v>Paquet</v>
      </c>
      <c r="G12" s="20" t="e">
        <f>Tableau13[[#This Row],[Prix remisé € HT du conditionnement]]</f>
        <v>#VALUE!</v>
      </c>
      <c r="H12" s="20" t="e">
        <f>Tableau135[[#This Row],[Moyenne Quantité annuelle  estimative 2025]]*Tableau135[[#This Row],[Prix remisé € HT du conditionnement]]</f>
        <v>#VALUE!</v>
      </c>
      <c r="I12" s="32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13" spans="1:9" x14ac:dyDescent="0.35">
      <c r="A13" s="44" t="s">
        <v>33</v>
      </c>
      <c r="B13" s="28">
        <f>Tableau13[[#This Row],[ Quantité annuelle  estimative 2025]]</f>
        <v>6.333333333333333</v>
      </c>
      <c r="C13" s="27">
        <f>Tableau13[[#This Row],[Conditionnement :
quantité]]</f>
        <v>1</v>
      </c>
      <c r="D13" s="27" t="str">
        <f>Tableau13[[#This Row],[Référence du candidat]]</f>
        <v>A compléter</v>
      </c>
      <c r="E13" s="27" t="str">
        <f>Tableau13[[#This Row],[Conditionnement du candidat : quantité]]</f>
        <v>A compléter</v>
      </c>
      <c r="F13" s="27" t="str">
        <f>Tableau13[[#This Row],[Conditionnement du candidat : unité]]</f>
        <v>Unité</v>
      </c>
      <c r="G13" s="29" t="e">
        <f>Tableau13[[#This Row],[Prix remisé € HT du conditionnement]]</f>
        <v>#VALUE!</v>
      </c>
      <c r="H13" s="29" t="e">
        <f>Tableau135[[#This Row],[Moyenne Quantité annuelle  estimative 2025]]*Tableau135[[#This Row],[Prix remisé € HT du conditionnement]]</f>
        <v>#VALUE!</v>
      </c>
      <c r="I13" s="33" t="e">
        <f>(Tableau135[[#This Row],[Prix remisé € HT du conditionnement]]/Tableau135[[#This Row],[Conditionnement du candidat : quantité]])*Tableau135[[#This Row],[Moyenne Quantité annuelle  estimative 2025]]*Tableau135[[#This Row],[Conditionnement : Quantité]]</f>
        <v>#VALUE!</v>
      </c>
    </row>
    <row r="14" spans="1:9" ht="15" thickBot="1" x14ac:dyDescent="0.4">
      <c r="A14" s="13"/>
      <c r="B14" s="5"/>
      <c r="C14" s="5"/>
      <c r="D14" s="5"/>
      <c r="E14" s="5"/>
      <c r="F14" s="5"/>
      <c r="G14" s="5"/>
      <c r="H14" s="5"/>
      <c r="I14" s="5"/>
    </row>
    <row r="15" spans="1:9" ht="15" thickBot="1" x14ac:dyDescent="0.4">
      <c r="A15" s="13"/>
      <c r="B15" s="5"/>
      <c r="C15" s="5"/>
      <c r="D15" s="5"/>
      <c r="E15" s="5"/>
      <c r="F15" s="5"/>
      <c r="G15" s="17" t="s">
        <v>47</v>
      </c>
      <c r="H15" s="18" t="e">
        <f>SUM(Tableau135[[DQE conditionnement  € HT ]])</f>
        <v>#VALUE!</v>
      </c>
      <c r="I15" s="18" t="e">
        <f>SUM(Tableau135[DQE unité € HT])</f>
        <v>#VALUE!</v>
      </c>
    </row>
    <row r="16" spans="1:9" x14ac:dyDescent="0.35">
      <c r="A16" s="13"/>
      <c r="B16" s="5"/>
      <c r="C16" s="5"/>
      <c r="D16" s="5"/>
      <c r="E16" s="5"/>
      <c r="F16" s="5"/>
      <c r="G16" s="5"/>
      <c r="H16" s="5"/>
      <c r="I16" s="5"/>
    </row>
    <row r="17" spans="1:9" x14ac:dyDescent="0.35">
      <c r="A17" s="13"/>
      <c r="B17" s="5"/>
      <c r="C17" s="5"/>
      <c r="D17" s="5"/>
      <c r="E17" s="5"/>
      <c r="F17" s="5"/>
      <c r="G17" s="5"/>
      <c r="H17" s="5"/>
      <c r="I17" s="5"/>
    </row>
    <row r="18" spans="1:9" x14ac:dyDescent="0.35">
      <c r="A18" s="13"/>
      <c r="B18" s="5"/>
      <c r="C18" s="5"/>
      <c r="D18" s="5"/>
      <c r="E18" s="5"/>
      <c r="F18" s="5"/>
      <c r="G18" s="5"/>
      <c r="H18" s="5"/>
      <c r="I18" s="5"/>
    </row>
    <row r="19" spans="1:9" x14ac:dyDescent="0.35">
      <c r="A19" s="13"/>
      <c r="B19" s="5"/>
      <c r="C19" s="5"/>
      <c r="D19" s="5"/>
      <c r="E19" s="5"/>
      <c r="F19" s="5"/>
      <c r="G19" s="5"/>
      <c r="H19" s="5"/>
      <c r="I19" s="5"/>
    </row>
    <row r="20" spans="1:9" x14ac:dyDescent="0.35">
      <c r="A20" s="13"/>
      <c r="B20" s="5"/>
      <c r="C20" s="5"/>
      <c r="D20" s="5"/>
      <c r="E20" s="5"/>
      <c r="F20" s="5"/>
      <c r="G20" s="5"/>
      <c r="H20" s="5"/>
      <c r="I20" s="5"/>
    </row>
    <row r="21" spans="1:9" x14ac:dyDescent="0.35">
      <c r="A21" s="13"/>
      <c r="B21" s="5"/>
      <c r="C21" s="5"/>
      <c r="D21" s="5"/>
      <c r="E21" s="5"/>
      <c r="F21" s="5"/>
      <c r="G21" s="5"/>
      <c r="H21" s="5"/>
      <c r="I21" s="5"/>
    </row>
    <row r="22" spans="1:9" x14ac:dyDescent="0.35">
      <c r="A22" s="13"/>
      <c r="B22" s="5"/>
      <c r="C22" s="5"/>
      <c r="D22" s="5"/>
      <c r="E22" s="5"/>
      <c r="F22" s="5"/>
      <c r="G22" s="5"/>
      <c r="H22" s="5"/>
      <c r="I22" s="5"/>
    </row>
    <row r="23" spans="1:9" x14ac:dyDescent="0.35">
      <c r="A23" s="13"/>
      <c r="B23" s="5"/>
      <c r="C23" s="5"/>
      <c r="D23" s="5"/>
      <c r="E23" s="5"/>
      <c r="F23" s="5"/>
      <c r="G23" s="5"/>
      <c r="H23" s="5"/>
      <c r="I23" s="5"/>
    </row>
    <row r="24" spans="1:9" x14ac:dyDescent="0.35">
      <c r="A24" s="13"/>
      <c r="B24" s="5"/>
      <c r="C24" s="5"/>
      <c r="D24" s="5"/>
      <c r="E24" s="5"/>
      <c r="F24" s="5"/>
      <c r="G24" s="5"/>
      <c r="H24" s="5"/>
      <c r="I24" s="5"/>
    </row>
    <row r="25" spans="1:9" x14ac:dyDescent="0.35">
      <c r="A25" s="13"/>
      <c r="B25" s="5"/>
      <c r="C25" s="5"/>
      <c r="D25" s="5"/>
      <c r="E25" s="5"/>
      <c r="F25" s="5"/>
      <c r="G25" s="5"/>
      <c r="H25" s="5"/>
      <c r="I25" s="5"/>
    </row>
    <row r="26" spans="1:9" x14ac:dyDescent="0.35">
      <c r="A26" s="13"/>
      <c r="B26" s="5"/>
      <c r="C26" s="5"/>
      <c r="D26" s="5"/>
      <c r="E26" s="5"/>
      <c r="F26" s="5"/>
      <c r="G26" s="5"/>
      <c r="H26" s="5"/>
      <c r="I26" s="5"/>
    </row>
    <row r="27" spans="1:9" x14ac:dyDescent="0.35">
      <c r="A27" s="13"/>
      <c r="B27" s="5"/>
      <c r="C27" s="5"/>
      <c r="D27" s="5"/>
      <c r="E27" s="5"/>
      <c r="F27" s="5"/>
      <c r="G27" s="5"/>
      <c r="H27" s="5"/>
      <c r="I27" s="5"/>
    </row>
    <row r="28" spans="1:9" x14ac:dyDescent="0.35">
      <c r="A28" s="13"/>
      <c r="B28" s="5"/>
      <c r="C28" s="5"/>
      <c r="D28" s="5"/>
      <c r="E28" s="5"/>
      <c r="F28" s="5"/>
      <c r="G28" s="5"/>
      <c r="H28" s="5"/>
      <c r="I28" s="5"/>
    </row>
    <row r="29" spans="1:9" x14ac:dyDescent="0.35">
      <c r="A29" s="13"/>
      <c r="B29" s="5"/>
      <c r="C29" s="5"/>
      <c r="D29" s="5"/>
      <c r="E29" s="5"/>
      <c r="F29" s="5"/>
      <c r="G29" s="5"/>
      <c r="H29" s="5"/>
      <c r="I29" s="5"/>
    </row>
    <row r="30" spans="1:9" x14ac:dyDescent="0.35">
      <c r="A30" s="13"/>
      <c r="B30" s="5"/>
      <c r="C30" s="5"/>
      <c r="D30" s="5"/>
      <c r="E30" s="5"/>
      <c r="F30" s="5"/>
      <c r="G30" s="5"/>
      <c r="H30" s="5"/>
      <c r="I30" s="5"/>
    </row>
    <row r="31" spans="1:9" x14ac:dyDescent="0.35">
      <c r="A31" s="13"/>
      <c r="B31" s="5"/>
      <c r="C31" s="5"/>
      <c r="D31" s="5"/>
      <c r="E31" s="5"/>
      <c r="F31" s="5"/>
      <c r="G31" s="5"/>
      <c r="H31" s="5"/>
      <c r="I31" s="5"/>
    </row>
    <row r="32" spans="1:9" x14ac:dyDescent="0.35">
      <c r="A32" s="13"/>
      <c r="B32" s="5"/>
      <c r="C32" s="5"/>
      <c r="D32" s="5"/>
      <c r="E32" s="5"/>
      <c r="F32" s="5"/>
      <c r="G32" s="5"/>
      <c r="H32" s="5"/>
      <c r="I32" s="5"/>
    </row>
    <row r="33" spans="1:9" x14ac:dyDescent="0.35">
      <c r="A33" s="13"/>
      <c r="B33" s="5"/>
      <c r="C33" s="5"/>
      <c r="D33" s="5"/>
      <c r="E33" s="5"/>
      <c r="F33" s="5"/>
      <c r="G33" s="5"/>
      <c r="H33" s="5"/>
      <c r="I33" s="5"/>
    </row>
    <row r="34" spans="1:9" x14ac:dyDescent="0.35">
      <c r="A34" s="13"/>
      <c r="B34" s="5"/>
      <c r="C34" s="5"/>
      <c r="D34" s="5"/>
      <c r="E34" s="5"/>
      <c r="F34" s="5"/>
      <c r="G34" s="5"/>
      <c r="H34" s="5"/>
      <c r="I34" s="5"/>
    </row>
    <row r="35" spans="1:9" x14ac:dyDescent="0.35">
      <c r="A35" s="13"/>
      <c r="B35" s="5"/>
      <c r="C35" s="5"/>
      <c r="D35" s="5"/>
      <c r="E35" s="5"/>
      <c r="F35" s="5"/>
      <c r="G35" s="5"/>
      <c r="H35" s="5"/>
      <c r="I35" s="5"/>
    </row>
    <row r="36" spans="1:9" x14ac:dyDescent="0.35">
      <c r="A36" s="13"/>
      <c r="B36" s="5"/>
      <c r="C36" s="5"/>
      <c r="D36" s="5"/>
      <c r="E36" s="5"/>
      <c r="F36" s="5"/>
      <c r="G36" s="5"/>
      <c r="H36" s="5"/>
      <c r="I36" s="5"/>
    </row>
    <row r="37" spans="1:9" x14ac:dyDescent="0.35">
      <c r="A37" s="13"/>
      <c r="B37" s="5"/>
      <c r="C37" s="5"/>
      <c r="D37" s="5"/>
      <c r="E37" s="5"/>
      <c r="F37" s="5"/>
      <c r="G37" s="5"/>
      <c r="H37" s="5"/>
      <c r="I37" s="5"/>
    </row>
    <row r="38" spans="1:9" x14ac:dyDescent="0.35">
      <c r="A38" s="13"/>
      <c r="B38" s="5"/>
      <c r="C38" s="5"/>
      <c r="D38" s="5"/>
      <c r="E38" s="5"/>
      <c r="F38" s="5"/>
      <c r="G38" s="5"/>
      <c r="H38" s="5"/>
      <c r="I38" s="5"/>
    </row>
    <row r="39" spans="1:9" x14ac:dyDescent="0.35">
      <c r="A39" s="13"/>
      <c r="B39" s="5"/>
      <c r="C39" s="5"/>
      <c r="D39" s="5"/>
      <c r="E39" s="5"/>
      <c r="F39" s="5"/>
      <c r="G39" s="5"/>
      <c r="H39" s="5"/>
      <c r="I39" s="5"/>
    </row>
    <row r="40" spans="1:9" x14ac:dyDescent="0.35">
      <c r="A40" s="13"/>
      <c r="B40" s="5"/>
      <c r="C40" s="5"/>
      <c r="D40" s="5"/>
      <c r="E40" s="5"/>
      <c r="F40" s="5"/>
      <c r="G40" s="5"/>
      <c r="H40" s="5"/>
      <c r="I40" s="5"/>
    </row>
    <row r="41" spans="1:9" x14ac:dyDescent="0.35">
      <c r="A41" s="13"/>
      <c r="B41" s="5"/>
      <c r="C41" s="5"/>
      <c r="D41" s="5"/>
      <c r="E41" s="5"/>
      <c r="F41" s="5"/>
      <c r="G41" s="5"/>
      <c r="H41" s="5"/>
      <c r="I41" s="5"/>
    </row>
    <row r="42" spans="1:9" x14ac:dyDescent="0.35">
      <c r="A42" s="13"/>
      <c r="B42" s="5"/>
      <c r="C42" s="5"/>
      <c r="D42" s="5"/>
      <c r="E42" s="5"/>
      <c r="F42" s="5"/>
      <c r="G42" s="5"/>
      <c r="H42" s="5"/>
      <c r="I42" s="5"/>
    </row>
    <row r="43" spans="1:9" x14ac:dyDescent="0.35">
      <c r="A43" s="13"/>
      <c r="B43" s="5"/>
      <c r="C43" s="5"/>
      <c r="D43" s="5"/>
      <c r="E43" s="5"/>
      <c r="F43" s="5"/>
      <c r="G43" s="5"/>
      <c r="H43" s="5"/>
      <c r="I43" s="5"/>
    </row>
    <row r="44" spans="1:9" x14ac:dyDescent="0.35">
      <c r="A44" s="13"/>
      <c r="B44" s="5"/>
      <c r="C44" s="5"/>
      <c r="D44" s="5"/>
      <c r="E44" s="5"/>
      <c r="F44" s="5"/>
      <c r="G44" s="5"/>
      <c r="H44" s="5"/>
      <c r="I44" s="5"/>
    </row>
    <row r="45" spans="1:9" x14ac:dyDescent="0.35">
      <c r="A45" s="13"/>
      <c r="B45" s="5"/>
      <c r="C45" s="5"/>
      <c r="D45" s="5"/>
      <c r="E45" s="5"/>
      <c r="F45" s="5"/>
      <c r="G45" s="5"/>
      <c r="H45" s="5"/>
      <c r="I45" s="5"/>
    </row>
    <row r="46" spans="1:9" x14ac:dyDescent="0.35">
      <c r="A46" s="13"/>
      <c r="B46" s="5"/>
      <c r="C46" s="5"/>
      <c r="D46" s="5"/>
      <c r="E46" s="5"/>
      <c r="F46" s="5"/>
      <c r="G46" s="5"/>
      <c r="H46" s="5"/>
      <c r="I46" s="5"/>
    </row>
    <row r="47" spans="1:9" x14ac:dyDescent="0.35">
      <c r="A47" s="13"/>
      <c r="B47" s="5"/>
      <c r="C47" s="5"/>
      <c r="D47" s="5"/>
      <c r="E47" s="5"/>
      <c r="F47" s="5"/>
      <c r="G47" s="5"/>
      <c r="H47" s="5"/>
      <c r="I47" s="5"/>
    </row>
    <row r="48" spans="1:9" x14ac:dyDescent="0.35">
      <c r="A48" s="13"/>
      <c r="B48" s="5"/>
      <c r="C48" s="5"/>
      <c r="D48" s="5"/>
      <c r="E48" s="5"/>
      <c r="F48" s="5"/>
      <c r="G48" s="5"/>
      <c r="H48" s="5"/>
      <c r="I48" s="5"/>
    </row>
    <row r="49" spans="1:9" x14ac:dyDescent="0.35">
      <c r="A49" s="13"/>
      <c r="B49" s="5"/>
      <c r="C49" s="5"/>
      <c r="D49" s="5"/>
      <c r="E49" s="5"/>
      <c r="F49" s="5"/>
      <c r="G49" s="5"/>
      <c r="H49" s="5"/>
      <c r="I49" s="5"/>
    </row>
    <row r="50" spans="1:9" x14ac:dyDescent="0.35">
      <c r="A50" s="13"/>
      <c r="B50" s="5"/>
      <c r="C50" s="5"/>
      <c r="D50" s="5"/>
      <c r="E50" s="5"/>
      <c r="F50" s="5"/>
      <c r="G50" s="5"/>
      <c r="H50" s="5"/>
      <c r="I50" s="5"/>
    </row>
    <row r="51" spans="1:9" x14ac:dyDescent="0.35">
      <c r="A51" s="13"/>
      <c r="B51" s="5"/>
      <c r="C51" s="5"/>
      <c r="D51" s="5"/>
      <c r="E51" s="5"/>
      <c r="F51" s="5"/>
      <c r="G51" s="5"/>
      <c r="H51" s="5"/>
      <c r="I51" s="5"/>
    </row>
    <row r="52" spans="1:9" x14ac:dyDescent="0.35">
      <c r="A52" s="13"/>
      <c r="B52" s="5"/>
      <c r="C52" s="5"/>
      <c r="D52" s="5"/>
      <c r="E52" s="5"/>
      <c r="F52" s="5"/>
      <c r="G52" s="5"/>
      <c r="H52" s="5"/>
      <c r="I52" s="5"/>
    </row>
    <row r="53" spans="1:9" x14ac:dyDescent="0.35">
      <c r="A53" s="13"/>
      <c r="B53" s="5"/>
      <c r="C53" s="5"/>
      <c r="D53" s="5"/>
      <c r="E53" s="5"/>
      <c r="F53" s="5"/>
      <c r="G53" s="5"/>
      <c r="H53" s="5"/>
      <c r="I53" s="5"/>
    </row>
    <row r="54" spans="1:9" x14ac:dyDescent="0.35">
      <c r="A54" s="13"/>
      <c r="B54" s="5"/>
      <c r="C54" s="5"/>
      <c r="D54" s="5"/>
      <c r="E54" s="5"/>
      <c r="F54" s="5"/>
      <c r="G54" s="5"/>
      <c r="H54" s="5"/>
      <c r="I54" s="5"/>
    </row>
    <row r="55" spans="1:9" x14ac:dyDescent="0.35">
      <c r="A55" s="13"/>
      <c r="B55" s="5"/>
      <c r="C55" s="5"/>
      <c r="D55" s="5"/>
      <c r="E55" s="5"/>
      <c r="F55" s="5"/>
      <c r="G55" s="5"/>
      <c r="H55" s="5"/>
      <c r="I55" s="5"/>
    </row>
    <row r="56" spans="1:9" x14ac:dyDescent="0.35">
      <c r="A56" s="13"/>
      <c r="B56" s="5"/>
      <c r="C56" s="5"/>
      <c r="D56" s="5"/>
      <c r="E56" s="5"/>
      <c r="F56" s="5"/>
      <c r="G56" s="5"/>
      <c r="H56" s="5"/>
      <c r="I56" s="5"/>
    </row>
    <row r="57" spans="1:9" x14ac:dyDescent="0.35">
      <c r="A57" s="13"/>
      <c r="B57" s="5"/>
      <c r="C57" s="5"/>
      <c r="D57" s="5"/>
      <c r="E57" s="5"/>
      <c r="F57" s="5"/>
      <c r="G57" s="5"/>
      <c r="H57" s="5"/>
      <c r="I57" s="5"/>
    </row>
    <row r="58" spans="1:9" x14ac:dyDescent="0.35">
      <c r="A58" s="13"/>
      <c r="B58" s="5"/>
      <c r="C58" s="5"/>
      <c r="D58" s="5"/>
      <c r="E58" s="5"/>
      <c r="F58" s="5"/>
      <c r="G58" s="5"/>
      <c r="H58" s="5"/>
      <c r="I58" s="5"/>
    </row>
    <row r="59" spans="1:9" x14ac:dyDescent="0.35">
      <c r="A59" s="13"/>
      <c r="B59" s="5"/>
      <c r="C59" s="5"/>
      <c r="D59" s="5"/>
      <c r="E59" s="5"/>
      <c r="F59" s="5"/>
      <c r="G59" s="5"/>
      <c r="H59" s="5"/>
      <c r="I59" s="5"/>
    </row>
    <row r="60" spans="1:9" x14ac:dyDescent="0.35">
      <c r="A60" s="13"/>
      <c r="B60" s="5"/>
      <c r="C60" s="5"/>
      <c r="D60" s="5"/>
      <c r="E60" s="5"/>
      <c r="F60" s="5"/>
      <c r="G60" s="5"/>
      <c r="H60" s="5"/>
      <c r="I60" s="5"/>
    </row>
    <row r="61" spans="1:9" x14ac:dyDescent="0.35">
      <c r="A61" s="13"/>
      <c r="B61" s="5"/>
      <c r="C61" s="5"/>
      <c r="D61" s="5"/>
      <c r="E61" s="5"/>
      <c r="F61" s="5"/>
      <c r="G61" s="5"/>
      <c r="H61" s="5"/>
      <c r="I61" s="5"/>
    </row>
    <row r="62" spans="1:9" x14ac:dyDescent="0.35">
      <c r="A62" s="13"/>
      <c r="B62" s="5"/>
      <c r="C62" s="5"/>
      <c r="D62" s="5"/>
      <c r="E62" s="5"/>
      <c r="F62" s="5"/>
      <c r="G62" s="5"/>
      <c r="H62" s="5"/>
      <c r="I62" s="5"/>
    </row>
    <row r="63" spans="1:9" x14ac:dyDescent="0.35">
      <c r="A63" s="13"/>
      <c r="B63" s="5"/>
      <c r="C63" s="5"/>
      <c r="D63" s="5"/>
      <c r="E63" s="5"/>
      <c r="F63" s="5"/>
      <c r="G63" s="5"/>
      <c r="H63" s="5"/>
      <c r="I63" s="5"/>
    </row>
    <row r="64" spans="1:9" x14ac:dyDescent="0.35">
      <c r="A64" s="13"/>
      <c r="B64" s="5"/>
      <c r="C64" s="5"/>
      <c r="D64" s="5"/>
      <c r="E64" s="5"/>
      <c r="F64" s="5"/>
      <c r="G64" s="5"/>
      <c r="H64" s="5"/>
      <c r="I64" s="5"/>
    </row>
    <row r="65" spans="1:9" x14ac:dyDescent="0.35">
      <c r="A65" s="13"/>
      <c r="B65" s="5"/>
      <c r="C65" s="5"/>
      <c r="D65" s="5"/>
      <c r="E65" s="5"/>
      <c r="F65" s="5"/>
      <c r="G65" s="5"/>
      <c r="H65" s="5"/>
      <c r="I65" s="5"/>
    </row>
    <row r="66" spans="1:9" x14ac:dyDescent="0.35">
      <c r="A66" s="13"/>
      <c r="B66" s="5"/>
      <c r="C66" s="5"/>
      <c r="D66" s="5"/>
      <c r="E66" s="5"/>
      <c r="F66" s="5"/>
      <c r="G66" s="5"/>
      <c r="H66" s="5"/>
      <c r="I66" s="5"/>
    </row>
    <row r="67" spans="1:9" x14ac:dyDescent="0.35">
      <c r="A67" s="13"/>
      <c r="B67" s="5"/>
      <c r="C67" s="5"/>
      <c r="D67" s="5"/>
      <c r="E67" s="5"/>
      <c r="F67" s="5"/>
      <c r="G67" s="5"/>
      <c r="H67" s="5"/>
      <c r="I67" s="5"/>
    </row>
    <row r="68" spans="1:9" x14ac:dyDescent="0.35">
      <c r="A68" s="13"/>
      <c r="B68" s="5"/>
      <c r="C68" s="5"/>
      <c r="D68" s="5"/>
      <c r="E68" s="5"/>
      <c r="F68" s="5"/>
      <c r="G68" s="5"/>
      <c r="H68" s="5"/>
      <c r="I68" s="5"/>
    </row>
    <row r="69" spans="1:9" x14ac:dyDescent="0.35">
      <c r="A69" s="13"/>
      <c r="B69" s="5"/>
      <c r="C69" s="5"/>
      <c r="D69" s="5"/>
      <c r="E69" s="5"/>
      <c r="F69" s="5"/>
      <c r="G69" s="5"/>
      <c r="H69" s="5"/>
      <c r="I69" s="5"/>
    </row>
    <row r="70" spans="1:9" x14ac:dyDescent="0.35">
      <c r="A70" s="13"/>
      <c r="B70" s="5"/>
      <c r="C70" s="5"/>
      <c r="D70" s="5"/>
      <c r="E70" s="5"/>
      <c r="F70" s="5"/>
      <c r="G70" s="5"/>
      <c r="H70" s="5"/>
      <c r="I70" s="5"/>
    </row>
    <row r="71" spans="1:9" x14ac:dyDescent="0.35">
      <c r="A71" s="13"/>
      <c r="B71" s="5"/>
      <c r="C71" s="5"/>
      <c r="D71" s="5"/>
      <c r="E71" s="5"/>
      <c r="F71" s="5"/>
      <c r="G71" s="5"/>
      <c r="H71" s="5"/>
      <c r="I71" s="5"/>
    </row>
    <row r="72" spans="1:9" x14ac:dyDescent="0.35">
      <c r="A72" s="13"/>
      <c r="B72" s="5"/>
      <c r="C72" s="5"/>
      <c r="D72" s="5"/>
      <c r="E72" s="5"/>
      <c r="F72" s="5"/>
      <c r="G72" s="5"/>
      <c r="H72" s="5"/>
      <c r="I72" s="5"/>
    </row>
    <row r="73" spans="1:9" x14ac:dyDescent="0.35">
      <c r="A73" s="13"/>
      <c r="B73" s="5"/>
      <c r="C73" s="5"/>
      <c r="D73" s="5"/>
      <c r="E73" s="5"/>
      <c r="F73" s="5"/>
      <c r="G73" s="5"/>
      <c r="H73" s="5"/>
      <c r="I73" s="5"/>
    </row>
    <row r="74" spans="1:9" x14ac:dyDescent="0.35">
      <c r="A74" s="13"/>
      <c r="B74" s="5"/>
      <c r="C74" s="5"/>
      <c r="D74" s="5"/>
      <c r="E74" s="5"/>
      <c r="F74" s="5"/>
      <c r="G74" s="5"/>
      <c r="H74" s="5"/>
      <c r="I74" s="5"/>
    </row>
    <row r="75" spans="1:9" x14ac:dyDescent="0.35">
      <c r="A75" s="13"/>
      <c r="B75" s="5"/>
      <c r="C75" s="5"/>
      <c r="D75" s="5"/>
      <c r="E75" s="5"/>
      <c r="F75" s="5"/>
      <c r="G75" s="5"/>
      <c r="H75" s="5"/>
      <c r="I75" s="5"/>
    </row>
    <row r="76" spans="1:9" x14ac:dyDescent="0.35">
      <c r="A76" s="13"/>
      <c r="B76" s="5"/>
      <c r="C76" s="5"/>
      <c r="D76" s="5"/>
      <c r="E76" s="5"/>
      <c r="F76" s="5"/>
      <c r="G76" s="5"/>
      <c r="H76" s="5"/>
      <c r="I76" s="5"/>
    </row>
    <row r="77" spans="1:9" x14ac:dyDescent="0.35">
      <c r="A77" s="13"/>
      <c r="B77" s="5"/>
      <c r="C77" s="5"/>
      <c r="D77" s="5"/>
      <c r="E77" s="5"/>
      <c r="F77" s="5"/>
      <c r="G77" s="5"/>
      <c r="H77" s="5"/>
      <c r="I77" s="5"/>
    </row>
    <row r="78" spans="1:9" x14ac:dyDescent="0.35">
      <c r="A78" s="13"/>
      <c r="B78" s="5"/>
      <c r="C78" s="5"/>
      <c r="D78" s="5"/>
      <c r="E78" s="5"/>
      <c r="F78" s="5"/>
      <c r="G78" s="5"/>
      <c r="H78" s="5"/>
      <c r="I78" s="5"/>
    </row>
    <row r="79" spans="1:9" x14ac:dyDescent="0.35">
      <c r="A79" s="13"/>
      <c r="B79" s="5"/>
      <c r="C79" s="5"/>
      <c r="D79" s="5"/>
      <c r="E79" s="5"/>
      <c r="F79" s="5"/>
      <c r="G79" s="5"/>
      <c r="H79" s="5"/>
      <c r="I79" s="5"/>
    </row>
    <row r="80" spans="1:9" x14ac:dyDescent="0.35">
      <c r="A80" s="13"/>
      <c r="B80" s="5"/>
      <c r="C80" s="5"/>
      <c r="D80" s="5"/>
      <c r="E80" s="5"/>
      <c r="F80" s="5"/>
      <c r="G80" s="5"/>
      <c r="H80" s="5"/>
      <c r="I80" s="5"/>
    </row>
    <row r="81" spans="1:9" x14ac:dyDescent="0.35">
      <c r="A81" s="13"/>
      <c r="B81" s="5"/>
      <c r="C81" s="5"/>
      <c r="D81" s="5"/>
      <c r="E81" s="5"/>
      <c r="F81" s="5"/>
      <c r="G81" s="5"/>
      <c r="H81" s="5"/>
      <c r="I81" s="5"/>
    </row>
    <row r="82" spans="1:9" x14ac:dyDescent="0.35">
      <c r="A82" s="13"/>
      <c r="B82" s="5"/>
      <c r="C82" s="5"/>
      <c r="D82" s="5"/>
      <c r="E82" s="5"/>
      <c r="F82" s="5"/>
      <c r="G82" s="5"/>
      <c r="H82" s="5"/>
      <c r="I82" s="5"/>
    </row>
    <row r="83" spans="1:9" x14ac:dyDescent="0.35">
      <c r="A83" s="13"/>
      <c r="B83" s="5"/>
      <c r="C83" s="5"/>
      <c r="D83" s="5"/>
      <c r="E83" s="5"/>
      <c r="F83" s="5"/>
      <c r="G83" s="5"/>
      <c r="H83" s="5"/>
      <c r="I83" s="5"/>
    </row>
    <row r="84" spans="1:9" x14ac:dyDescent="0.35">
      <c r="A84" s="13"/>
      <c r="B84" s="5"/>
      <c r="C84" s="5"/>
      <c r="D84" s="5"/>
      <c r="E84" s="5"/>
      <c r="F84" s="5"/>
      <c r="G84" s="5"/>
      <c r="H84" s="5"/>
      <c r="I84" s="5"/>
    </row>
    <row r="85" spans="1:9" x14ac:dyDescent="0.35">
      <c r="A85" s="13"/>
      <c r="B85" s="5"/>
      <c r="C85" s="5"/>
      <c r="D85" s="5"/>
      <c r="E85" s="5"/>
      <c r="F85" s="5"/>
      <c r="G85" s="5"/>
      <c r="H85" s="5"/>
      <c r="I85" s="5"/>
    </row>
    <row r="86" spans="1:9" x14ac:dyDescent="0.35">
      <c r="A86" s="13"/>
      <c r="B86" s="5"/>
      <c r="C86" s="5"/>
      <c r="D86" s="5"/>
      <c r="E86" s="5"/>
      <c r="F86" s="5"/>
      <c r="G86" s="5"/>
      <c r="H86" s="5"/>
      <c r="I86" s="5"/>
    </row>
    <row r="87" spans="1:9" x14ac:dyDescent="0.35">
      <c r="A87" s="13"/>
      <c r="B87" s="5"/>
      <c r="C87" s="5"/>
      <c r="D87" s="5"/>
      <c r="E87" s="5"/>
      <c r="F87" s="5"/>
      <c r="G87" s="5"/>
      <c r="H87" s="5"/>
      <c r="I87" s="5"/>
    </row>
    <row r="88" spans="1:9" x14ac:dyDescent="0.35">
      <c r="A88" s="13"/>
      <c r="B88" s="5"/>
      <c r="C88" s="5"/>
      <c r="D88" s="5"/>
      <c r="E88" s="5"/>
      <c r="F88" s="5"/>
      <c r="G88" s="5"/>
      <c r="H88" s="5"/>
      <c r="I88" s="5"/>
    </row>
    <row r="89" spans="1:9" x14ac:dyDescent="0.35">
      <c r="A89" s="13"/>
      <c r="B89" s="5"/>
      <c r="C89" s="5"/>
      <c r="D89" s="5"/>
      <c r="E89" s="5"/>
      <c r="F89" s="5"/>
      <c r="G89" s="5"/>
      <c r="H89" s="5"/>
      <c r="I89" s="5"/>
    </row>
    <row r="90" spans="1:9" x14ac:dyDescent="0.35">
      <c r="A90" s="13"/>
      <c r="B90" s="5"/>
      <c r="C90" s="5"/>
      <c r="D90" s="5"/>
      <c r="E90" s="5"/>
      <c r="F90" s="5"/>
      <c r="G90" s="5"/>
      <c r="H90" s="5"/>
      <c r="I90" s="5"/>
    </row>
    <row r="91" spans="1:9" x14ac:dyDescent="0.35">
      <c r="A91" s="13"/>
      <c r="B91" s="5"/>
      <c r="C91" s="5"/>
      <c r="D91" s="5"/>
      <c r="E91" s="5"/>
      <c r="F91" s="5"/>
      <c r="G91" s="5"/>
      <c r="H91" s="5"/>
      <c r="I91" s="5"/>
    </row>
    <row r="92" spans="1:9" x14ac:dyDescent="0.35">
      <c r="A92" s="13"/>
      <c r="B92" s="5"/>
      <c r="C92" s="5"/>
      <c r="D92" s="5"/>
      <c r="E92" s="5"/>
      <c r="F92" s="5"/>
      <c r="G92" s="5"/>
      <c r="H92" s="5"/>
      <c r="I92" s="5"/>
    </row>
    <row r="93" spans="1:9" x14ac:dyDescent="0.35">
      <c r="A93" s="13"/>
      <c r="B93" s="5"/>
      <c r="C93" s="5"/>
      <c r="D93" s="5"/>
      <c r="E93" s="5"/>
      <c r="F93" s="5"/>
      <c r="G93" s="5"/>
      <c r="H93" s="5"/>
      <c r="I93" s="5"/>
    </row>
    <row r="94" spans="1:9" x14ac:dyDescent="0.35">
      <c r="A94" s="13"/>
      <c r="B94" s="5"/>
      <c r="C94" s="5"/>
      <c r="D94" s="5"/>
      <c r="E94" s="5"/>
      <c r="F94" s="5"/>
      <c r="G94" s="5"/>
      <c r="H94" s="5"/>
      <c r="I94" s="5"/>
    </row>
    <row r="95" spans="1:9" x14ac:dyDescent="0.35">
      <c r="A95" s="13"/>
      <c r="B95" s="5"/>
      <c r="C95" s="5"/>
      <c r="D95" s="5"/>
      <c r="E95" s="5"/>
      <c r="F95" s="5"/>
      <c r="G95" s="5"/>
      <c r="H95" s="5"/>
      <c r="I95" s="5"/>
    </row>
    <row r="96" spans="1:9" x14ac:dyDescent="0.35">
      <c r="A96" s="13"/>
      <c r="B96" s="5"/>
      <c r="C96" s="5"/>
      <c r="D96" s="5"/>
      <c r="E96" s="5"/>
      <c r="F96" s="5"/>
      <c r="G96" s="5"/>
      <c r="H96" s="5"/>
      <c r="I96" s="5"/>
    </row>
    <row r="97" spans="1:9" x14ac:dyDescent="0.35">
      <c r="A97" s="13"/>
      <c r="B97" s="5"/>
      <c r="C97" s="5"/>
      <c r="D97" s="5"/>
      <c r="E97" s="5"/>
      <c r="F97" s="5"/>
      <c r="G97" s="5"/>
      <c r="H97" s="5"/>
      <c r="I97" s="5"/>
    </row>
    <row r="98" spans="1:9" x14ac:dyDescent="0.35">
      <c r="A98" s="13"/>
      <c r="B98" s="5"/>
      <c r="C98" s="5"/>
      <c r="D98" s="5"/>
      <c r="E98" s="5"/>
      <c r="F98" s="5"/>
      <c r="G98" s="5"/>
      <c r="H98" s="5"/>
      <c r="I98" s="5"/>
    </row>
    <row r="99" spans="1:9" x14ac:dyDescent="0.35">
      <c r="A99" s="13"/>
      <c r="B99" s="5"/>
      <c r="C99" s="5"/>
      <c r="D99" s="5"/>
      <c r="E99" s="5"/>
      <c r="F99" s="5"/>
      <c r="G99" s="5"/>
      <c r="H99" s="5"/>
      <c r="I99" s="5"/>
    </row>
    <row r="100" spans="1:9" x14ac:dyDescent="0.35">
      <c r="A100" s="13"/>
      <c r="B100" s="5"/>
      <c r="C100" s="5"/>
      <c r="D100" s="5"/>
      <c r="E100" s="5"/>
      <c r="F100" s="5"/>
      <c r="G100" s="5"/>
      <c r="H100" s="5"/>
      <c r="I100" s="5"/>
    </row>
    <row r="101" spans="1:9" x14ac:dyDescent="0.35">
      <c r="A101" s="13"/>
      <c r="B101" s="5"/>
      <c r="C101" s="5"/>
      <c r="D101" s="5"/>
      <c r="E101" s="5"/>
      <c r="F101" s="5"/>
      <c r="G101" s="5"/>
      <c r="H101" s="5"/>
      <c r="I101" s="5"/>
    </row>
    <row r="102" spans="1:9" x14ac:dyDescent="0.35">
      <c r="A102" s="13"/>
      <c r="B102" s="5"/>
      <c r="C102" s="5"/>
      <c r="D102" s="5"/>
      <c r="E102" s="5"/>
      <c r="F102" s="5"/>
      <c r="G102" s="5"/>
      <c r="H102" s="5"/>
      <c r="I102" s="5"/>
    </row>
    <row r="103" spans="1:9" x14ac:dyDescent="0.35">
      <c r="A103" s="13"/>
      <c r="B103" s="5"/>
      <c r="C103" s="5"/>
      <c r="D103" s="5"/>
      <c r="E103" s="5"/>
      <c r="F103" s="5"/>
      <c r="G103" s="5"/>
      <c r="H103" s="5"/>
      <c r="I103" s="5"/>
    </row>
    <row r="104" spans="1:9" x14ac:dyDescent="0.35">
      <c r="A104" s="13"/>
      <c r="B104" s="5"/>
      <c r="C104" s="5"/>
      <c r="D104" s="5"/>
      <c r="E104" s="5"/>
      <c r="F104" s="5"/>
      <c r="G104" s="5"/>
      <c r="H104" s="5"/>
      <c r="I104" s="5"/>
    </row>
    <row r="105" spans="1:9" x14ac:dyDescent="0.35">
      <c r="A105" s="13"/>
      <c r="B105" s="5"/>
      <c r="C105" s="5"/>
      <c r="D105" s="5"/>
      <c r="E105" s="5"/>
      <c r="F105" s="5"/>
      <c r="G105" s="5"/>
      <c r="H105" s="5"/>
      <c r="I105" s="5"/>
    </row>
    <row r="106" spans="1:9" x14ac:dyDescent="0.35">
      <c r="A106" s="13"/>
      <c r="B106" s="5"/>
      <c r="C106" s="5"/>
      <c r="D106" s="5"/>
      <c r="E106" s="5"/>
      <c r="F106" s="5"/>
      <c r="G106" s="5"/>
      <c r="H106" s="5"/>
      <c r="I106" s="5"/>
    </row>
    <row r="107" spans="1:9" x14ac:dyDescent="0.35">
      <c r="A107" s="13"/>
      <c r="B107" s="5"/>
      <c r="C107" s="5"/>
      <c r="D107" s="5"/>
      <c r="E107" s="5"/>
      <c r="F107" s="5"/>
      <c r="G107" s="5"/>
      <c r="H107" s="5"/>
      <c r="I107" s="5"/>
    </row>
    <row r="108" spans="1:9" x14ac:dyDescent="0.35">
      <c r="A108" s="13"/>
      <c r="B108" s="5"/>
      <c r="C108" s="5"/>
      <c r="D108" s="5"/>
      <c r="E108" s="5"/>
      <c r="F108" s="5"/>
      <c r="G108" s="5"/>
      <c r="H108" s="5"/>
      <c r="I108" s="5"/>
    </row>
    <row r="109" spans="1:9" x14ac:dyDescent="0.35">
      <c r="A109" s="13"/>
      <c r="B109" s="5"/>
      <c r="C109" s="5"/>
      <c r="D109" s="5"/>
      <c r="E109" s="5"/>
      <c r="F109" s="5"/>
      <c r="G109" s="5"/>
      <c r="H109" s="5"/>
      <c r="I109" s="5"/>
    </row>
    <row r="110" spans="1:9" x14ac:dyDescent="0.35">
      <c r="A110" s="13"/>
      <c r="B110" s="5"/>
      <c r="C110" s="5"/>
      <c r="D110" s="5"/>
      <c r="E110" s="5"/>
      <c r="F110" s="5"/>
      <c r="G110" s="5"/>
      <c r="H110" s="5"/>
      <c r="I110" s="5"/>
    </row>
    <row r="111" spans="1:9" x14ac:dyDescent="0.35">
      <c r="A111" s="13"/>
      <c r="B111" s="5"/>
      <c r="C111" s="5"/>
      <c r="D111" s="5"/>
      <c r="E111" s="5"/>
      <c r="F111" s="5"/>
      <c r="G111" s="5"/>
      <c r="H111" s="5"/>
      <c r="I111" s="5"/>
    </row>
    <row r="112" spans="1:9" x14ac:dyDescent="0.35">
      <c r="A112" s="13"/>
      <c r="B112" s="5"/>
      <c r="C112" s="5"/>
      <c r="D112" s="5"/>
      <c r="E112" s="5"/>
      <c r="F112" s="5"/>
      <c r="G112" s="5"/>
      <c r="H112" s="5"/>
      <c r="I112" s="5"/>
    </row>
    <row r="113" spans="1:9" x14ac:dyDescent="0.35">
      <c r="A113" s="13"/>
      <c r="B113" s="5"/>
      <c r="C113" s="5"/>
      <c r="D113" s="5"/>
      <c r="E113" s="5"/>
      <c r="F113" s="5"/>
      <c r="G113" s="5"/>
      <c r="H113" s="5"/>
      <c r="I113" s="5"/>
    </row>
    <row r="114" spans="1:9" x14ac:dyDescent="0.35">
      <c r="A114" s="13"/>
      <c r="B114" s="5"/>
      <c r="C114" s="5"/>
      <c r="D114" s="5"/>
      <c r="E114" s="5"/>
      <c r="F114" s="5"/>
      <c r="G114" s="5"/>
      <c r="H114" s="5"/>
      <c r="I114" s="5"/>
    </row>
    <row r="115" spans="1:9" x14ac:dyDescent="0.35">
      <c r="A115" s="13"/>
      <c r="B115" s="5"/>
      <c r="C115" s="5"/>
      <c r="D115" s="5"/>
      <c r="E115" s="5"/>
      <c r="F115" s="5"/>
      <c r="G115" s="5"/>
      <c r="H115" s="5"/>
      <c r="I115" s="5"/>
    </row>
    <row r="116" spans="1:9" x14ac:dyDescent="0.35">
      <c r="A116" s="13"/>
      <c r="B116" s="5"/>
      <c r="C116" s="5"/>
      <c r="D116" s="5"/>
      <c r="E116" s="5"/>
      <c r="F116" s="5"/>
      <c r="G116" s="5"/>
      <c r="H116" s="5"/>
      <c r="I116" s="5"/>
    </row>
    <row r="117" spans="1:9" x14ac:dyDescent="0.35">
      <c r="A117" s="13"/>
      <c r="B117" s="5"/>
      <c r="C117" s="5"/>
      <c r="D117" s="5"/>
      <c r="E117" s="5"/>
      <c r="F117" s="5"/>
      <c r="G117" s="5"/>
      <c r="H117" s="5"/>
      <c r="I117" s="5"/>
    </row>
    <row r="118" spans="1:9" x14ac:dyDescent="0.35">
      <c r="A118" s="13"/>
      <c r="B118" s="5"/>
      <c r="C118" s="5"/>
      <c r="D118" s="5"/>
      <c r="E118" s="5"/>
      <c r="F118" s="5"/>
      <c r="G118" s="5"/>
      <c r="H118" s="5"/>
      <c r="I118" s="5"/>
    </row>
    <row r="119" spans="1:9" x14ac:dyDescent="0.35">
      <c r="A119" s="13"/>
      <c r="B119" s="5"/>
      <c r="C119" s="5"/>
      <c r="D119" s="5"/>
      <c r="E119" s="5"/>
      <c r="F119" s="5"/>
      <c r="G119" s="5"/>
      <c r="H119" s="5"/>
      <c r="I119" s="5"/>
    </row>
    <row r="120" spans="1:9" x14ac:dyDescent="0.35">
      <c r="A120" s="13"/>
      <c r="B120" s="5"/>
      <c r="C120" s="5"/>
      <c r="D120" s="5"/>
      <c r="E120" s="5"/>
      <c r="F120" s="5"/>
      <c r="G120" s="5"/>
      <c r="H120" s="5"/>
      <c r="I120" s="5"/>
    </row>
    <row r="121" spans="1:9" x14ac:dyDescent="0.35">
      <c r="A121" s="13"/>
      <c r="B121" s="5"/>
      <c r="C121" s="5"/>
      <c r="D121" s="5"/>
      <c r="E121" s="5"/>
      <c r="F121" s="5"/>
      <c r="G121" s="5"/>
      <c r="H121" s="5"/>
      <c r="I121" s="5"/>
    </row>
    <row r="122" spans="1:9" x14ac:dyDescent="0.35">
      <c r="A122" s="13"/>
      <c r="B122" s="5"/>
      <c r="C122" s="5"/>
      <c r="D122" s="5"/>
      <c r="E122" s="5"/>
      <c r="F122" s="5"/>
      <c r="G122" s="5"/>
      <c r="H122" s="5"/>
      <c r="I122" s="5"/>
    </row>
    <row r="123" spans="1:9" x14ac:dyDescent="0.35">
      <c r="A123" s="13"/>
      <c r="B123" s="5"/>
      <c r="C123" s="5"/>
      <c r="D123" s="5"/>
      <c r="E123" s="5"/>
      <c r="F123" s="5"/>
      <c r="G123" s="5"/>
      <c r="H123" s="5"/>
      <c r="I123" s="5"/>
    </row>
    <row r="124" spans="1:9" x14ac:dyDescent="0.35">
      <c r="A124" s="13"/>
      <c r="B124" s="5"/>
      <c r="C124" s="5"/>
      <c r="D124" s="5"/>
      <c r="E124" s="5"/>
      <c r="F124" s="5"/>
      <c r="G124" s="5"/>
      <c r="H124" s="5"/>
      <c r="I124" s="5"/>
    </row>
    <row r="125" spans="1:9" x14ac:dyDescent="0.35">
      <c r="A125" s="13"/>
      <c r="B125" s="5"/>
      <c r="C125" s="5"/>
      <c r="D125" s="5"/>
      <c r="E125" s="5"/>
      <c r="F125" s="5"/>
      <c r="G125" s="5"/>
      <c r="H125" s="5"/>
      <c r="I125" s="5"/>
    </row>
    <row r="126" spans="1:9" x14ac:dyDescent="0.35">
      <c r="A126" s="13"/>
      <c r="B126" s="5"/>
      <c r="C126" s="5"/>
      <c r="D126" s="5"/>
      <c r="E126" s="5"/>
      <c r="F126" s="5"/>
      <c r="G126" s="5"/>
      <c r="H126" s="5"/>
      <c r="I126" s="5"/>
    </row>
    <row r="127" spans="1:9" x14ac:dyDescent="0.35">
      <c r="A127" s="13"/>
      <c r="B127" s="5"/>
      <c r="C127" s="5"/>
      <c r="D127" s="5"/>
      <c r="E127" s="5"/>
      <c r="F127" s="5"/>
      <c r="G127" s="5"/>
      <c r="H127" s="5"/>
      <c r="I127" s="5"/>
    </row>
    <row r="128" spans="1:9" x14ac:dyDescent="0.35">
      <c r="A128" s="13"/>
      <c r="B128" s="5"/>
      <c r="C128" s="5"/>
      <c r="D128" s="5"/>
      <c r="E128" s="5"/>
      <c r="F128" s="5"/>
      <c r="G128" s="5"/>
      <c r="H128" s="5"/>
      <c r="I128" s="5"/>
    </row>
    <row r="129" spans="1:9" x14ac:dyDescent="0.35">
      <c r="A129" s="13"/>
      <c r="B129" s="5"/>
      <c r="C129" s="5"/>
      <c r="D129" s="5"/>
      <c r="E129" s="5"/>
      <c r="F129" s="5"/>
      <c r="G129" s="5"/>
      <c r="H129" s="5"/>
      <c r="I129" s="5"/>
    </row>
    <row r="130" spans="1:9" x14ac:dyDescent="0.35">
      <c r="A130" s="13"/>
      <c r="B130" s="5"/>
      <c r="C130" s="5"/>
      <c r="D130" s="5"/>
      <c r="E130" s="5"/>
      <c r="F130" s="5"/>
      <c r="G130" s="5"/>
      <c r="H130" s="5"/>
      <c r="I130" s="5"/>
    </row>
    <row r="131" spans="1:9" x14ac:dyDescent="0.35">
      <c r="A131" s="13"/>
      <c r="B131" s="5"/>
      <c r="C131" s="5"/>
      <c r="D131" s="5"/>
      <c r="E131" s="5"/>
      <c r="F131" s="5"/>
      <c r="G131" s="5"/>
      <c r="H131" s="5"/>
      <c r="I131" s="5"/>
    </row>
    <row r="132" spans="1:9" x14ac:dyDescent="0.35">
      <c r="A132" s="13"/>
      <c r="B132" s="5"/>
      <c r="C132" s="5"/>
      <c r="D132" s="5"/>
      <c r="E132" s="5"/>
      <c r="F132" s="5"/>
      <c r="G132" s="5"/>
      <c r="H132" s="5"/>
      <c r="I132" s="5"/>
    </row>
    <row r="133" spans="1:9" x14ac:dyDescent="0.35">
      <c r="A133" s="13"/>
      <c r="B133" s="5"/>
      <c r="C133" s="5"/>
      <c r="D133" s="5"/>
      <c r="E133" s="5"/>
      <c r="F133" s="5"/>
      <c r="G133" s="5"/>
      <c r="H133" s="5"/>
      <c r="I133" s="5"/>
    </row>
    <row r="134" spans="1:9" x14ac:dyDescent="0.35">
      <c r="A134" s="13"/>
      <c r="B134" s="5"/>
      <c r="C134" s="5"/>
      <c r="D134" s="5"/>
      <c r="E134" s="5"/>
      <c r="F134" s="5"/>
      <c r="G134" s="5"/>
      <c r="H134" s="5"/>
      <c r="I134" s="5"/>
    </row>
    <row r="135" spans="1:9" x14ac:dyDescent="0.35">
      <c r="A135" s="13"/>
      <c r="B135" s="5"/>
      <c r="C135" s="5"/>
      <c r="D135" s="5"/>
      <c r="E135" s="5"/>
      <c r="F135" s="5"/>
      <c r="G135" s="5"/>
      <c r="H135" s="5"/>
      <c r="I135" s="5"/>
    </row>
    <row r="136" spans="1:9" x14ac:dyDescent="0.35">
      <c r="A136" s="13"/>
      <c r="B136" s="5"/>
      <c r="C136" s="5"/>
      <c r="D136" s="5"/>
      <c r="E136" s="5"/>
      <c r="F136" s="5"/>
      <c r="G136" s="5"/>
      <c r="H136" s="5"/>
      <c r="I136" s="5"/>
    </row>
    <row r="137" spans="1:9" x14ac:dyDescent="0.35">
      <c r="A137" s="13"/>
      <c r="B137" s="5"/>
      <c r="C137" s="5"/>
      <c r="D137" s="5"/>
      <c r="E137" s="5"/>
      <c r="F137" s="5"/>
      <c r="G137" s="5"/>
      <c r="H137" s="5"/>
      <c r="I137" s="5"/>
    </row>
    <row r="138" spans="1:9" x14ac:dyDescent="0.35">
      <c r="A138" s="13"/>
      <c r="B138" s="5"/>
      <c r="C138" s="5"/>
      <c r="D138" s="5"/>
      <c r="E138" s="5"/>
      <c r="F138" s="5"/>
      <c r="G138" s="5"/>
      <c r="H138" s="5"/>
      <c r="I138" s="5"/>
    </row>
    <row r="139" spans="1:9" x14ac:dyDescent="0.35">
      <c r="A139" s="13"/>
      <c r="B139" s="5"/>
      <c r="C139" s="5"/>
      <c r="D139" s="5"/>
      <c r="E139" s="5"/>
      <c r="F139" s="5"/>
      <c r="G139" s="5"/>
      <c r="H139" s="5"/>
      <c r="I139" s="5"/>
    </row>
    <row r="140" spans="1:9" x14ac:dyDescent="0.35">
      <c r="A140" s="13"/>
      <c r="B140" s="5"/>
      <c r="C140" s="5"/>
      <c r="D140" s="5"/>
      <c r="E140" s="5"/>
      <c r="F140" s="5"/>
      <c r="G140" s="5"/>
      <c r="H140" s="5"/>
      <c r="I140" s="5"/>
    </row>
    <row r="141" spans="1:9" x14ac:dyDescent="0.35">
      <c r="A141" s="13"/>
      <c r="B141" s="5"/>
      <c r="C141" s="5"/>
      <c r="D141" s="5"/>
      <c r="E141" s="5"/>
      <c r="F141" s="5"/>
      <c r="G141" s="5"/>
      <c r="H141" s="5"/>
      <c r="I141" s="5"/>
    </row>
    <row r="142" spans="1:9" x14ac:dyDescent="0.35">
      <c r="A142" s="13"/>
      <c r="B142" s="5"/>
      <c r="C142" s="5"/>
      <c r="D142" s="5"/>
      <c r="E142" s="5"/>
      <c r="F142" s="5"/>
      <c r="G142" s="5"/>
      <c r="H142" s="5"/>
      <c r="I142" s="5"/>
    </row>
    <row r="143" spans="1:9" x14ac:dyDescent="0.35">
      <c r="A143" s="13"/>
      <c r="B143" s="5"/>
      <c r="C143" s="5"/>
      <c r="D143" s="5"/>
      <c r="E143" s="5"/>
      <c r="F143" s="5"/>
      <c r="G143" s="5"/>
      <c r="H143" s="5"/>
      <c r="I143" s="5"/>
    </row>
    <row r="144" spans="1:9" x14ac:dyDescent="0.35">
      <c r="A144" s="13"/>
      <c r="B144" s="5"/>
      <c r="C144" s="5"/>
      <c r="D144" s="5"/>
      <c r="E144" s="5"/>
      <c r="F144" s="5"/>
      <c r="G144" s="5"/>
      <c r="H144" s="5"/>
      <c r="I144" s="5"/>
    </row>
    <row r="145" spans="1:9" x14ac:dyDescent="0.35">
      <c r="A145" s="13"/>
      <c r="B145" s="5"/>
      <c r="C145" s="5"/>
      <c r="D145" s="5"/>
      <c r="E145" s="5"/>
      <c r="F145" s="5"/>
      <c r="G145" s="5"/>
      <c r="H145" s="5"/>
      <c r="I145" s="5"/>
    </row>
    <row r="146" spans="1:9" x14ac:dyDescent="0.35">
      <c r="A146" s="13"/>
      <c r="B146" s="5"/>
      <c r="C146" s="5"/>
      <c r="D146" s="5"/>
      <c r="E146" s="5"/>
      <c r="F146" s="5"/>
      <c r="G146" s="5"/>
      <c r="H146" s="5"/>
      <c r="I146" s="5"/>
    </row>
    <row r="147" spans="1:9" x14ac:dyDescent="0.35">
      <c r="A147" s="13"/>
      <c r="B147" s="5"/>
      <c r="C147" s="5"/>
      <c r="D147" s="5"/>
      <c r="E147" s="5"/>
      <c r="F147" s="5"/>
      <c r="G147" s="5"/>
      <c r="H147" s="5"/>
      <c r="I147" s="5"/>
    </row>
    <row r="148" spans="1:9" x14ac:dyDescent="0.35">
      <c r="A148" s="13"/>
      <c r="B148" s="5"/>
      <c r="C148" s="5"/>
      <c r="D148" s="5"/>
      <c r="E148" s="5"/>
      <c r="F148" s="5"/>
      <c r="G148" s="5"/>
      <c r="H148" s="5"/>
      <c r="I148" s="5"/>
    </row>
    <row r="149" spans="1:9" x14ac:dyDescent="0.35">
      <c r="A149" s="13"/>
      <c r="B149" s="5"/>
      <c r="C149" s="5"/>
      <c r="D149" s="5"/>
      <c r="E149" s="5"/>
      <c r="F149" s="5"/>
      <c r="G149" s="5"/>
      <c r="H149" s="5"/>
      <c r="I149" s="5"/>
    </row>
    <row r="150" spans="1:9" x14ac:dyDescent="0.35">
      <c r="A150" s="13"/>
      <c r="B150" s="5"/>
      <c r="C150" s="5"/>
      <c r="D150" s="5"/>
      <c r="E150" s="5"/>
      <c r="F150" s="5"/>
      <c r="G150" s="5"/>
      <c r="H150" s="5"/>
      <c r="I150" s="5"/>
    </row>
    <row r="151" spans="1:9" x14ac:dyDescent="0.35">
      <c r="A151" s="13"/>
      <c r="B151" s="5"/>
      <c r="C151" s="5"/>
      <c r="D151" s="5"/>
      <c r="E151" s="5"/>
      <c r="F151" s="5"/>
      <c r="G151" s="5"/>
      <c r="H151" s="5"/>
      <c r="I151" s="5"/>
    </row>
    <row r="152" spans="1:9" x14ac:dyDescent="0.35">
      <c r="A152" s="13"/>
      <c r="B152" s="5"/>
      <c r="C152" s="5"/>
      <c r="D152" s="5"/>
      <c r="E152" s="5"/>
      <c r="F152" s="5"/>
      <c r="G152" s="5"/>
      <c r="H152" s="5"/>
      <c r="I152" s="5"/>
    </row>
    <row r="153" spans="1:9" x14ac:dyDescent="0.35">
      <c r="A153" s="13"/>
      <c r="B153" s="5"/>
      <c r="C153" s="5"/>
      <c r="D153" s="5"/>
      <c r="E153" s="5"/>
      <c r="F153" s="5"/>
      <c r="G153" s="5"/>
      <c r="H153" s="5"/>
      <c r="I153" s="5"/>
    </row>
    <row r="154" spans="1:9" x14ac:dyDescent="0.35">
      <c r="A154" s="13"/>
      <c r="B154" s="5"/>
      <c r="C154" s="5"/>
      <c r="D154" s="5"/>
      <c r="E154" s="5"/>
      <c r="F154" s="5"/>
      <c r="G154" s="5"/>
      <c r="H154" s="5"/>
      <c r="I154" s="5"/>
    </row>
    <row r="155" spans="1:9" x14ac:dyDescent="0.35">
      <c r="A155" s="13"/>
      <c r="B155" s="5"/>
      <c r="C155" s="5"/>
      <c r="D155" s="5"/>
      <c r="E155" s="5"/>
      <c r="F155" s="5"/>
      <c r="G155" s="5"/>
      <c r="H155" s="5"/>
      <c r="I155" s="5"/>
    </row>
    <row r="156" spans="1:9" x14ac:dyDescent="0.35">
      <c r="A156" s="13"/>
      <c r="B156" s="5"/>
      <c r="C156" s="5"/>
      <c r="D156" s="5"/>
      <c r="E156" s="5"/>
      <c r="F156" s="5"/>
      <c r="G156" s="5"/>
      <c r="H156" s="5"/>
      <c r="I156" s="5"/>
    </row>
    <row r="157" spans="1:9" x14ac:dyDescent="0.35">
      <c r="A157" s="13"/>
      <c r="B157" s="5"/>
      <c r="C157" s="5"/>
      <c r="D157" s="5"/>
      <c r="E157" s="5"/>
      <c r="F157" s="5"/>
      <c r="G157" s="5"/>
      <c r="H157" s="5"/>
      <c r="I157" s="5"/>
    </row>
    <row r="158" spans="1:9" x14ac:dyDescent="0.35">
      <c r="A158" s="13"/>
      <c r="B158" s="5"/>
      <c r="C158" s="5"/>
      <c r="D158" s="5"/>
      <c r="E158" s="5"/>
      <c r="F158" s="5"/>
      <c r="G158" s="5"/>
      <c r="H158" s="5"/>
      <c r="I158" s="5"/>
    </row>
    <row r="159" spans="1:9" x14ac:dyDescent="0.35">
      <c r="A159" s="13"/>
      <c r="B159" s="5"/>
      <c r="C159" s="5"/>
      <c r="D159" s="5"/>
      <c r="E159" s="5"/>
      <c r="F159" s="5"/>
      <c r="G159" s="5"/>
      <c r="H159" s="5"/>
      <c r="I159" s="5"/>
    </row>
    <row r="160" spans="1:9" x14ac:dyDescent="0.35">
      <c r="A160" s="13"/>
      <c r="B160" s="5"/>
      <c r="C160" s="5"/>
      <c r="D160" s="5"/>
      <c r="E160" s="5"/>
      <c r="F160" s="5"/>
      <c r="G160" s="5"/>
      <c r="H160" s="5"/>
      <c r="I160" s="5"/>
    </row>
    <row r="161" spans="1:9" x14ac:dyDescent="0.35">
      <c r="A161" s="13"/>
      <c r="B161" s="5"/>
      <c r="C161" s="5"/>
      <c r="D161" s="5"/>
      <c r="E161" s="5"/>
      <c r="F161" s="5"/>
      <c r="G161" s="5"/>
      <c r="H161" s="5"/>
      <c r="I161" s="5"/>
    </row>
    <row r="162" spans="1:9" x14ac:dyDescent="0.35">
      <c r="A162" s="13"/>
      <c r="B162" s="5"/>
      <c r="C162" s="5"/>
      <c r="D162" s="5"/>
      <c r="E162" s="5"/>
      <c r="F162" s="5"/>
      <c r="G162" s="5"/>
      <c r="H162" s="5"/>
      <c r="I162" s="5"/>
    </row>
    <row r="163" spans="1:9" x14ac:dyDescent="0.35">
      <c r="A163" s="13"/>
      <c r="B163" s="5"/>
      <c r="C163" s="5"/>
      <c r="D163" s="5"/>
      <c r="E163" s="5"/>
      <c r="F163" s="5"/>
      <c r="G163" s="5"/>
      <c r="H163" s="5"/>
      <c r="I163" s="5"/>
    </row>
  </sheetData>
  <mergeCells count="3">
    <mergeCell ref="B1:I1"/>
    <mergeCell ref="A2:I2"/>
    <mergeCell ref="A3:I3"/>
  </mergeCells>
  <pageMargins left="0.7" right="0.7" top="0.75" bottom="0.75" header="0.3" footer="0.3"/>
  <pageSetup paperSize="9" scale="54" orientation="portrait" r:id="rId1"/>
  <headerFooter>
    <oddHeader xml:space="preserve">&amp;L&amp;"-,Gras"Affaire n° &amp;KFF00002025026AOF&amp;C&amp;"-,Gras"Fournitures associées
Lot 04 : DQE (non contractuel)
</oddHeader>
    <oddFooter>&amp;C&amp;"-,Gras"Page &amp;P de 1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 Produits chimiques</vt:lpstr>
      <vt:lpstr>DQE Produits chimiques</vt:lpstr>
      <vt:lpstr>BPU Fournitures associées</vt:lpstr>
      <vt:lpstr>DQE Fournitures associées</vt:lpstr>
      <vt:lpstr>'BPU Fournitures associées'!Zone_d_impression</vt:lpstr>
      <vt:lpstr>'BPU Produits chimiques'!Zone_d_impression</vt:lpstr>
      <vt:lpstr>'DQE Fournitures associées'!Zone_d_impression</vt:lpstr>
      <vt:lpstr>'DQE Produits chimiques'!Zone_d_impression</vt:lpstr>
    </vt:vector>
  </TitlesOfParts>
  <Company>Université de Rennes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mmoine</dc:creator>
  <cp:lastModifiedBy>Philippe Conan</cp:lastModifiedBy>
  <cp:lastPrinted>2017-02-14T14:51:27Z</cp:lastPrinted>
  <dcterms:created xsi:type="dcterms:W3CDTF">2016-11-29T12:38:25Z</dcterms:created>
  <dcterms:modified xsi:type="dcterms:W3CDTF">2025-04-11T08:29:28Z</dcterms:modified>
</cp:coreProperties>
</file>