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fer.in.adc.education.fr\MesEspacesPartages\str-saam-b\1 Marchés\41 Moyens générx\1 Ministériel\SAAM\25026-AOO-Presse\1 Passation\5 DCE\51 Docs W prS\"/>
    </mc:Choice>
  </mc:AlternateContent>
  <bookViews>
    <workbookView xWindow="360" yWindow="15" windowWidth="20955" windowHeight="9720"/>
  </bookViews>
  <sheets>
    <sheet name="Titres abonnements" sheetId="1" r:id="rId1"/>
    <sheet name="Frais de livraison" sheetId="2" r:id="rId2"/>
  </sheets>
  <calcPr calcId="162913" concurrentCalc="0"/>
</workbook>
</file>

<file path=xl/calcChain.xml><?xml version="1.0" encoding="utf-8"?>
<calcChain xmlns="http://schemas.openxmlformats.org/spreadsheetml/2006/main">
  <c r="E6" i="2" l="1"/>
  <c r="G6" i="2"/>
  <c r="E7" i="2"/>
  <c r="G7" i="2"/>
  <c r="E8" i="2"/>
  <c r="G8" i="2"/>
  <c r="E9" i="2"/>
  <c r="G9" i="2"/>
  <c r="E10" i="2"/>
  <c r="G10" i="2"/>
  <c r="E11" i="2"/>
  <c r="G11" i="2"/>
  <c r="G12" i="2"/>
  <c r="E90" i="1"/>
  <c r="F90" i="1"/>
  <c r="G90" i="1"/>
  <c r="E91" i="1"/>
  <c r="F91" i="1"/>
  <c r="G91" i="1"/>
  <c r="E92" i="1"/>
  <c r="G92" i="1"/>
  <c r="G93" i="1"/>
  <c r="E17" i="1"/>
  <c r="F17" i="1"/>
  <c r="G17" i="1"/>
  <c r="E18" i="1"/>
  <c r="F18" i="1"/>
  <c r="G18" i="1"/>
  <c r="E19" i="1"/>
  <c r="F19" i="1"/>
  <c r="G19" i="1"/>
  <c r="E20" i="1"/>
  <c r="F20" i="1"/>
  <c r="G20" i="1"/>
  <c r="E21" i="1"/>
  <c r="F21" i="1"/>
  <c r="G21" i="1"/>
  <c r="E22" i="1"/>
  <c r="F22" i="1"/>
  <c r="G22" i="1"/>
  <c r="E23" i="1"/>
  <c r="F23" i="1"/>
  <c r="G23" i="1"/>
  <c r="E24" i="1"/>
  <c r="F24" i="1"/>
  <c r="G24" i="1"/>
  <c r="E25" i="1"/>
  <c r="F25" i="1"/>
  <c r="G25" i="1"/>
  <c r="E26" i="1"/>
  <c r="F26" i="1"/>
  <c r="G26" i="1"/>
  <c r="E27" i="1"/>
  <c r="F27" i="1"/>
  <c r="G27" i="1"/>
  <c r="E28" i="1"/>
  <c r="F28" i="1"/>
  <c r="G28" i="1"/>
  <c r="E29" i="1"/>
  <c r="F29" i="1"/>
  <c r="G29" i="1"/>
  <c r="E30" i="1"/>
  <c r="F30" i="1"/>
  <c r="G30" i="1"/>
  <c r="E31" i="1"/>
  <c r="F31" i="1"/>
  <c r="G31" i="1"/>
  <c r="E32" i="1"/>
  <c r="F32" i="1"/>
  <c r="G32" i="1"/>
  <c r="E33" i="1"/>
  <c r="F33" i="1"/>
  <c r="G33" i="1"/>
  <c r="E34" i="1"/>
  <c r="F34" i="1"/>
  <c r="G34" i="1"/>
  <c r="E35" i="1"/>
  <c r="F35" i="1"/>
  <c r="G35" i="1"/>
  <c r="E36" i="1"/>
  <c r="F36" i="1"/>
  <c r="G36" i="1"/>
  <c r="E37" i="1"/>
  <c r="F37" i="1"/>
  <c r="G37" i="1"/>
  <c r="E38" i="1"/>
  <c r="F38" i="1"/>
  <c r="G38" i="1"/>
  <c r="E39" i="1"/>
  <c r="F39" i="1"/>
  <c r="G39" i="1"/>
  <c r="E40" i="1"/>
  <c r="F40" i="1"/>
  <c r="G40" i="1"/>
  <c r="E41" i="1"/>
  <c r="F41" i="1"/>
  <c r="G41" i="1"/>
  <c r="G42" i="1"/>
  <c r="E46" i="1"/>
  <c r="F46" i="1"/>
  <c r="G46" i="1"/>
  <c r="E47" i="1"/>
  <c r="F47" i="1"/>
  <c r="G47" i="1"/>
  <c r="E48" i="1"/>
  <c r="F48" i="1"/>
  <c r="G48" i="1"/>
  <c r="E49" i="1"/>
  <c r="F49" i="1"/>
  <c r="G49" i="1"/>
  <c r="E50" i="1"/>
  <c r="F50" i="1"/>
  <c r="G50" i="1"/>
  <c r="E51" i="1"/>
  <c r="F51" i="1"/>
  <c r="G51" i="1"/>
  <c r="E52" i="1"/>
  <c r="F52" i="1"/>
  <c r="G52" i="1"/>
  <c r="E53" i="1"/>
  <c r="F53" i="1"/>
  <c r="G53" i="1"/>
  <c r="E54" i="1"/>
  <c r="F54" i="1"/>
  <c r="G54" i="1"/>
  <c r="E55" i="1"/>
  <c r="F55" i="1"/>
  <c r="G55" i="1"/>
  <c r="E56" i="1"/>
  <c r="F56" i="1"/>
  <c r="G56" i="1"/>
  <c r="E57" i="1"/>
  <c r="F57" i="1"/>
  <c r="G57" i="1"/>
  <c r="E58" i="1"/>
  <c r="F58" i="1"/>
  <c r="G58" i="1"/>
  <c r="E59" i="1"/>
  <c r="F59" i="1"/>
  <c r="G59" i="1"/>
  <c r="E60" i="1"/>
  <c r="F60" i="1"/>
  <c r="G60" i="1"/>
  <c r="E61" i="1"/>
  <c r="F61" i="1"/>
  <c r="G61" i="1"/>
  <c r="E62" i="1"/>
  <c r="F62" i="1"/>
  <c r="G62" i="1"/>
  <c r="E63" i="1"/>
  <c r="F63" i="1"/>
  <c r="G63" i="1"/>
  <c r="E64" i="1"/>
  <c r="F64" i="1"/>
  <c r="G64" i="1"/>
  <c r="E65" i="1"/>
  <c r="F65" i="1"/>
  <c r="G65" i="1"/>
  <c r="E66" i="1"/>
  <c r="F66" i="1"/>
  <c r="G66" i="1"/>
  <c r="E67" i="1"/>
  <c r="F67" i="1"/>
  <c r="G67" i="1"/>
  <c r="E68" i="1"/>
  <c r="F68" i="1"/>
  <c r="G68" i="1"/>
  <c r="E69" i="1"/>
  <c r="F69" i="1"/>
  <c r="G69" i="1"/>
  <c r="E70" i="1"/>
  <c r="F70" i="1"/>
  <c r="G70" i="1"/>
  <c r="G71" i="1"/>
  <c r="E75" i="1"/>
  <c r="F75" i="1"/>
  <c r="G75" i="1"/>
  <c r="E76" i="1"/>
  <c r="F76" i="1"/>
  <c r="G76" i="1"/>
  <c r="E77" i="1"/>
  <c r="F77" i="1"/>
  <c r="G77" i="1"/>
  <c r="E78" i="1"/>
  <c r="F78" i="1"/>
  <c r="G78" i="1"/>
  <c r="E79" i="1"/>
  <c r="F79" i="1"/>
  <c r="G79" i="1"/>
  <c r="E80" i="1"/>
  <c r="F80" i="1"/>
  <c r="G80" i="1"/>
  <c r="E81" i="1"/>
  <c r="F81" i="1"/>
  <c r="G81" i="1"/>
  <c r="E82" i="1"/>
  <c r="F82" i="1"/>
  <c r="G82" i="1"/>
  <c r="E83" i="1"/>
  <c r="F83" i="1"/>
  <c r="G83" i="1"/>
  <c r="E84" i="1"/>
  <c r="F84" i="1"/>
  <c r="G84" i="1"/>
  <c r="E85" i="1"/>
  <c r="F85" i="1"/>
  <c r="G85" i="1"/>
  <c r="G86" i="1"/>
  <c r="G96" i="1"/>
  <c r="G13" i="2"/>
  <c r="G14" i="2"/>
  <c r="E12" i="2"/>
</calcChain>
</file>

<file path=xl/sharedStrings.xml><?xml version="1.0" encoding="utf-8"?>
<sst xmlns="http://schemas.openxmlformats.org/spreadsheetml/2006/main" count="128" uniqueCount="107">
  <si>
    <t>MINISTÈRE DE L'ÉDUCATION NATIONALE, DE L'ENSEIGNEMENT SUPÉRIEUR ET DE LA RECHERCHE
MINISTÈRE DES SPORTS, DE LA JEUNESSE ET DE LA VIE ASSOCIATIVE</t>
  </si>
  <si>
    <t>Scénario de commande (SC)
Annexe 2 au règlement de la consultation</t>
  </si>
  <si>
    <r>
      <t>Objet </t>
    </r>
    <r>
      <rPr>
        <sz val="10"/>
        <rFont val="Marianne"/>
      </rPr>
      <t>: Fourniture et livraison, au numéro, de journaux et magazines français et étrangers, pour les services de l’administration centrale des ministères de l’Éducation nationale, de l’Enseignement supérieur et de la Recherche et des Sports, de la Jeunesse et de la Vie associative</t>
    </r>
  </si>
  <si>
    <r>
      <t xml:space="preserve">Les candidats doivent compléter toutes les lignes de la présente feuille en y indiquant leurs prix en euros TTC. Le scénario de commande, dûment et intégralement complété par les candidats, doit être remis au format « .xlsx » permettant son analyse par le ministère. </t>
    </r>
    <r>
      <rPr>
        <b/>
        <sz val="10"/>
        <rFont val="Marianne"/>
      </rPr>
      <t xml:space="preserve">Aucune modification ne doit être apportée par les candidats au cadre proposé (ni ajout, ni suppression de lignes). Toutes les cellules </t>
    </r>
    <r>
      <rPr>
        <b/>
        <u/>
        <sz val="10"/>
        <rFont val="Marianne"/>
      </rPr>
      <t>en blanc</t>
    </r>
    <r>
      <rPr>
        <b/>
        <sz val="10"/>
        <rFont val="Marianne"/>
      </rPr>
      <t xml:space="preserve"> doivent être remplies. </t>
    </r>
    <r>
      <rPr>
        <b/>
        <sz val="10"/>
        <color indexed="2"/>
        <rFont val="Marianne"/>
      </rPr>
      <t>Les prix unitaires remisés et les totaux se calculent automatiquement avec les formules. Il est interdit de remplacer une formule par un prix ou un total seul calculé par le candidat</t>
    </r>
    <r>
      <rPr>
        <b/>
        <sz val="10"/>
        <rFont val="Marianne"/>
      </rPr>
      <t>.</t>
    </r>
  </si>
  <si>
    <r>
      <rPr>
        <b/>
        <sz val="12"/>
        <rFont val="Marianne"/>
      </rPr>
      <t>Candidat</t>
    </r>
    <r>
      <rPr>
        <sz val="12"/>
        <rFont val="Marianne"/>
      </rPr>
      <t xml:space="preserve"> :</t>
    </r>
  </si>
  <si>
    <t>* Ces indications quantitatives n'ont pas de valeur contractuelle</t>
  </si>
  <si>
    <t>QUOTIDIENS</t>
  </si>
  <si>
    <t>TITRE</t>
  </si>
  <si>
    <t>Quantité
mensuelle livrée *</t>
  </si>
  <si>
    <t>Prix Unitaire public TTC en euros</t>
  </si>
  <si>
    <t>% Remise</t>
  </si>
  <si>
    <t>Prix Unitaire remisé TTC en euros</t>
  </si>
  <si>
    <t>Quantité livrée sur la durée totale du marché *</t>
  </si>
  <si>
    <t>Total remisé TTC en euros</t>
  </si>
  <si>
    <t>LA CROIX</t>
  </si>
  <si>
    <t>LE FIGARO</t>
  </si>
  <si>
    <t>LE FIGARO MAGAZINE vendredi</t>
  </si>
  <si>
    <t>LE FIGARO samedi</t>
  </si>
  <si>
    <t>LE FIGARO vendredi</t>
  </si>
  <si>
    <t>LE MONDE</t>
  </si>
  <si>
    <t>LE MONDE dimanche/ lundi</t>
  </si>
  <si>
    <t>LE MONDE vendredi</t>
  </si>
  <si>
    <t>LE PARISIEN</t>
  </si>
  <si>
    <t>LE PARISIEN dimanche</t>
  </si>
  <si>
    <t>LE PARISIEN samedi</t>
  </si>
  <si>
    <t>LE PARISIEN vendredi</t>
  </si>
  <si>
    <t>L'EQUIPE</t>
  </si>
  <si>
    <t>L'EQUIPE dimanche</t>
  </si>
  <si>
    <t>L'EQUIPE lundi</t>
  </si>
  <si>
    <t>L'EQUIPE samedi</t>
  </si>
  <si>
    <t>L'EQUIPE samedi + FRANCE FOOTBALL</t>
  </si>
  <si>
    <t>LES ECHOS</t>
  </si>
  <si>
    <t>LES ECHOS vendredi</t>
  </si>
  <si>
    <t>L'HUMANITE</t>
  </si>
  <si>
    <t>LIBERATION</t>
  </si>
  <si>
    <t>LIBERATION samedi</t>
  </si>
  <si>
    <t>L'OPINION</t>
  </si>
  <si>
    <t>OUEST FRANCE</t>
  </si>
  <si>
    <t>OUEST FRANCE samedi</t>
  </si>
  <si>
    <t>Sous Total 1</t>
  </si>
  <si>
    <t>HEBDOMADAIRES</t>
  </si>
  <si>
    <t xml:space="preserve">AUTO PLUS </t>
  </si>
  <si>
    <t>CHALLENGES</t>
  </si>
  <si>
    <t>CHARLIE HEBDO</t>
  </si>
  <si>
    <t>COURRIER INTERNATIONAL</t>
  </si>
  <si>
    <t>ELLE</t>
  </si>
  <si>
    <t>FEMME ACTUELLE</t>
  </si>
  <si>
    <t xml:space="preserve">GALA </t>
  </si>
  <si>
    <t>LA CROIX HEBDO</t>
  </si>
  <si>
    <t>LA TRIBUNE HEBDO</t>
  </si>
  <si>
    <t>LA VIE</t>
  </si>
  <si>
    <t>LE 1</t>
  </si>
  <si>
    <t>LE CANARD ENCHAINE</t>
  </si>
  <si>
    <t>LE FRANC TIREUR</t>
  </si>
  <si>
    <t>LE JOURNAL DU DIMANCHE</t>
  </si>
  <si>
    <t>LE POINT</t>
  </si>
  <si>
    <t>L'EXPRESS</t>
  </si>
  <si>
    <t>L'OBS</t>
  </si>
  <si>
    <t>MARIANNE</t>
  </si>
  <si>
    <t>MIDI OLYMPIQUE lundi</t>
  </si>
  <si>
    <t>MIDI OLYMPIQUE vendredi</t>
  </si>
  <si>
    <t>PARIS MATCH</t>
  </si>
  <si>
    <t>POLITIS</t>
  </si>
  <si>
    <t>TELERAMA</t>
  </si>
  <si>
    <t>THE ECONOMIST</t>
  </si>
  <si>
    <t>VALEURS ACTUELLES</t>
  </si>
  <si>
    <t>Sous Total 2</t>
  </si>
  <si>
    <t>MENSUELS</t>
  </si>
  <si>
    <t>CHALLENGES HORS SERIE</t>
  </si>
  <si>
    <t>LE JOURNAL DU DIMANCHE - SUP. MENSUEL</t>
  </si>
  <si>
    <t>LE MONDE DIPLOMATIQUE - SUP. MENSUEL</t>
  </si>
  <si>
    <t>LES INROCKUPTIBLES</t>
  </si>
  <si>
    <t>LIRE / MAGAZINE LITTERAIRE</t>
  </si>
  <si>
    <t>MARIE CLAIRE</t>
  </si>
  <si>
    <t>MIDI OLYMPIQUE - SUP. MENSUEL</t>
  </si>
  <si>
    <t>SCIENCES ET AVENIR</t>
  </si>
  <si>
    <t>SCIENCES HUMAINES</t>
  </si>
  <si>
    <t>VANITY FAIR</t>
  </si>
  <si>
    <t>VSD</t>
  </si>
  <si>
    <t>Sous Total 3</t>
  </si>
  <si>
    <t>BI-MENSUELS</t>
  </si>
  <si>
    <t>OKAPI</t>
  </si>
  <si>
    <t>PHOSPHORE</t>
  </si>
  <si>
    <t>SOCIETY</t>
  </si>
  <si>
    <t>Sous Total 4</t>
  </si>
  <si>
    <t>Total titres livrés TTC en euros</t>
  </si>
  <si>
    <r>
      <t xml:space="preserve">Total TTC en euros
</t>
    </r>
    <r>
      <rPr>
        <b/>
        <sz val="9"/>
        <color theme="0"/>
        <rFont val="Marianne"/>
      </rPr>
      <t>(SS-total 1+2+3+4)</t>
    </r>
  </si>
  <si>
    <t>SCENARIO DE COMMANDE</t>
  </si>
  <si>
    <r>
      <t xml:space="preserve">Les candidats doivent compléter toutes les lignes de la présente feuille en y indiquant leurs prix en euros HT et faire figurer distinctement leur(s) taux de TVA. Le scénario de commande, dûment et intégralement complété par les candidats, doit être remis au format « .xlsx » permettant son analyse par le ministère. </t>
    </r>
    <r>
      <rPr>
        <b/>
        <sz val="10"/>
        <rFont val="Marianne"/>
      </rPr>
      <t xml:space="preserve">Aucune modification ne doit être apportée par les candidats au cadre proposé (ni ajout, ni suppression de lignes). Toutes les cellules </t>
    </r>
    <r>
      <rPr>
        <b/>
        <u/>
        <sz val="10"/>
        <rFont val="Marianne"/>
      </rPr>
      <t>en blanc</t>
    </r>
    <r>
      <rPr>
        <b/>
        <sz val="10"/>
        <rFont val="Marianne"/>
      </rPr>
      <t xml:space="preserve"> doivent être remplies. </t>
    </r>
    <r>
      <rPr>
        <b/>
        <sz val="10"/>
        <color indexed="2"/>
        <rFont val="Marianne"/>
      </rPr>
      <t>Les prix (HT, TTC et totaux) se calculent automatiquement avec les formules. Il est interdit de remplacer une formule par un prix ou un total seul calculé par le candidat</t>
    </r>
    <r>
      <rPr>
        <b/>
        <sz val="10"/>
        <rFont val="Marianne"/>
      </rPr>
      <t>.</t>
    </r>
  </si>
  <si>
    <r>
      <t xml:space="preserve">Prestations de livraison sur site </t>
    </r>
    <r>
      <rPr>
        <b/>
        <sz val="12"/>
        <color rgb="FFC00000"/>
        <rFont val="Marianne"/>
      </rPr>
      <t>Paris et Petite Couronne</t>
    </r>
  </si>
  <si>
    <t>Nombre de sites concernés</t>
  </si>
  <si>
    <t>Prix forfaitaire mensuel HT par site pour la totalité des livraisons en euros</t>
  </si>
  <si>
    <t>Nombre de forfaits mensuels sur la durée totale du marché</t>
  </si>
  <si>
    <t>Prix total HT sur la durée totale du marché en euros</t>
  </si>
  <si>
    <t>Taux de T.V.A</t>
  </si>
  <si>
    <t>Prix total TTC sur la durée totale du marché en euros</t>
  </si>
  <si>
    <t>Forfait mensuel Paris intra muros 2 passages (matin &amp; après-midi) du lundi au samedi</t>
  </si>
  <si>
    <t>Forfait mensuel Paris intra muros 2 passages (matin &amp; après-midi) du lundi au vendredi</t>
  </si>
  <si>
    <t>Forfait mensuel Petite Couronne 2 passages (matin &amp; après-midi) du lundi au samedi</t>
  </si>
  <si>
    <t>Forfait mensuel Petite Couronne 2 passages (matin &amp; après-midi) du lundi au vendredi</t>
  </si>
  <si>
    <t>Total frais de livraison HT en euros</t>
  </si>
  <si>
    <t>Total frais de livraison TTC en euros</t>
  </si>
  <si>
    <t>Rappel total des titres livrés TTC en euros</t>
  </si>
  <si>
    <t>Total frais de livraison + titres TTC en euros</t>
  </si>
  <si>
    <t>Forfait mensuel Paris intra muros 2 passages (matin &amp; après-midi) du lundi au samedi + 1 passage (matin) le dimanche, jours fériés compris - site de cabinet ministériel</t>
  </si>
  <si>
    <t>Forfait mensuel Petite Couronne 2 passages (matin &amp; après-midi) du lundi au samedi + 1 passage (matin) le dimanche, jours fériés compris - site de cabinet ministériel</t>
  </si>
  <si>
    <r>
      <rPr>
        <b/>
        <sz val="10"/>
        <rFont val="Marianne"/>
      </rPr>
      <t>Marché</t>
    </r>
    <r>
      <rPr>
        <sz val="10"/>
        <rFont val="Marianne"/>
      </rPr>
      <t xml:space="preserve"> : MEN-SG-AOO-25026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</si>
</sst>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 _€_-;\-* #,##0.00\ _€_-;_-* &quot;-&quot;??\ _€_-;_-@_-"/>
    <numFmt numFmtId="165" formatCode="#,##0.00\ &quot;€&quot;"/>
    <numFmt numFmtId="166" formatCode="0.0%"/>
    <numFmt numFmtId="167" formatCode="_-* #,##0\ _€_-;\-* #,##0\ _€_-;_-* &quot;-&quot;??\ _€_-;_-@_-"/>
    <numFmt numFmtId="168" formatCode="#,##0_ ;\-#,##0\ "/>
  </numFmts>
  <fonts count="19" x14ac:knownFonts="1">
    <font>
      <sz val="10"/>
      <color theme="1"/>
      <name val="Arial"/>
    </font>
    <font>
      <sz val="10"/>
      <name val="Arial"/>
    </font>
    <font>
      <sz val="10"/>
      <name val="Marianne"/>
    </font>
    <font>
      <sz val="10"/>
      <color theme="1"/>
      <name val="Marianne"/>
    </font>
    <font>
      <sz val="11"/>
      <color theme="1"/>
      <name val="Marianne"/>
    </font>
    <font>
      <sz val="20"/>
      <name val="Marianne"/>
    </font>
    <font>
      <b/>
      <sz val="10"/>
      <name val="Marianne"/>
    </font>
    <font>
      <b/>
      <sz val="12"/>
      <name val="Arial"/>
    </font>
    <font>
      <sz val="12"/>
      <name val="Marianne"/>
    </font>
    <font>
      <b/>
      <sz val="11"/>
      <name val="Marianne"/>
    </font>
    <font>
      <sz val="11"/>
      <name val="Marianne"/>
    </font>
    <font>
      <b/>
      <sz val="11"/>
      <color theme="0"/>
      <name val="Marianne"/>
    </font>
    <font>
      <b/>
      <sz val="12"/>
      <name val="Marianne"/>
    </font>
    <font>
      <b/>
      <sz val="11"/>
      <color rgb="FFC00000"/>
      <name val="Marianne"/>
    </font>
    <font>
      <b/>
      <i/>
      <sz val="9"/>
      <name val="Marianne"/>
    </font>
    <font>
      <b/>
      <u/>
      <sz val="10"/>
      <name val="Marianne"/>
    </font>
    <font>
      <b/>
      <sz val="10"/>
      <color indexed="2"/>
      <name val="Marianne"/>
    </font>
    <font>
      <b/>
      <sz val="9"/>
      <color theme="0"/>
      <name val="Marianne"/>
    </font>
    <font>
      <b/>
      <sz val="12"/>
      <color rgb="FFC00000"/>
      <name val="Marianne"/>
    </font>
  </fonts>
  <fills count="6">
    <fill>
      <patternFill patternType="none"/>
    </fill>
    <fill>
      <patternFill patternType="gray125"/>
    </fill>
    <fill>
      <patternFill patternType="solid">
        <fgColor theme="6" tint="0.59999389629810485"/>
        <bgColor theme="6" tint="0.59999389629810485"/>
      </patternFill>
    </fill>
    <fill>
      <patternFill patternType="solid">
        <fgColor theme="6" tint="0.79998168889431442"/>
        <bgColor theme="6" tint="0.79998168889431442"/>
      </patternFill>
    </fill>
    <fill>
      <patternFill patternType="solid">
        <fgColor theme="6" tint="-0.249977111117893"/>
        <bgColor theme="6" tint="-0.249977111117893"/>
      </patternFill>
    </fill>
    <fill>
      <patternFill patternType="solid">
        <fgColor rgb="FFD7E3BC"/>
        <bgColor rgb="FFD7E3BC"/>
      </patternFill>
    </fill>
  </fills>
  <borders count="1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theme="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4">
    <xf numFmtId="0" fontId="0" fillId="0" borderId="0"/>
    <xf numFmtId="0" fontId="1" fillId="0" borderId="0"/>
    <xf numFmtId="164" fontId="1" fillId="0" borderId="0" applyFont="0" applyFill="0" applyBorder="0" applyProtection="0"/>
    <xf numFmtId="9" fontId="1" fillId="0" borderId="0" applyFont="0" applyFill="0" applyBorder="0" applyProtection="0"/>
  </cellStyleXfs>
  <cellXfs count="86">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3" fillId="0" borderId="0" xfId="0" applyFont="1" applyAlignment="1" applyProtection="1">
      <alignment horizontal="centerContinuous" vertical="center" wrapText="1"/>
    </xf>
    <xf numFmtId="0" fontId="0" fillId="0" borderId="0" xfId="0" applyAlignment="1">
      <alignment horizontal="centerContinuous" vertical="center"/>
    </xf>
    <xf numFmtId="0" fontId="4" fillId="0" borderId="0" xfId="0" applyFont="1" applyAlignment="1" applyProtection="1">
      <alignment horizontal="centerContinuous"/>
      <protection locked="0"/>
    </xf>
    <xf numFmtId="0" fontId="2" fillId="0" borderId="0" xfId="0" applyFont="1" applyAlignment="1">
      <alignment horizontal="centerContinuous" vertical="center"/>
    </xf>
    <xf numFmtId="0" fontId="4" fillId="0" borderId="0" xfId="0" applyFont="1" applyProtection="1">
      <protection locked="0"/>
    </xf>
    <xf numFmtId="0" fontId="5" fillId="0" borderId="0" xfId="0" applyFont="1" applyAlignment="1" applyProtection="1">
      <alignment horizontal="centerContinuous" vertical="center" wrapText="1"/>
    </xf>
    <xf numFmtId="0" fontId="0" fillId="0" borderId="0" xfId="0" applyAlignment="1">
      <alignment vertical="center"/>
    </xf>
    <xf numFmtId="0" fontId="3" fillId="0" borderId="0" xfId="0" applyFont="1" applyAlignment="1" applyProtection="1">
      <alignment horizontal="centerContinuous" vertical="center"/>
    </xf>
    <xf numFmtId="0" fontId="5" fillId="0" borderId="0" xfId="0" applyFont="1" applyAlignment="1" applyProtection="1">
      <alignment horizontal="centerContinuous"/>
    </xf>
    <xf numFmtId="0" fontId="6" fillId="0" borderId="0" xfId="0" applyFont="1" applyAlignment="1">
      <alignment horizontal="centerContinuous" wrapText="1"/>
    </xf>
    <xf numFmtId="0" fontId="7" fillId="0" borderId="0" xfId="1" applyFont="1" applyAlignment="1">
      <alignment horizontal="centerContinuous" vertical="center"/>
    </xf>
    <xf numFmtId="0" fontId="7" fillId="0" borderId="0" xfId="1" applyFont="1" applyAlignment="1">
      <alignment horizontal="center" vertical="center"/>
    </xf>
    <xf numFmtId="0" fontId="2" fillId="0" borderId="0" xfId="0" applyFont="1" applyAlignment="1">
      <alignment horizontal="centerContinuous" vertical="top" wrapText="1"/>
    </xf>
    <xf numFmtId="0" fontId="8" fillId="0" borderId="0" xfId="0" applyFont="1" applyAlignment="1">
      <alignment vertical="center"/>
    </xf>
    <xf numFmtId="0" fontId="8" fillId="0" borderId="0" xfId="0" applyFont="1" applyAlignment="1">
      <alignment horizontal="center" vertical="center"/>
    </xf>
    <xf numFmtId="0" fontId="9" fillId="0" borderId="0" xfId="1" applyFont="1" applyAlignment="1">
      <alignment vertical="center"/>
    </xf>
    <xf numFmtId="0" fontId="6" fillId="0" borderId="0" xfId="1" applyFont="1" applyAlignment="1">
      <alignment vertical="center"/>
    </xf>
    <xf numFmtId="0" fontId="9" fillId="2" borderId="1" xfId="1" applyFont="1" applyFill="1" applyBorder="1" applyAlignment="1">
      <alignment horizontal="centerContinuous" vertical="center" wrapText="1"/>
    </xf>
    <xf numFmtId="0" fontId="10" fillId="2" borderId="2" xfId="0" applyFont="1" applyFill="1" applyBorder="1" applyAlignment="1">
      <alignment horizontal="centerContinuous" vertical="center" wrapText="1"/>
    </xf>
    <xf numFmtId="0" fontId="10" fillId="2" borderId="3" xfId="0" applyFont="1" applyFill="1" applyBorder="1" applyAlignment="1">
      <alignment horizontal="centerContinuous" vertical="center" wrapText="1"/>
    </xf>
    <xf numFmtId="0" fontId="6" fillId="3" borderId="4" xfId="1" applyFont="1" applyFill="1" applyBorder="1" applyAlignment="1">
      <alignment horizontal="center" vertical="center" wrapText="1"/>
    </xf>
    <xf numFmtId="0" fontId="2" fillId="0" borderId="4" xfId="0" applyFont="1" applyBorder="1" applyAlignment="1">
      <alignment vertical="center"/>
    </xf>
    <xf numFmtId="1" fontId="2" fillId="0" borderId="4" xfId="1" applyNumberFormat="1" applyFont="1" applyBorder="1" applyAlignment="1">
      <alignment horizontal="center" vertical="center"/>
    </xf>
    <xf numFmtId="165" fontId="2" fillId="0" borderId="4" xfId="1" applyNumberFormat="1" applyFont="1" applyBorder="1" applyAlignment="1" applyProtection="1">
      <alignment horizontal="center" vertical="center"/>
      <protection locked="0"/>
    </xf>
    <xf numFmtId="166" fontId="2" fillId="0" borderId="4" xfId="3" applyNumberFormat="1" applyFont="1" applyBorder="1" applyAlignment="1" applyProtection="1">
      <alignment horizontal="center" vertical="center" wrapText="1"/>
      <protection locked="0"/>
    </xf>
    <xf numFmtId="165" fontId="2" fillId="0" borderId="4" xfId="1" applyNumberFormat="1" applyFont="1" applyBorder="1" applyAlignment="1">
      <alignment horizontal="center" vertical="center" wrapText="1"/>
    </xf>
    <xf numFmtId="1" fontId="2" fillId="0" borderId="4" xfId="1" applyNumberFormat="1" applyFont="1" applyBorder="1" applyAlignment="1">
      <alignment horizontal="center" vertical="center" wrapText="1"/>
    </xf>
    <xf numFmtId="1" fontId="2" fillId="0" borderId="5" xfId="1" applyNumberFormat="1" applyFont="1" applyBorder="1" applyAlignment="1">
      <alignment horizontal="center" vertical="center" wrapText="1"/>
    </xf>
    <xf numFmtId="165" fontId="2" fillId="0" borderId="4" xfId="1" applyNumberFormat="1" applyFont="1" applyBorder="1" applyAlignment="1" applyProtection="1">
      <alignment horizontal="center" vertical="center" wrapText="1"/>
      <protection locked="0"/>
    </xf>
    <xf numFmtId="1" fontId="2" fillId="0" borderId="5" xfId="1" applyNumberFormat="1" applyFont="1" applyBorder="1" applyAlignment="1">
      <alignment horizontal="center" vertical="center"/>
    </xf>
    <xf numFmtId="0" fontId="2" fillId="0" borderId="6" xfId="0" applyFont="1" applyBorder="1" applyAlignment="1">
      <alignment horizontal="left" vertical="center"/>
    </xf>
    <xf numFmtId="0" fontId="2" fillId="0" borderId="4" xfId="0" applyFont="1" applyBorder="1" applyAlignment="1">
      <alignment horizontal="left" vertical="center"/>
    </xf>
    <xf numFmtId="167" fontId="6" fillId="0" borderId="0" xfId="2" applyNumberFormat="1" applyFont="1" applyAlignment="1">
      <alignment horizontal="left" vertical="center" wrapText="1"/>
    </xf>
    <xf numFmtId="0" fontId="6" fillId="0" borderId="0" xfId="0" applyFont="1" applyAlignment="1">
      <alignment horizontal="right" vertical="center"/>
    </xf>
    <xf numFmtId="165" fontId="6" fillId="0" borderId="4" xfId="1" applyNumberFormat="1" applyFont="1" applyBorder="1" applyAlignment="1">
      <alignment horizontal="center" vertical="center"/>
    </xf>
    <xf numFmtId="0" fontId="2" fillId="0" borderId="0" xfId="1" applyFont="1" applyAlignment="1">
      <alignment horizontal="left" vertical="center" wrapText="1"/>
    </xf>
    <xf numFmtId="1" fontId="2" fillId="0" borderId="0" xfId="1" applyNumberFormat="1" applyFont="1" applyAlignment="1">
      <alignment horizontal="center" vertical="center"/>
    </xf>
    <xf numFmtId="166" fontId="2" fillId="0" borderId="4" xfId="3" applyNumberFormat="1" applyFont="1" applyBorder="1" applyAlignment="1" applyProtection="1">
      <alignment horizontal="center" vertical="center"/>
      <protection locked="0"/>
    </xf>
    <xf numFmtId="165" fontId="2" fillId="0" borderId="4" xfId="1" applyNumberFormat="1" applyFont="1" applyBorder="1" applyAlignment="1">
      <alignment horizontal="center" vertical="center"/>
    </xf>
    <xf numFmtId="4" fontId="6" fillId="0" borderId="0" xfId="2" applyNumberFormat="1" applyFont="1" applyAlignment="1">
      <alignment horizontal="left" vertical="center" wrapText="1"/>
    </xf>
    <xf numFmtId="4" fontId="6" fillId="0" borderId="0" xfId="0" applyNumberFormat="1" applyFont="1" applyAlignment="1">
      <alignment horizontal="right" vertical="center"/>
    </xf>
    <xf numFmtId="0" fontId="6" fillId="0" borderId="0" xfId="1" applyFont="1" applyAlignment="1">
      <alignment horizontal="center" vertical="center"/>
    </xf>
    <xf numFmtId="0" fontId="2" fillId="0" borderId="0" xfId="1" applyFont="1" applyAlignment="1">
      <alignment horizontal="center" vertical="center"/>
    </xf>
    <xf numFmtId="0" fontId="2" fillId="0" borderId="6" xfId="0" applyFont="1" applyBorder="1" applyAlignment="1">
      <alignment vertical="center"/>
    </xf>
    <xf numFmtId="0" fontId="2" fillId="0" borderId="0" xfId="1" applyFont="1" applyAlignment="1">
      <alignment vertical="center"/>
    </xf>
    <xf numFmtId="0" fontId="6" fillId="0" borderId="0" xfId="1" applyFont="1" applyAlignment="1">
      <alignment horizontal="right" vertical="center"/>
    </xf>
    <xf numFmtId="0" fontId="10" fillId="0" borderId="0" xfId="1" applyFont="1" applyAlignment="1">
      <alignment horizontal="right" vertical="center"/>
    </xf>
    <xf numFmtId="0" fontId="11" fillId="4" borderId="4" xfId="1" applyFont="1" applyFill="1" applyBorder="1" applyAlignment="1">
      <alignment horizontal="center" vertical="center" wrapText="1"/>
    </xf>
    <xf numFmtId="0" fontId="6" fillId="0" borderId="0" xfId="1" applyFont="1" applyAlignment="1">
      <alignment horizontal="center" vertical="center" wrapText="1"/>
    </xf>
    <xf numFmtId="165" fontId="9" fillId="0" borderId="0" xfId="1" applyNumberFormat="1" applyFont="1" applyAlignment="1">
      <alignment horizontal="center" vertical="center" wrapText="1"/>
    </xf>
    <xf numFmtId="165" fontId="6" fillId="0" borderId="4" xfId="1" applyNumberFormat="1" applyFont="1" applyBorder="1" applyAlignment="1">
      <alignment horizontal="center" vertical="center" wrapText="1"/>
    </xf>
    <xf numFmtId="0" fontId="2" fillId="0" borderId="0" xfId="0" applyFont="1" applyAlignment="1" applyProtection="1">
      <alignment vertical="center"/>
    </xf>
    <xf numFmtId="0" fontId="9" fillId="0" borderId="0" xfId="1" applyFont="1" applyAlignment="1" applyProtection="1">
      <alignment horizontal="center" vertical="center"/>
    </xf>
    <xf numFmtId="0" fontId="9" fillId="0" borderId="0" xfId="1" applyFont="1" applyAlignment="1" applyProtection="1">
      <alignment horizontal="centerContinuous" vertical="center"/>
    </xf>
    <xf numFmtId="0" fontId="6" fillId="0" borderId="0" xfId="1" applyFont="1" applyAlignment="1" applyProtection="1">
      <alignment horizontal="center" vertical="center"/>
    </xf>
    <xf numFmtId="0" fontId="2" fillId="0" borderId="0" xfId="0" applyFont="1" applyAlignment="1" applyProtection="1">
      <alignment horizontal="center" vertical="center"/>
    </xf>
    <xf numFmtId="0" fontId="12" fillId="2" borderId="4" xfId="0" applyFont="1" applyFill="1" applyBorder="1" applyAlignment="1" applyProtection="1">
      <alignment horizontal="center" vertical="center"/>
    </xf>
    <xf numFmtId="0" fontId="6" fillId="2" borderId="4" xfId="1" applyFont="1" applyFill="1" applyBorder="1" applyAlignment="1" applyProtection="1">
      <alignment horizontal="center" vertical="center" wrapText="1"/>
    </xf>
    <xf numFmtId="0" fontId="6" fillId="5" borderId="4" xfId="0" applyFont="1" applyFill="1" applyBorder="1" applyAlignment="1">
      <alignment horizontal="center" vertical="center" wrapText="1"/>
    </xf>
    <xf numFmtId="0" fontId="2" fillId="0" borderId="4" xfId="0" applyFont="1" applyBorder="1" applyAlignment="1" applyProtection="1">
      <alignment vertical="center" wrapText="1"/>
    </xf>
    <xf numFmtId="1" fontId="2" fillId="0" borderId="4" xfId="2" applyNumberFormat="1" applyFont="1" applyBorder="1" applyAlignment="1" applyProtection="1">
      <alignment horizontal="center" vertical="center" wrapText="1"/>
    </xf>
    <xf numFmtId="165" fontId="6" fillId="0" borderId="4" xfId="1" applyNumberFormat="1" applyFont="1" applyBorder="1" applyAlignment="1" applyProtection="1">
      <alignment horizontal="center" vertical="center"/>
    </xf>
    <xf numFmtId="9" fontId="2" fillId="0" borderId="4" xfId="2" applyNumberFormat="1" applyFont="1" applyBorder="1" applyAlignment="1" applyProtection="1">
      <alignment horizontal="center" vertical="center" wrapText="1"/>
    </xf>
    <xf numFmtId="165" fontId="6" fillId="0" borderId="4" xfId="2" applyNumberFormat="1" applyFont="1" applyBorder="1" applyAlignment="1" applyProtection="1">
      <alignment horizontal="center" vertical="center" wrapText="1"/>
    </xf>
    <xf numFmtId="1" fontId="2" fillId="0" borderId="7" xfId="2" applyNumberFormat="1" applyFont="1" applyBorder="1" applyAlignment="1" applyProtection="1">
      <alignment horizontal="center" vertical="center" wrapText="1"/>
    </xf>
    <xf numFmtId="9" fontId="2" fillId="0" borderId="7" xfId="2" applyNumberFormat="1" applyFont="1" applyBorder="1" applyAlignment="1" applyProtection="1">
      <alignment horizontal="center" vertical="center" wrapText="1"/>
    </xf>
    <xf numFmtId="1" fontId="2" fillId="0" borderId="8" xfId="2" applyNumberFormat="1" applyFont="1" applyBorder="1" applyAlignment="1" applyProtection="1">
      <alignment horizontal="center" vertical="center" wrapText="1"/>
    </xf>
    <xf numFmtId="168" fontId="10" fillId="0" borderId="0" xfId="2" applyNumberFormat="1" applyFont="1" applyAlignment="1" applyProtection="1">
      <alignment horizontal="center" vertical="center" wrapText="1"/>
    </xf>
    <xf numFmtId="44" fontId="10" fillId="0" borderId="0" xfId="2" applyNumberFormat="1" applyFont="1" applyAlignment="1" applyProtection="1">
      <alignment horizontal="center" vertical="center" wrapText="1"/>
    </xf>
    <xf numFmtId="0" fontId="13" fillId="0" borderId="9" xfId="1" applyFont="1" applyBorder="1" applyAlignment="1" applyProtection="1">
      <alignment horizontal="centerContinuous" vertical="center" wrapText="1"/>
    </xf>
    <xf numFmtId="165" fontId="6" fillId="0" borderId="10" xfId="1" applyNumberFormat="1" applyFont="1" applyBorder="1" applyAlignment="1" applyProtection="1">
      <alignment horizontal="center" vertical="center"/>
    </xf>
    <xf numFmtId="0" fontId="13" fillId="0" borderId="10" xfId="1" applyFont="1" applyBorder="1" applyAlignment="1" applyProtection="1">
      <alignment horizontal="centerContinuous" vertical="center" wrapText="1"/>
    </xf>
    <xf numFmtId="165" fontId="6" fillId="0" borderId="11" xfId="1" applyNumberFormat="1" applyFont="1" applyBorder="1" applyAlignment="1" applyProtection="1">
      <alignment horizontal="center" vertical="center"/>
    </xf>
    <xf numFmtId="0" fontId="14" fillId="0" borderId="0" xfId="1" applyFont="1" applyAlignment="1">
      <alignment vertical="center"/>
    </xf>
    <xf numFmtId="168" fontId="9" fillId="0" borderId="0" xfId="2" applyNumberFormat="1" applyFont="1" applyAlignment="1" applyProtection="1">
      <alignment horizontal="center" vertical="center" wrapText="1"/>
    </xf>
    <xf numFmtId="0" fontId="2" fillId="0" borderId="0" xfId="0" applyFont="1" applyAlignment="1" applyProtection="1">
      <alignment horizontal="centerContinuous" vertical="center"/>
    </xf>
    <xf numFmtId="0" fontId="13" fillId="0" borderId="12" xfId="1" applyFont="1" applyBorder="1" applyAlignment="1" applyProtection="1">
      <alignment horizontal="centerContinuous" vertical="center" wrapText="1"/>
    </xf>
    <xf numFmtId="165" fontId="6" fillId="0" borderId="13" xfId="1" applyNumberFormat="1" applyFont="1" applyBorder="1" applyAlignment="1" applyProtection="1">
      <alignment horizontal="center" vertical="center"/>
    </xf>
    <xf numFmtId="0" fontId="14" fillId="0" borderId="0" xfId="0" applyFont="1" applyAlignment="1" applyProtection="1">
      <alignment vertical="center"/>
    </xf>
    <xf numFmtId="168" fontId="2" fillId="0" borderId="4" xfId="2" applyNumberFormat="1" applyFont="1" applyFill="1" applyBorder="1" applyAlignment="1" applyProtection="1">
      <alignment horizontal="center" vertical="center" wrapText="1"/>
    </xf>
    <xf numFmtId="165" fontId="2" fillId="0" borderId="4" xfId="2" applyNumberFormat="1" applyFont="1" applyFill="1" applyBorder="1" applyAlignment="1" applyProtection="1">
      <alignment horizontal="center" vertical="center" wrapText="1"/>
    </xf>
    <xf numFmtId="0" fontId="2" fillId="0" borderId="4" xfId="0" applyFont="1" applyFill="1" applyBorder="1" applyAlignment="1">
      <alignment vertical="center"/>
    </xf>
    <xf numFmtId="0" fontId="9" fillId="0" borderId="0" xfId="1" applyFont="1" applyAlignment="1" applyProtection="1">
      <alignment horizontal="center" vertical="center"/>
    </xf>
  </cellXfs>
  <cellStyles count="4">
    <cellStyle name="Default" xfId="1"/>
    <cellStyle name="Milliers" xfId="2" builtinId="3"/>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1257299</xdr:colOff>
      <xdr:row>4</xdr:row>
      <xdr:rowOff>660559</xdr:rowOff>
    </xdr:to>
    <xdr:pic>
      <xdr:nvPicPr>
        <xdr:cNvPr id="2" name="Image 1"/>
        <xdr:cNvPicPr>
          <a:picLocks noChangeAspect="1"/>
        </xdr:cNvPicPr>
      </xdr:nvPicPr>
      <xdr:blipFill>
        <a:blip xmlns:r="http://schemas.openxmlformats.org/officeDocument/2006/relationships" r:embed="rId1"/>
        <a:stretch/>
      </xdr:blipFill>
      <xdr:spPr bwMode="auto">
        <a:xfrm>
          <a:off x="1914525" y="0"/>
          <a:ext cx="1257300" cy="155590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7"/>
  <sheetViews>
    <sheetView showGridLines="0" tabSelected="1" zoomScale="80" workbookViewId="0">
      <selection activeCell="A7" sqref="A7"/>
    </sheetView>
  </sheetViews>
  <sheetFormatPr baseColWidth="10" defaultColWidth="11.42578125" defaultRowHeight="12.95" customHeight="1" x14ac:dyDescent="0.2"/>
  <cols>
    <col min="1" max="1" width="46.7109375" style="1" customWidth="1"/>
    <col min="2" max="2" width="17.7109375" style="1" bestFit="1" customWidth="1"/>
    <col min="3" max="3" width="12.140625" style="1" customWidth="1"/>
    <col min="4" max="4" width="11.7109375" style="1" customWidth="1"/>
    <col min="5" max="5" width="12.7109375" style="1" customWidth="1"/>
    <col min="6" max="7" width="19.42578125" style="2" customWidth="1"/>
    <col min="8" max="16384" width="11.42578125" style="1"/>
  </cols>
  <sheetData>
    <row r="1" spans="1:7" ht="31.5" x14ac:dyDescent="0.35">
      <c r="A1" s="3" t="s">
        <v>0</v>
      </c>
      <c r="B1" s="4"/>
      <c r="C1" s="4"/>
      <c r="D1" s="4"/>
      <c r="E1" s="5"/>
      <c r="F1" s="5"/>
      <c r="G1" s="6"/>
    </row>
    <row r="2" spans="1:7" ht="12.95" customHeight="1" x14ac:dyDescent="0.35">
      <c r="A2" s="5"/>
      <c r="B2" s="5"/>
      <c r="C2" s="5"/>
      <c r="D2" s="5"/>
      <c r="E2" s="7"/>
      <c r="F2" s="7"/>
    </row>
    <row r="3" spans="1:7" ht="12.95" customHeight="1" x14ac:dyDescent="0.35">
      <c r="A3" s="7"/>
      <c r="B3" s="7"/>
      <c r="C3" s="7"/>
    </row>
    <row r="4" spans="1:7" ht="12.95" customHeight="1" x14ac:dyDescent="0.35">
      <c r="A4" s="7"/>
      <c r="B4" s="7"/>
      <c r="C4" s="7"/>
    </row>
    <row r="5" spans="1:7" ht="64.5" x14ac:dyDescent="0.35">
      <c r="A5" s="8" t="s">
        <v>1</v>
      </c>
      <c r="B5" s="5"/>
      <c r="C5" s="5"/>
      <c r="D5" s="6"/>
      <c r="E5" s="6"/>
      <c r="F5" s="6"/>
      <c r="G5" s="6"/>
    </row>
    <row r="6" spans="1:7" ht="12.95" customHeight="1" x14ac:dyDescent="0.2">
      <c r="A6" s="9"/>
      <c r="B6" s="10"/>
      <c r="C6" s="10"/>
    </row>
    <row r="7" spans="1:7" ht="21" customHeight="1" x14ac:dyDescent="0.6">
      <c r="A7" s="1" t="s">
        <v>106</v>
      </c>
      <c r="B7" s="11"/>
      <c r="C7" s="11"/>
    </row>
    <row r="8" spans="1:7" ht="31.5" x14ac:dyDescent="0.3">
      <c r="A8" s="12" t="s">
        <v>2</v>
      </c>
      <c r="B8" s="13"/>
      <c r="C8" s="13"/>
      <c r="D8" s="6"/>
      <c r="E8" s="6"/>
      <c r="F8" s="6"/>
      <c r="G8" s="6"/>
    </row>
    <row r="9" spans="1:7" ht="12.95" customHeight="1" x14ac:dyDescent="0.2">
      <c r="A9" s="14"/>
      <c r="B9" s="14"/>
      <c r="C9" s="14"/>
    </row>
    <row r="10" spans="1:7" ht="78.75" x14ac:dyDescent="0.2">
      <c r="A10" s="15" t="s">
        <v>3</v>
      </c>
      <c r="B10" s="15"/>
      <c r="C10" s="15"/>
      <c r="D10" s="6"/>
      <c r="E10" s="6"/>
      <c r="F10" s="6"/>
      <c r="G10" s="6"/>
    </row>
    <row r="11" spans="1:7" ht="15.75" x14ac:dyDescent="0.2">
      <c r="A11" s="15"/>
      <c r="B11" s="15"/>
      <c r="C11" s="15"/>
      <c r="D11" s="6"/>
      <c r="E11" s="6"/>
      <c r="F11" s="6"/>
      <c r="G11" s="6"/>
    </row>
    <row r="12" spans="1:7" s="16" customFormat="1" ht="18.75" x14ac:dyDescent="0.2">
      <c r="A12" s="16" t="s">
        <v>4</v>
      </c>
      <c r="B12" s="14"/>
      <c r="C12" s="14"/>
      <c r="F12" s="17"/>
      <c r="G12" s="17"/>
    </row>
    <row r="13" spans="1:7" ht="18" x14ac:dyDescent="0.2">
      <c r="A13" s="18"/>
      <c r="F13" s="1"/>
      <c r="G13" s="1"/>
    </row>
    <row r="14" spans="1:7" ht="18" customHeight="1" x14ac:dyDescent="0.2">
      <c r="A14" s="19" t="s">
        <v>5</v>
      </c>
    </row>
    <row r="15" spans="1:7" ht="18" customHeight="1" x14ac:dyDescent="0.2">
      <c r="A15" s="20" t="s">
        <v>6</v>
      </c>
      <c r="B15" s="21"/>
      <c r="C15" s="21"/>
      <c r="D15" s="21"/>
      <c r="E15" s="21"/>
      <c r="F15" s="21"/>
      <c r="G15" s="22"/>
    </row>
    <row r="16" spans="1:7" ht="63" x14ac:dyDescent="0.2">
      <c r="A16" s="23" t="s">
        <v>7</v>
      </c>
      <c r="B16" s="23" t="s">
        <v>8</v>
      </c>
      <c r="C16" s="23" t="s">
        <v>9</v>
      </c>
      <c r="D16" s="23" t="s">
        <v>10</v>
      </c>
      <c r="E16" s="23" t="s">
        <v>11</v>
      </c>
      <c r="F16" s="23" t="s">
        <v>12</v>
      </c>
      <c r="G16" s="23" t="s">
        <v>13</v>
      </c>
    </row>
    <row r="17" spans="1:7" ht="15.95" customHeight="1" x14ac:dyDescent="0.2">
      <c r="A17" s="24" t="s">
        <v>14</v>
      </c>
      <c r="B17" s="25">
        <v>176</v>
      </c>
      <c r="C17" s="26"/>
      <c r="D17" s="27"/>
      <c r="E17" s="28">
        <f t="shared" ref="E17:E80" si="0">C17*(1-D17)</f>
        <v>0</v>
      </c>
      <c r="F17" s="29">
        <f t="shared" ref="F17:F80" si="1">B17*48</f>
        <v>8448</v>
      </c>
      <c r="G17" s="28">
        <f t="shared" ref="G17:G41" si="2">E17*F17</f>
        <v>0</v>
      </c>
    </row>
    <row r="18" spans="1:7" ht="15.95" customHeight="1" x14ac:dyDescent="0.2">
      <c r="A18" s="24" t="s">
        <v>15</v>
      </c>
      <c r="B18" s="30">
        <v>324</v>
      </c>
      <c r="C18" s="31"/>
      <c r="D18" s="27"/>
      <c r="E18" s="28">
        <f t="shared" si="0"/>
        <v>0</v>
      </c>
      <c r="F18" s="29">
        <f t="shared" si="1"/>
        <v>15552</v>
      </c>
      <c r="G18" s="28">
        <f t="shared" si="2"/>
        <v>0</v>
      </c>
    </row>
    <row r="19" spans="1:7" ht="15.95" customHeight="1" x14ac:dyDescent="0.2">
      <c r="A19" s="24" t="s">
        <v>16</v>
      </c>
      <c r="B19" s="25">
        <v>48</v>
      </c>
      <c r="C19" s="26"/>
      <c r="D19" s="27"/>
      <c r="E19" s="28">
        <f t="shared" si="0"/>
        <v>0</v>
      </c>
      <c r="F19" s="29">
        <f t="shared" si="1"/>
        <v>2304</v>
      </c>
      <c r="G19" s="28">
        <f t="shared" si="2"/>
        <v>0</v>
      </c>
    </row>
    <row r="20" spans="1:7" ht="15.95" customHeight="1" x14ac:dyDescent="0.2">
      <c r="A20" s="24" t="s">
        <v>17</v>
      </c>
      <c r="B20" s="30">
        <v>32</v>
      </c>
      <c r="C20" s="31"/>
      <c r="D20" s="27"/>
      <c r="E20" s="28">
        <f t="shared" si="0"/>
        <v>0</v>
      </c>
      <c r="F20" s="29">
        <f t="shared" si="1"/>
        <v>1536</v>
      </c>
      <c r="G20" s="28">
        <f t="shared" si="2"/>
        <v>0</v>
      </c>
    </row>
    <row r="21" spans="1:7" ht="15.95" customHeight="1" x14ac:dyDescent="0.2">
      <c r="A21" s="24" t="s">
        <v>18</v>
      </c>
      <c r="B21" s="25">
        <v>20</v>
      </c>
      <c r="C21" s="26"/>
      <c r="D21" s="27"/>
      <c r="E21" s="28">
        <f t="shared" si="0"/>
        <v>0</v>
      </c>
      <c r="F21" s="29">
        <f t="shared" si="1"/>
        <v>960</v>
      </c>
      <c r="G21" s="28">
        <f t="shared" si="2"/>
        <v>0</v>
      </c>
    </row>
    <row r="22" spans="1:7" ht="15.95" customHeight="1" x14ac:dyDescent="0.2">
      <c r="A22" s="24" t="s">
        <v>19</v>
      </c>
      <c r="B22" s="32">
        <v>1350</v>
      </c>
      <c r="C22" s="26"/>
      <c r="D22" s="27"/>
      <c r="E22" s="28">
        <f t="shared" si="0"/>
        <v>0</v>
      </c>
      <c r="F22" s="29">
        <f t="shared" si="1"/>
        <v>64800</v>
      </c>
      <c r="G22" s="28">
        <f t="shared" si="2"/>
        <v>0</v>
      </c>
    </row>
    <row r="23" spans="1:7" ht="15.95" customHeight="1" x14ac:dyDescent="0.2">
      <c r="A23" s="24" t="s">
        <v>20</v>
      </c>
      <c r="B23" s="32">
        <v>88</v>
      </c>
      <c r="C23" s="26"/>
      <c r="D23" s="27"/>
      <c r="E23" s="28">
        <f t="shared" si="0"/>
        <v>0</v>
      </c>
      <c r="F23" s="29">
        <f t="shared" si="1"/>
        <v>4224</v>
      </c>
      <c r="G23" s="28">
        <f t="shared" si="2"/>
        <v>0</v>
      </c>
    </row>
    <row r="24" spans="1:7" ht="15.95" customHeight="1" x14ac:dyDescent="0.2">
      <c r="A24" s="24" t="s">
        <v>21</v>
      </c>
      <c r="B24" s="25">
        <v>296</v>
      </c>
      <c r="C24" s="26"/>
      <c r="D24" s="27"/>
      <c r="E24" s="28">
        <f t="shared" si="0"/>
        <v>0</v>
      </c>
      <c r="F24" s="29">
        <f t="shared" si="1"/>
        <v>14208</v>
      </c>
      <c r="G24" s="28">
        <f t="shared" si="2"/>
        <v>0</v>
      </c>
    </row>
    <row r="25" spans="1:7" ht="15.95" customHeight="1" x14ac:dyDescent="0.2">
      <c r="A25" s="33" t="s">
        <v>22</v>
      </c>
      <c r="B25" s="32">
        <v>360</v>
      </c>
      <c r="C25" s="26"/>
      <c r="D25" s="27"/>
      <c r="E25" s="28">
        <f t="shared" si="0"/>
        <v>0</v>
      </c>
      <c r="F25" s="29">
        <f t="shared" si="1"/>
        <v>17280</v>
      </c>
      <c r="G25" s="28">
        <f t="shared" si="2"/>
        <v>0</v>
      </c>
    </row>
    <row r="26" spans="1:7" ht="15.95" customHeight="1" x14ac:dyDescent="0.2">
      <c r="A26" s="24" t="s">
        <v>23</v>
      </c>
      <c r="B26" s="25">
        <v>44</v>
      </c>
      <c r="C26" s="26"/>
      <c r="D26" s="27"/>
      <c r="E26" s="28">
        <f t="shared" si="0"/>
        <v>0</v>
      </c>
      <c r="F26" s="29">
        <f t="shared" si="1"/>
        <v>2112</v>
      </c>
      <c r="G26" s="28">
        <f t="shared" si="2"/>
        <v>0</v>
      </c>
    </row>
    <row r="27" spans="1:7" ht="15.95" customHeight="1" x14ac:dyDescent="0.2">
      <c r="A27" s="33" t="s">
        <v>24</v>
      </c>
      <c r="B27" s="32">
        <v>52</v>
      </c>
      <c r="C27" s="26"/>
      <c r="D27" s="27"/>
      <c r="E27" s="28">
        <f t="shared" si="0"/>
        <v>0</v>
      </c>
      <c r="F27" s="29">
        <f t="shared" si="1"/>
        <v>2496</v>
      </c>
      <c r="G27" s="28">
        <f t="shared" si="2"/>
        <v>0</v>
      </c>
    </row>
    <row r="28" spans="1:7" ht="15.95" customHeight="1" x14ac:dyDescent="0.2">
      <c r="A28" s="24" t="s">
        <v>25</v>
      </c>
      <c r="B28" s="25">
        <v>80</v>
      </c>
      <c r="C28" s="26"/>
      <c r="D28" s="27"/>
      <c r="E28" s="28">
        <f t="shared" si="0"/>
        <v>0</v>
      </c>
      <c r="F28" s="29">
        <f t="shared" si="1"/>
        <v>3840</v>
      </c>
      <c r="G28" s="28">
        <f t="shared" si="2"/>
        <v>0</v>
      </c>
    </row>
    <row r="29" spans="1:7" ht="15.95" customHeight="1" x14ac:dyDescent="0.2">
      <c r="A29" s="33" t="s">
        <v>26</v>
      </c>
      <c r="B29" s="32">
        <v>216</v>
      </c>
      <c r="C29" s="31"/>
      <c r="D29" s="27"/>
      <c r="E29" s="28">
        <f t="shared" si="0"/>
        <v>0</v>
      </c>
      <c r="F29" s="29">
        <f t="shared" si="1"/>
        <v>10368</v>
      </c>
      <c r="G29" s="28">
        <f t="shared" si="2"/>
        <v>0</v>
      </c>
    </row>
    <row r="30" spans="1:7" ht="15.95" customHeight="1" x14ac:dyDescent="0.2">
      <c r="A30" s="33" t="s">
        <v>27</v>
      </c>
      <c r="B30" s="25">
        <v>36</v>
      </c>
      <c r="C30" s="31"/>
      <c r="D30" s="27"/>
      <c r="E30" s="28">
        <f t="shared" si="0"/>
        <v>0</v>
      </c>
      <c r="F30" s="29">
        <f t="shared" si="1"/>
        <v>1728</v>
      </c>
      <c r="G30" s="28">
        <f t="shared" si="2"/>
        <v>0</v>
      </c>
    </row>
    <row r="31" spans="1:7" ht="15.95" customHeight="1" x14ac:dyDescent="0.2">
      <c r="A31" s="33" t="s">
        <v>28</v>
      </c>
      <c r="B31" s="32">
        <v>52</v>
      </c>
      <c r="C31" s="31"/>
      <c r="D31" s="27"/>
      <c r="E31" s="28">
        <f t="shared" si="0"/>
        <v>0</v>
      </c>
      <c r="F31" s="29">
        <f t="shared" si="1"/>
        <v>2496</v>
      </c>
      <c r="G31" s="28">
        <f t="shared" si="2"/>
        <v>0</v>
      </c>
    </row>
    <row r="32" spans="1:7" ht="15.95" customHeight="1" x14ac:dyDescent="0.2">
      <c r="A32" s="24" t="s">
        <v>29</v>
      </c>
      <c r="B32" s="25">
        <v>33</v>
      </c>
      <c r="C32" s="31"/>
      <c r="D32" s="27"/>
      <c r="E32" s="28">
        <f t="shared" si="0"/>
        <v>0</v>
      </c>
      <c r="F32" s="29">
        <f t="shared" si="1"/>
        <v>1584</v>
      </c>
      <c r="G32" s="28">
        <f t="shared" si="2"/>
        <v>0</v>
      </c>
    </row>
    <row r="33" spans="1:7" ht="15.95" customHeight="1" x14ac:dyDescent="0.2">
      <c r="A33" s="24" t="s">
        <v>30</v>
      </c>
      <c r="B33" s="25">
        <v>11</v>
      </c>
      <c r="C33" s="31"/>
      <c r="D33" s="27"/>
      <c r="E33" s="28">
        <f t="shared" si="0"/>
        <v>0</v>
      </c>
      <c r="F33" s="29">
        <f t="shared" si="1"/>
        <v>528</v>
      </c>
      <c r="G33" s="28">
        <f t="shared" si="2"/>
        <v>0</v>
      </c>
    </row>
    <row r="34" spans="1:7" ht="15.95" customHeight="1" x14ac:dyDescent="0.2">
      <c r="A34" s="24" t="s">
        <v>31</v>
      </c>
      <c r="B34" s="25">
        <v>414</v>
      </c>
      <c r="C34" s="26"/>
      <c r="D34" s="27"/>
      <c r="E34" s="28">
        <f t="shared" si="0"/>
        <v>0</v>
      </c>
      <c r="F34" s="29">
        <f t="shared" si="1"/>
        <v>19872</v>
      </c>
      <c r="G34" s="28">
        <f t="shared" si="2"/>
        <v>0</v>
      </c>
    </row>
    <row r="35" spans="1:7" ht="15.95" customHeight="1" x14ac:dyDescent="0.2">
      <c r="A35" s="24" t="s">
        <v>32</v>
      </c>
      <c r="B35" s="25">
        <v>92</v>
      </c>
      <c r="C35" s="26"/>
      <c r="D35" s="27"/>
      <c r="E35" s="28">
        <f t="shared" si="0"/>
        <v>0</v>
      </c>
      <c r="F35" s="29">
        <f t="shared" si="1"/>
        <v>4416</v>
      </c>
      <c r="G35" s="28">
        <f t="shared" si="2"/>
        <v>0</v>
      </c>
    </row>
    <row r="36" spans="1:7" ht="15.95" customHeight="1" x14ac:dyDescent="0.2">
      <c r="A36" s="24" t="s">
        <v>33</v>
      </c>
      <c r="B36" s="25">
        <v>66</v>
      </c>
      <c r="C36" s="26"/>
      <c r="D36" s="27"/>
      <c r="E36" s="28">
        <f t="shared" si="0"/>
        <v>0</v>
      </c>
      <c r="F36" s="29">
        <f t="shared" si="1"/>
        <v>3168</v>
      </c>
      <c r="G36" s="28">
        <f t="shared" si="2"/>
        <v>0</v>
      </c>
    </row>
    <row r="37" spans="1:7" ht="15.95" customHeight="1" x14ac:dyDescent="0.2">
      <c r="A37" s="24" t="s">
        <v>34</v>
      </c>
      <c r="B37" s="25">
        <v>330</v>
      </c>
      <c r="C37" s="26"/>
      <c r="D37" s="27"/>
      <c r="E37" s="28">
        <f t="shared" si="0"/>
        <v>0</v>
      </c>
      <c r="F37" s="29">
        <f t="shared" si="1"/>
        <v>15840</v>
      </c>
      <c r="G37" s="28">
        <f t="shared" si="2"/>
        <v>0</v>
      </c>
    </row>
    <row r="38" spans="1:7" ht="15.95" customHeight="1" x14ac:dyDescent="0.2">
      <c r="A38" s="24" t="s">
        <v>35</v>
      </c>
      <c r="B38" s="25">
        <v>28</v>
      </c>
      <c r="C38" s="26"/>
      <c r="D38" s="27"/>
      <c r="E38" s="28">
        <f t="shared" si="0"/>
        <v>0</v>
      </c>
      <c r="F38" s="29">
        <f t="shared" si="1"/>
        <v>1344</v>
      </c>
      <c r="G38" s="28">
        <f t="shared" si="2"/>
        <v>0</v>
      </c>
    </row>
    <row r="39" spans="1:7" ht="15.95" customHeight="1" x14ac:dyDescent="0.2">
      <c r="A39" s="24" t="s">
        <v>36</v>
      </c>
      <c r="B39" s="25">
        <v>220</v>
      </c>
      <c r="C39" s="26"/>
      <c r="D39" s="27"/>
      <c r="E39" s="28">
        <f t="shared" si="0"/>
        <v>0</v>
      </c>
      <c r="F39" s="29">
        <f t="shared" si="1"/>
        <v>10560</v>
      </c>
      <c r="G39" s="28">
        <f t="shared" si="2"/>
        <v>0</v>
      </c>
    </row>
    <row r="40" spans="1:7" ht="15.95" customHeight="1" x14ac:dyDescent="0.2">
      <c r="A40" s="34" t="s">
        <v>37</v>
      </c>
      <c r="B40" s="25">
        <v>23</v>
      </c>
      <c r="C40" s="26"/>
      <c r="D40" s="27"/>
      <c r="E40" s="28">
        <f t="shared" si="0"/>
        <v>0</v>
      </c>
      <c r="F40" s="29">
        <f t="shared" si="1"/>
        <v>1104</v>
      </c>
      <c r="G40" s="28">
        <f t="shared" si="2"/>
        <v>0</v>
      </c>
    </row>
    <row r="41" spans="1:7" ht="15.95" customHeight="1" x14ac:dyDescent="0.2">
      <c r="A41" s="24" t="s">
        <v>38</v>
      </c>
      <c r="B41" s="25">
        <v>4</v>
      </c>
      <c r="C41" s="26"/>
      <c r="D41" s="27"/>
      <c r="E41" s="28">
        <f t="shared" si="0"/>
        <v>0</v>
      </c>
      <c r="F41" s="29">
        <f t="shared" si="1"/>
        <v>192</v>
      </c>
      <c r="G41" s="28">
        <f t="shared" si="2"/>
        <v>0</v>
      </c>
    </row>
    <row r="42" spans="1:7" ht="18" customHeight="1" x14ac:dyDescent="0.2">
      <c r="B42" s="35"/>
      <c r="C42" s="35"/>
      <c r="D42" s="35"/>
      <c r="E42" s="36"/>
      <c r="F42" s="37" t="s">
        <v>39</v>
      </c>
      <c r="G42" s="37">
        <f>SUM(G17:G41)</f>
        <v>0</v>
      </c>
    </row>
    <row r="43" spans="1:7" ht="12" customHeight="1" x14ac:dyDescent="0.2">
      <c r="A43" s="38"/>
      <c r="B43" s="39"/>
      <c r="C43" s="39"/>
      <c r="D43" s="39"/>
      <c r="E43" s="39"/>
      <c r="F43" s="39"/>
      <c r="G43" s="39"/>
    </row>
    <row r="44" spans="1:7" ht="18" customHeight="1" x14ac:dyDescent="0.2">
      <c r="A44" s="20" t="s">
        <v>40</v>
      </c>
      <c r="B44" s="21"/>
      <c r="C44" s="21"/>
      <c r="D44" s="21"/>
      <c r="E44" s="21"/>
      <c r="F44" s="21"/>
      <c r="G44" s="22"/>
    </row>
    <row r="45" spans="1:7" ht="63" x14ac:dyDescent="0.2">
      <c r="A45" s="23" t="s">
        <v>7</v>
      </c>
      <c r="B45" s="23" t="s">
        <v>8</v>
      </c>
      <c r="C45" s="23" t="s">
        <v>9</v>
      </c>
      <c r="D45" s="23" t="s">
        <v>10</v>
      </c>
      <c r="E45" s="23" t="s">
        <v>11</v>
      </c>
      <c r="F45" s="23" t="s">
        <v>12</v>
      </c>
      <c r="G45" s="23" t="s">
        <v>13</v>
      </c>
    </row>
    <row r="46" spans="1:7" ht="15.95" customHeight="1" x14ac:dyDescent="0.2">
      <c r="A46" s="24" t="s">
        <v>41</v>
      </c>
      <c r="B46" s="25">
        <v>4</v>
      </c>
      <c r="C46" s="26"/>
      <c r="D46" s="40"/>
      <c r="E46" s="41">
        <f t="shared" si="0"/>
        <v>0</v>
      </c>
      <c r="F46" s="29">
        <f t="shared" si="1"/>
        <v>192</v>
      </c>
      <c r="G46" s="28">
        <f t="shared" ref="G46:G70" si="3">E46*F46</f>
        <v>0</v>
      </c>
    </row>
    <row r="47" spans="1:7" ht="15.95" customHeight="1" x14ac:dyDescent="0.2">
      <c r="A47" s="24" t="s">
        <v>42</v>
      </c>
      <c r="B47" s="25">
        <v>14</v>
      </c>
      <c r="C47" s="26"/>
      <c r="D47" s="40"/>
      <c r="E47" s="41">
        <f t="shared" si="0"/>
        <v>0</v>
      </c>
      <c r="F47" s="29">
        <f t="shared" si="1"/>
        <v>672</v>
      </c>
      <c r="G47" s="28">
        <f t="shared" si="3"/>
        <v>0</v>
      </c>
    </row>
    <row r="48" spans="1:7" ht="15.95" customHeight="1" x14ac:dyDescent="0.2">
      <c r="A48" s="24" t="s">
        <v>43</v>
      </c>
      <c r="B48" s="25">
        <v>15</v>
      </c>
      <c r="C48" s="26"/>
      <c r="D48" s="40"/>
      <c r="E48" s="41">
        <f t="shared" si="0"/>
        <v>0</v>
      </c>
      <c r="F48" s="29">
        <f t="shared" si="1"/>
        <v>720</v>
      </c>
      <c r="G48" s="28">
        <f t="shared" si="3"/>
        <v>0</v>
      </c>
    </row>
    <row r="49" spans="1:7" ht="15.95" customHeight="1" x14ac:dyDescent="0.2">
      <c r="A49" s="24" t="s">
        <v>44</v>
      </c>
      <c r="B49" s="25">
        <v>16</v>
      </c>
      <c r="C49" s="26"/>
      <c r="D49" s="40"/>
      <c r="E49" s="41">
        <f t="shared" si="0"/>
        <v>0</v>
      </c>
      <c r="F49" s="29">
        <f t="shared" si="1"/>
        <v>768</v>
      </c>
      <c r="G49" s="28">
        <f t="shared" si="3"/>
        <v>0</v>
      </c>
    </row>
    <row r="50" spans="1:7" ht="15.95" customHeight="1" x14ac:dyDescent="0.2">
      <c r="A50" s="24" t="s">
        <v>45</v>
      </c>
      <c r="B50" s="25">
        <v>20</v>
      </c>
      <c r="C50" s="26"/>
      <c r="D50" s="40"/>
      <c r="E50" s="41">
        <f t="shared" si="0"/>
        <v>0</v>
      </c>
      <c r="F50" s="29">
        <f t="shared" si="1"/>
        <v>960</v>
      </c>
      <c r="G50" s="28">
        <f t="shared" si="3"/>
        <v>0</v>
      </c>
    </row>
    <row r="51" spans="1:7" ht="15.95" customHeight="1" x14ac:dyDescent="0.2">
      <c r="A51" s="24" t="s">
        <v>46</v>
      </c>
      <c r="B51" s="25">
        <v>5</v>
      </c>
      <c r="C51" s="26"/>
      <c r="D51" s="40"/>
      <c r="E51" s="41">
        <f t="shared" si="0"/>
        <v>0</v>
      </c>
      <c r="F51" s="29">
        <f t="shared" si="1"/>
        <v>240</v>
      </c>
      <c r="G51" s="28">
        <f t="shared" si="3"/>
        <v>0</v>
      </c>
    </row>
    <row r="52" spans="1:7" ht="15.95" customHeight="1" x14ac:dyDescent="0.2">
      <c r="A52" s="24" t="s">
        <v>47</v>
      </c>
      <c r="B52" s="25">
        <v>4</v>
      </c>
      <c r="C52" s="26"/>
      <c r="D52" s="40"/>
      <c r="E52" s="41">
        <f t="shared" si="0"/>
        <v>0</v>
      </c>
      <c r="F52" s="29">
        <f t="shared" si="1"/>
        <v>192</v>
      </c>
      <c r="G52" s="28">
        <f t="shared" si="3"/>
        <v>0</v>
      </c>
    </row>
    <row r="53" spans="1:7" ht="15.95" customHeight="1" x14ac:dyDescent="0.2">
      <c r="A53" s="24" t="s">
        <v>48</v>
      </c>
      <c r="B53" s="25">
        <v>12</v>
      </c>
      <c r="C53" s="26"/>
      <c r="D53" s="40"/>
      <c r="E53" s="41">
        <f t="shared" si="0"/>
        <v>0</v>
      </c>
      <c r="F53" s="29">
        <f t="shared" si="1"/>
        <v>576</v>
      </c>
      <c r="G53" s="28">
        <f t="shared" si="3"/>
        <v>0</v>
      </c>
    </row>
    <row r="54" spans="1:7" ht="15.95" customHeight="1" x14ac:dyDescent="0.2">
      <c r="A54" s="24" t="s">
        <v>49</v>
      </c>
      <c r="B54" s="25">
        <v>20</v>
      </c>
      <c r="C54" s="26"/>
      <c r="D54" s="40"/>
      <c r="E54" s="41">
        <f t="shared" si="0"/>
        <v>0</v>
      </c>
      <c r="F54" s="29">
        <f t="shared" si="1"/>
        <v>960</v>
      </c>
      <c r="G54" s="28">
        <f t="shared" si="3"/>
        <v>0</v>
      </c>
    </row>
    <row r="55" spans="1:7" ht="15.95" customHeight="1" x14ac:dyDescent="0.2">
      <c r="A55" s="24" t="s">
        <v>50</v>
      </c>
      <c r="B55" s="25">
        <v>8</v>
      </c>
      <c r="C55" s="26"/>
      <c r="D55" s="40"/>
      <c r="E55" s="41">
        <f t="shared" si="0"/>
        <v>0</v>
      </c>
      <c r="F55" s="29">
        <f t="shared" si="1"/>
        <v>384</v>
      </c>
      <c r="G55" s="28">
        <f t="shared" si="3"/>
        <v>0</v>
      </c>
    </row>
    <row r="56" spans="1:7" ht="15.95" customHeight="1" x14ac:dyDescent="0.2">
      <c r="A56" s="24" t="s">
        <v>51</v>
      </c>
      <c r="B56" s="25">
        <v>5</v>
      </c>
      <c r="C56" s="26"/>
      <c r="D56" s="40"/>
      <c r="E56" s="41">
        <f t="shared" si="0"/>
        <v>0</v>
      </c>
      <c r="F56" s="29">
        <f t="shared" si="1"/>
        <v>240</v>
      </c>
      <c r="G56" s="28">
        <f t="shared" si="3"/>
        <v>0</v>
      </c>
    </row>
    <row r="57" spans="1:7" ht="15.95" customHeight="1" x14ac:dyDescent="0.2">
      <c r="A57" s="24" t="s">
        <v>52</v>
      </c>
      <c r="B57" s="25">
        <v>105</v>
      </c>
      <c r="C57" s="26"/>
      <c r="D57" s="40"/>
      <c r="E57" s="41">
        <f t="shared" si="0"/>
        <v>0</v>
      </c>
      <c r="F57" s="29">
        <f t="shared" si="1"/>
        <v>5040</v>
      </c>
      <c r="G57" s="28">
        <f t="shared" si="3"/>
        <v>0</v>
      </c>
    </row>
    <row r="58" spans="1:7" ht="15.95" customHeight="1" x14ac:dyDescent="0.2">
      <c r="A58" s="24" t="s">
        <v>53</v>
      </c>
      <c r="B58" s="25">
        <v>10</v>
      </c>
      <c r="C58" s="26"/>
      <c r="D58" s="40"/>
      <c r="E58" s="41">
        <f t="shared" si="0"/>
        <v>0</v>
      </c>
      <c r="F58" s="29">
        <f t="shared" si="1"/>
        <v>480</v>
      </c>
      <c r="G58" s="28">
        <f t="shared" si="3"/>
        <v>0</v>
      </c>
    </row>
    <row r="59" spans="1:7" ht="15.95" customHeight="1" x14ac:dyDescent="0.2">
      <c r="A59" s="24" t="s">
        <v>54</v>
      </c>
      <c r="B59" s="25">
        <v>40</v>
      </c>
      <c r="C59" s="26"/>
      <c r="D59" s="40"/>
      <c r="E59" s="41">
        <f t="shared" si="0"/>
        <v>0</v>
      </c>
      <c r="F59" s="29">
        <f t="shared" si="1"/>
        <v>1920</v>
      </c>
      <c r="G59" s="28">
        <f t="shared" si="3"/>
        <v>0</v>
      </c>
    </row>
    <row r="60" spans="1:7" ht="15.95" customHeight="1" x14ac:dyDescent="0.2">
      <c r="A60" s="24" t="s">
        <v>55</v>
      </c>
      <c r="B60" s="25">
        <v>56</v>
      </c>
      <c r="C60" s="26"/>
      <c r="D60" s="40"/>
      <c r="E60" s="41">
        <f t="shared" si="0"/>
        <v>0</v>
      </c>
      <c r="F60" s="29">
        <f t="shared" si="1"/>
        <v>2688</v>
      </c>
      <c r="G60" s="28">
        <f t="shared" si="3"/>
        <v>0</v>
      </c>
    </row>
    <row r="61" spans="1:7" ht="15.95" customHeight="1" x14ac:dyDescent="0.2">
      <c r="A61" s="24" t="s">
        <v>56</v>
      </c>
      <c r="B61" s="25">
        <v>56</v>
      </c>
      <c r="C61" s="26"/>
      <c r="D61" s="40"/>
      <c r="E61" s="41">
        <f t="shared" si="0"/>
        <v>0</v>
      </c>
      <c r="F61" s="29">
        <f t="shared" si="1"/>
        <v>2688</v>
      </c>
      <c r="G61" s="28">
        <f t="shared" si="3"/>
        <v>0</v>
      </c>
    </row>
    <row r="62" spans="1:7" ht="15.95" customHeight="1" x14ac:dyDescent="0.2">
      <c r="A62" s="24" t="s">
        <v>57</v>
      </c>
      <c r="B62" s="25">
        <v>60</v>
      </c>
      <c r="C62" s="26"/>
      <c r="D62" s="40"/>
      <c r="E62" s="41">
        <f t="shared" si="0"/>
        <v>0</v>
      </c>
      <c r="F62" s="29">
        <f t="shared" si="1"/>
        <v>2880</v>
      </c>
      <c r="G62" s="28">
        <f t="shared" si="3"/>
        <v>0</v>
      </c>
    </row>
    <row r="63" spans="1:7" ht="15.95" customHeight="1" x14ac:dyDescent="0.2">
      <c r="A63" s="24" t="s">
        <v>58</v>
      </c>
      <c r="B63" s="25">
        <v>36</v>
      </c>
      <c r="C63" s="26"/>
      <c r="D63" s="40"/>
      <c r="E63" s="41">
        <f t="shared" si="0"/>
        <v>0</v>
      </c>
      <c r="F63" s="29">
        <f t="shared" si="1"/>
        <v>1728</v>
      </c>
      <c r="G63" s="28">
        <f t="shared" si="3"/>
        <v>0</v>
      </c>
    </row>
    <row r="64" spans="1:7" ht="15.95" customHeight="1" x14ac:dyDescent="0.2">
      <c r="A64" s="24" t="s">
        <v>59</v>
      </c>
      <c r="B64" s="25">
        <v>10</v>
      </c>
      <c r="C64" s="26"/>
      <c r="D64" s="40"/>
      <c r="E64" s="41">
        <f t="shared" si="0"/>
        <v>0</v>
      </c>
      <c r="F64" s="29">
        <f t="shared" si="1"/>
        <v>480</v>
      </c>
      <c r="G64" s="28">
        <f t="shared" si="3"/>
        <v>0</v>
      </c>
    </row>
    <row r="65" spans="1:7" ht="15.95" customHeight="1" x14ac:dyDescent="0.2">
      <c r="A65" s="24" t="s">
        <v>60</v>
      </c>
      <c r="B65" s="25">
        <v>8</v>
      </c>
      <c r="C65" s="26"/>
      <c r="D65" s="40"/>
      <c r="E65" s="41">
        <f t="shared" si="0"/>
        <v>0</v>
      </c>
      <c r="F65" s="29">
        <f t="shared" si="1"/>
        <v>384</v>
      </c>
      <c r="G65" s="28">
        <f t="shared" si="3"/>
        <v>0</v>
      </c>
    </row>
    <row r="66" spans="1:7" ht="15.95" customHeight="1" x14ac:dyDescent="0.2">
      <c r="A66" s="24" t="s">
        <v>61</v>
      </c>
      <c r="B66" s="25">
        <v>40</v>
      </c>
      <c r="C66" s="26"/>
      <c r="D66" s="40"/>
      <c r="E66" s="41">
        <f t="shared" si="0"/>
        <v>0</v>
      </c>
      <c r="F66" s="29">
        <f t="shared" si="1"/>
        <v>1920</v>
      </c>
      <c r="G66" s="28">
        <f t="shared" si="3"/>
        <v>0</v>
      </c>
    </row>
    <row r="67" spans="1:7" ht="15.95" customHeight="1" x14ac:dyDescent="0.2">
      <c r="A67" s="24" t="s">
        <v>62</v>
      </c>
      <c r="B67" s="25">
        <v>5</v>
      </c>
      <c r="C67" s="26"/>
      <c r="D67" s="40"/>
      <c r="E67" s="41">
        <f t="shared" si="0"/>
        <v>0</v>
      </c>
      <c r="F67" s="29">
        <f t="shared" si="1"/>
        <v>240</v>
      </c>
      <c r="G67" s="28">
        <f t="shared" si="3"/>
        <v>0</v>
      </c>
    </row>
    <row r="68" spans="1:7" ht="15.95" customHeight="1" x14ac:dyDescent="0.2">
      <c r="A68" s="24" t="s">
        <v>63</v>
      </c>
      <c r="B68" s="25">
        <v>5</v>
      </c>
      <c r="C68" s="26"/>
      <c r="D68" s="40"/>
      <c r="E68" s="41">
        <f t="shared" si="0"/>
        <v>0</v>
      </c>
      <c r="F68" s="29">
        <f t="shared" si="1"/>
        <v>240</v>
      </c>
      <c r="G68" s="28">
        <f t="shared" si="3"/>
        <v>0</v>
      </c>
    </row>
    <row r="69" spans="1:7" ht="15.95" customHeight="1" x14ac:dyDescent="0.2">
      <c r="A69" s="24" t="s">
        <v>64</v>
      </c>
      <c r="B69" s="25">
        <v>4</v>
      </c>
      <c r="C69" s="26"/>
      <c r="D69" s="40"/>
      <c r="E69" s="41">
        <f t="shared" si="0"/>
        <v>0</v>
      </c>
      <c r="F69" s="29">
        <f t="shared" si="1"/>
        <v>192</v>
      </c>
      <c r="G69" s="28">
        <f t="shared" si="3"/>
        <v>0</v>
      </c>
    </row>
    <row r="70" spans="1:7" ht="15.95" customHeight="1" x14ac:dyDescent="0.2">
      <c r="A70" s="24" t="s">
        <v>65</v>
      </c>
      <c r="B70" s="25">
        <v>8</v>
      </c>
      <c r="C70" s="26"/>
      <c r="D70" s="40"/>
      <c r="E70" s="41">
        <f t="shared" si="0"/>
        <v>0</v>
      </c>
      <c r="F70" s="29">
        <f t="shared" si="1"/>
        <v>384</v>
      </c>
      <c r="G70" s="28">
        <f t="shared" si="3"/>
        <v>0</v>
      </c>
    </row>
    <row r="71" spans="1:7" ht="18" customHeight="1" x14ac:dyDescent="0.2">
      <c r="B71" s="35"/>
      <c r="C71" s="42"/>
      <c r="D71" s="42"/>
      <c r="E71" s="43"/>
      <c r="F71" s="37" t="s">
        <v>66</v>
      </c>
      <c r="G71" s="37">
        <f>SUM(G46:G70)</f>
        <v>0</v>
      </c>
    </row>
    <row r="72" spans="1:7" ht="12" customHeight="1" x14ac:dyDescent="0.2">
      <c r="A72" s="44"/>
      <c r="B72" s="45"/>
      <c r="C72" s="45"/>
      <c r="D72" s="45"/>
      <c r="E72" s="45"/>
      <c r="F72" s="45"/>
      <c r="G72" s="45"/>
    </row>
    <row r="73" spans="1:7" ht="18" customHeight="1" x14ac:dyDescent="0.2">
      <c r="A73" s="20" t="s">
        <v>67</v>
      </c>
      <c r="B73" s="21"/>
      <c r="C73" s="21"/>
      <c r="D73" s="21"/>
      <c r="E73" s="21"/>
      <c r="F73" s="21"/>
      <c r="G73" s="22"/>
    </row>
    <row r="74" spans="1:7" ht="63" x14ac:dyDescent="0.2">
      <c r="A74" s="23" t="s">
        <v>7</v>
      </c>
      <c r="B74" s="23" t="s">
        <v>8</v>
      </c>
      <c r="C74" s="23" t="s">
        <v>9</v>
      </c>
      <c r="D74" s="23" t="s">
        <v>10</v>
      </c>
      <c r="E74" s="23" t="s">
        <v>11</v>
      </c>
      <c r="F74" s="23" t="s">
        <v>12</v>
      </c>
      <c r="G74" s="23" t="s">
        <v>13</v>
      </c>
    </row>
    <row r="75" spans="1:7" ht="15.95" customHeight="1" x14ac:dyDescent="0.2">
      <c r="A75" s="24" t="s">
        <v>68</v>
      </c>
      <c r="B75" s="29">
        <v>7</v>
      </c>
      <c r="C75" s="31"/>
      <c r="D75" s="27"/>
      <c r="E75" s="28">
        <f t="shared" si="0"/>
        <v>0</v>
      </c>
      <c r="F75" s="29">
        <f t="shared" si="1"/>
        <v>336</v>
      </c>
      <c r="G75" s="28">
        <f t="shared" ref="G75:G85" si="4">E75*F75</f>
        <v>0</v>
      </c>
    </row>
    <row r="76" spans="1:7" ht="15.95" customHeight="1" x14ac:dyDescent="0.2">
      <c r="A76" s="24" t="s">
        <v>69</v>
      </c>
      <c r="B76" s="25">
        <v>9</v>
      </c>
      <c r="C76" s="31"/>
      <c r="D76" s="27"/>
      <c r="E76" s="28">
        <f t="shared" si="0"/>
        <v>0</v>
      </c>
      <c r="F76" s="29">
        <f t="shared" si="1"/>
        <v>432</v>
      </c>
      <c r="G76" s="28">
        <f t="shared" si="4"/>
        <v>0</v>
      </c>
    </row>
    <row r="77" spans="1:7" ht="15.95" customHeight="1" x14ac:dyDescent="0.2">
      <c r="A77" s="34" t="s">
        <v>70</v>
      </c>
      <c r="B77" s="29">
        <v>4</v>
      </c>
      <c r="C77" s="31"/>
      <c r="D77" s="27"/>
      <c r="E77" s="28">
        <f t="shared" si="0"/>
        <v>0</v>
      </c>
      <c r="F77" s="29">
        <f t="shared" si="1"/>
        <v>192</v>
      </c>
      <c r="G77" s="28">
        <f t="shared" si="4"/>
        <v>0</v>
      </c>
    </row>
    <row r="78" spans="1:7" ht="15.95" customHeight="1" x14ac:dyDescent="0.2">
      <c r="A78" s="24" t="s">
        <v>71</v>
      </c>
      <c r="B78" s="29">
        <v>1</v>
      </c>
      <c r="C78" s="26"/>
      <c r="D78" s="27"/>
      <c r="E78" s="28">
        <f t="shared" si="0"/>
        <v>0</v>
      </c>
      <c r="F78" s="29">
        <f t="shared" si="1"/>
        <v>48</v>
      </c>
      <c r="G78" s="28">
        <f t="shared" si="4"/>
        <v>0</v>
      </c>
    </row>
    <row r="79" spans="1:7" ht="15.95" customHeight="1" x14ac:dyDescent="0.2">
      <c r="A79" s="24" t="s">
        <v>72</v>
      </c>
      <c r="B79" s="25">
        <v>1</v>
      </c>
      <c r="C79" s="26"/>
      <c r="D79" s="27"/>
      <c r="E79" s="28">
        <f t="shared" si="0"/>
        <v>0</v>
      </c>
      <c r="F79" s="29">
        <f t="shared" si="1"/>
        <v>48</v>
      </c>
      <c r="G79" s="28">
        <f t="shared" si="4"/>
        <v>0</v>
      </c>
    </row>
    <row r="80" spans="1:7" ht="15.95" customHeight="1" x14ac:dyDescent="0.2">
      <c r="A80" s="24" t="s">
        <v>73</v>
      </c>
      <c r="B80" s="25">
        <v>1</v>
      </c>
      <c r="C80" s="31"/>
      <c r="D80" s="27"/>
      <c r="E80" s="28">
        <f t="shared" si="0"/>
        <v>0</v>
      </c>
      <c r="F80" s="29">
        <f t="shared" si="1"/>
        <v>48</v>
      </c>
      <c r="G80" s="28">
        <f t="shared" si="4"/>
        <v>0</v>
      </c>
    </row>
    <row r="81" spans="1:7" ht="15.95" customHeight="1" x14ac:dyDescent="0.2">
      <c r="A81" s="46" t="s">
        <v>74</v>
      </c>
      <c r="B81" s="25">
        <v>2</v>
      </c>
      <c r="C81" s="26"/>
      <c r="D81" s="27"/>
      <c r="E81" s="28">
        <f t="shared" ref="E81:E92" si="5">C81*(1-D81)</f>
        <v>0</v>
      </c>
      <c r="F81" s="29">
        <f t="shared" ref="F81:F91" si="6">B81*48</f>
        <v>96</v>
      </c>
      <c r="G81" s="28">
        <f t="shared" si="4"/>
        <v>0</v>
      </c>
    </row>
    <row r="82" spans="1:7" ht="15.95" customHeight="1" x14ac:dyDescent="0.2">
      <c r="A82" s="24" t="s">
        <v>75</v>
      </c>
      <c r="B82" s="25">
        <v>1</v>
      </c>
      <c r="C82" s="26"/>
      <c r="D82" s="27"/>
      <c r="E82" s="28">
        <f t="shared" si="5"/>
        <v>0</v>
      </c>
      <c r="F82" s="29">
        <f t="shared" si="6"/>
        <v>48</v>
      </c>
      <c r="G82" s="28">
        <f t="shared" si="4"/>
        <v>0</v>
      </c>
    </row>
    <row r="83" spans="1:7" ht="15.95" customHeight="1" x14ac:dyDescent="0.2">
      <c r="A83" s="24" t="s">
        <v>76</v>
      </c>
      <c r="B83" s="25">
        <v>1</v>
      </c>
      <c r="C83" s="26"/>
      <c r="D83" s="27"/>
      <c r="E83" s="28">
        <f t="shared" si="5"/>
        <v>0</v>
      </c>
      <c r="F83" s="29">
        <f t="shared" si="6"/>
        <v>48</v>
      </c>
      <c r="G83" s="28">
        <f t="shared" si="4"/>
        <v>0</v>
      </c>
    </row>
    <row r="84" spans="1:7" ht="15.95" customHeight="1" x14ac:dyDescent="0.2">
      <c r="A84" s="24" t="s">
        <v>77</v>
      </c>
      <c r="B84" s="25">
        <v>2</v>
      </c>
      <c r="C84" s="26"/>
      <c r="D84" s="27"/>
      <c r="E84" s="28">
        <f t="shared" si="5"/>
        <v>0</v>
      </c>
      <c r="F84" s="29">
        <f t="shared" si="6"/>
        <v>96</v>
      </c>
      <c r="G84" s="28">
        <f t="shared" si="4"/>
        <v>0</v>
      </c>
    </row>
    <row r="85" spans="1:7" ht="15.95" customHeight="1" x14ac:dyDescent="0.2">
      <c r="A85" s="24" t="s">
        <v>78</v>
      </c>
      <c r="B85" s="25">
        <v>2</v>
      </c>
      <c r="C85" s="26"/>
      <c r="D85" s="27"/>
      <c r="E85" s="28">
        <f t="shared" si="5"/>
        <v>0</v>
      </c>
      <c r="F85" s="29">
        <f t="shared" si="6"/>
        <v>96</v>
      </c>
      <c r="G85" s="28">
        <f t="shared" si="4"/>
        <v>0</v>
      </c>
    </row>
    <row r="86" spans="1:7" ht="18" customHeight="1" x14ac:dyDescent="0.2">
      <c r="B86" s="35"/>
      <c r="C86" s="35"/>
      <c r="D86" s="35"/>
      <c r="E86" s="36"/>
      <c r="F86" s="37" t="s">
        <v>79</v>
      </c>
      <c r="G86" s="37">
        <f>SUM(G75:G85)</f>
        <v>0</v>
      </c>
    </row>
    <row r="87" spans="1:7" ht="12" customHeight="1" x14ac:dyDescent="0.2"/>
    <row r="88" spans="1:7" ht="18" customHeight="1" x14ac:dyDescent="0.2">
      <c r="A88" s="20" t="s">
        <v>80</v>
      </c>
      <c r="B88" s="21"/>
      <c r="C88" s="21"/>
      <c r="D88" s="21"/>
      <c r="E88" s="21"/>
      <c r="F88" s="21"/>
      <c r="G88" s="22"/>
    </row>
    <row r="89" spans="1:7" ht="63" x14ac:dyDescent="0.2">
      <c r="A89" s="23" t="s">
        <v>7</v>
      </c>
      <c r="B89" s="23" t="s">
        <v>8</v>
      </c>
      <c r="C89" s="23" t="s">
        <v>9</v>
      </c>
      <c r="D89" s="23" t="s">
        <v>10</v>
      </c>
      <c r="E89" s="23" t="s">
        <v>11</v>
      </c>
      <c r="F89" s="23" t="s">
        <v>12</v>
      </c>
      <c r="G89" s="23" t="s">
        <v>13</v>
      </c>
    </row>
    <row r="90" spans="1:7" ht="15.95" customHeight="1" x14ac:dyDescent="0.2">
      <c r="A90" s="24" t="s">
        <v>81</v>
      </c>
      <c r="B90" s="29">
        <v>2</v>
      </c>
      <c r="C90" s="31"/>
      <c r="D90" s="27"/>
      <c r="E90" s="28">
        <f t="shared" si="5"/>
        <v>0</v>
      </c>
      <c r="F90" s="29">
        <f t="shared" si="6"/>
        <v>96</v>
      </c>
      <c r="G90" s="28">
        <f t="shared" ref="G90:G92" si="7">E90*F90</f>
        <v>0</v>
      </c>
    </row>
    <row r="91" spans="1:7" ht="15.95" customHeight="1" x14ac:dyDescent="0.2">
      <c r="A91" s="24" t="s">
        <v>82</v>
      </c>
      <c r="B91" s="25">
        <v>2</v>
      </c>
      <c r="C91" s="26"/>
      <c r="D91" s="27"/>
      <c r="E91" s="28">
        <f t="shared" si="5"/>
        <v>0</v>
      </c>
      <c r="F91" s="29">
        <f t="shared" si="6"/>
        <v>96</v>
      </c>
      <c r="G91" s="28">
        <f t="shared" si="7"/>
        <v>0</v>
      </c>
    </row>
    <row r="92" spans="1:7" ht="15.95" customHeight="1" x14ac:dyDescent="0.2">
      <c r="A92" s="24" t="s">
        <v>83</v>
      </c>
      <c r="B92" s="25">
        <v>3</v>
      </c>
      <c r="C92" s="26"/>
      <c r="D92" s="27"/>
      <c r="E92" s="28">
        <f t="shared" si="5"/>
        <v>0</v>
      </c>
      <c r="F92" s="29">
        <v>144</v>
      </c>
      <c r="G92" s="28">
        <f t="shared" si="7"/>
        <v>0</v>
      </c>
    </row>
    <row r="93" spans="1:7" ht="18" customHeight="1" x14ac:dyDescent="0.2">
      <c r="B93" s="35"/>
      <c r="C93" s="35"/>
      <c r="D93" s="35"/>
      <c r="E93" s="36"/>
      <c r="F93" s="37" t="s">
        <v>84</v>
      </c>
      <c r="G93" s="37">
        <f>SUM(G90:G92)</f>
        <v>0</v>
      </c>
    </row>
    <row r="94" spans="1:7" ht="12" customHeight="1" x14ac:dyDescent="0.2">
      <c r="B94" s="35"/>
      <c r="C94" s="35"/>
      <c r="D94" s="35"/>
      <c r="E94" s="36"/>
      <c r="F94" s="39"/>
      <c r="G94" s="39"/>
    </row>
    <row r="95" spans="1:7" ht="32.25" customHeight="1" x14ac:dyDescent="0.2">
      <c r="A95" s="47"/>
      <c r="C95" s="48"/>
      <c r="E95" s="49"/>
      <c r="F95" s="50" t="s">
        <v>85</v>
      </c>
      <c r="G95" s="50" t="s">
        <v>86</v>
      </c>
    </row>
    <row r="96" spans="1:7" ht="18" customHeight="1" x14ac:dyDescent="0.2">
      <c r="A96" s="47"/>
      <c r="C96" s="51"/>
      <c r="F96" s="52"/>
      <c r="G96" s="53">
        <f>SUM(G93,G42,G71,G86)</f>
        <v>0</v>
      </c>
    </row>
    <row r="97" ht="15" customHeight="1" x14ac:dyDescent="0.2"/>
  </sheetData>
  <sortState ref="A75:G85">
    <sortCondition ref="A75:A85"/>
  </sortState>
  <pageMargins left="0.39370078740157477" right="0.39370078740157477" top="0.39370078740157477" bottom="0.39370078740157477" header="0.31496062992125984" footer="0.31496062992125984"/>
  <pageSetup paperSize="8" scale="78" orientation="portrait"/>
  <headerFooter>
    <oddFooter>&amp;R&amp;"Arial"&amp;9&amp;K000000&amp;P/&amp;N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showGridLines="0" zoomScale="80" workbookViewId="0">
      <selection activeCell="G14" sqref="G14"/>
    </sheetView>
  </sheetViews>
  <sheetFormatPr baseColWidth="10" defaultRowHeight="15.75" x14ac:dyDescent="0.2"/>
  <cols>
    <col min="1" max="1" width="125" style="54" customWidth="1"/>
    <col min="2" max="2" width="13.42578125" style="54" customWidth="1"/>
    <col min="3" max="3" width="18.7109375" style="54" bestFit="1" customWidth="1"/>
    <col min="4" max="4" width="19.28515625" style="54" bestFit="1" customWidth="1"/>
    <col min="5" max="5" width="19.42578125" style="54" bestFit="1" customWidth="1"/>
    <col min="6" max="6" width="16.5703125" style="54" customWidth="1"/>
    <col min="7" max="7" width="18" style="54" bestFit="1" customWidth="1"/>
    <col min="8" max="16384" width="11.42578125" style="54"/>
  </cols>
  <sheetData>
    <row r="1" spans="1:7" ht="15" customHeight="1" x14ac:dyDescent="0.2">
      <c r="A1" s="85" t="s">
        <v>87</v>
      </c>
      <c r="B1" s="85"/>
      <c r="C1" s="85"/>
      <c r="D1" s="85"/>
      <c r="E1" s="85"/>
      <c r="F1" s="85"/>
      <c r="G1" s="85"/>
    </row>
    <row r="2" spans="1:7" ht="15" customHeight="1" x14ac:dyDescent="0.2">
      <c r="A2" s="55"/>
      <c r="B2" s="55"/>
      <c r="C2" s="55"/>
      <c r="D2" s="55"/>
      <c r="E2" s="55"/>
      <c r="F2" s="55"/>
      <c r="G2" s="55"/>
    </row>
    <row r="3" spans="1:7" ht="47.25" x14ac:dyDescent="0.2">
      <c r="A3" s="15" t="s">
        <v>88</v>
      </c>
      <c r="B3" s="56"/>
      <c r="C3" s="56"/>
      <c r="D3" s="56"/>
      <c r="E3" s="56"/>
      <c r="F3" s="56"/>
      <c r="G3" s="56"/>
    </row>
    <row r="4" spans="1:7" ht="15" customHeight="1" x14ac:dyDescent="0.2">
      <c r="A4" s="57"/>
      <c r="F4" s="58"/>
      <c r="G4" s="58"/>
    </row>
    <row r="5" spans="1:7" ht="78.75" x14ac:dyDescent="0.2">
      <c r="A5" s="59" t="s">
        <v>89</v>
      </c>
      <c r="B5" s="60" t="s">
        <v>90</v>
      </c>
      <c r="C5" s="61" t="s">
        <v>91</v>
      </c>
      <c r="D5" s="60" t="s">
        <v>92</v>
      </c>
      <c r="E5" s="60" t="s">
        <v>93</v>
      </c>
      <c r="F5" s="61" t="s">
        <v>94</v>
      </c>
      <c r="G5" s="60" t="s">
        <v>95</v>
      </c>
    </row>
    <row r="6" spans="1:7" ht="31.5" x14ac:dyDescent="0.2">
      <c r="A6" s="62" t="s">
        <v>104</v>
      </c>
      <c r="B6" s="82">
        <v>3</v>
      </c>
      <c r="C6" s="83"/>
      <c r="D6" s="63">
        <v>48</v>
      </c>
      <c r="E6" s="64">
        <f t="shared" ref="E6:E11" si="0">B6*C6*D6</f>
        <v>0</v>
      </c>
      <c r="F6" s="65"/>
      <c r="G6" s="66">
        <f t="shared" ref="G6:G11" si="1">E6+(E6*F6)</f>
        <v>0</v>
      </c>
    </row>
    <row r="7" spans="1:7" x14ac:dyDescent="0.2">
      <c r="A7" s="84" t="s">
        <v>96</v>
      </c>
      <c r="B7" s="82">
        <v>2</v>
      </c>
      <c r="C7" s="83"/>
      <c r="D7" s="63">
        <v>48</v>
      </c>
      <c r="E7" s="64">
        <f t="shared" si="0"/>
        <v>0</v>
      </c>
      <c r="F7" s="65"/>
      <c r="G7" s="66">
        <f t="shared" si="1"/>
        <v>0</v>
      </c>
    </row>
    <row r="8" spans="1:7" x14ac:dyDescent="0.2">
      <c r="A8" s="84" t="s">
        <v>97</v>
      </c>
      <c r="B8" s="82">
        <v>1</v>
      </c>
      <c r="C8" s="83"/>
      <c r="D8" s="63">
        <v>48</v>
      </c>
      <c r="E8" s="64">
        <f t="shared" si="0"/>
        <v>0</v>
      </c>
      <c r="F8" s="65"/>
      <c r="G8" s="66">
        <f t="shared" si="1"/>
        <v>0</v>
      </c>
    </row>
    <row r="9" spans="1:7" ht="31.5" x14ac:dyDescent="0.2">
      <c r="A9" s="62" t="s">
        <v>105</v>
      </c>
      <c r="B9" s="82">
        <v>1</v>
      </c>
      <c r="C9" s="83"/>
      <c r="D9" s="63">
        <v>48</v>
      </c>
      <c r="E9" s="64">
        <f t="shared" si="0"/>
        <v>0</v>
      </c>
      <c r="F9" s="65"/>
      <c r="G9" s="66">
        <f t="shared" si="1"/>
        <v>0</v>
      </c>
    </row>
    <row r="10" spans="1:7" x14ac:dyDescent="0.2">
      <c r="A10" s="84" t="s">
        <v>98</v>
      </c>
      <c r="B10" s="82">
        <v>1</v>
      </c>
      <c r="C10" s="83"/>
      <c r="D10" s="67">
        <v>48</v>
      </c>
      <c r="E10" s="64">
        <f t="shared" si="0"/>
        <v>0</v>
      </c>
      <c r="F10" s="68"/>
      <c r="G10" s="66">
        <f t="shared" si="1"/>
        <v>0</v>
      </c>
    </row>
    <row r="11" spans="1:7" x14ac:dyDescent="0.2">
      <c r="A11" s="84" t="s">
        <v>99</v>
      </c>
      <c r="B11" s="82">
        <v>1</v>
      </c>
      <c r="C11" s="83"/>
      <c r="D11" s="69">
        <v>48</v>
      </c>
      <c r="E11" s="64">
        <f t="shared" si="0"/>
        <v>0</v>
      </c>
      <c r="F11" s="65"/>
      <c r="G11" s="66">
        <f t="shared" si="1"/>
        <v>0</v>
      </c>
    </row>
    <row r="12" spans="1:7" ht="54" x14ac:dyDescent="0.2">
      <c r="B12" s="70"/>
      <c r="C12" s="71"/>
      <c r="D12" s="72" t="s">
        <v>100</v>
      </c>
      <c r="E12" s="73">
        <f>SUM(E6:E11)</f>
        <v>0</v>
      </c>
      <c r="F12" s="74" t="s">
        <v>101</v>
      </c>
      <c r="G12" s="75">
        <f>SUM(G6:G11)</f>
        <v>0</v>
      </c>
    </row>
    <row r="13" spans="1:7" ht="55.5" customHeight="1" x14ac:dyDescent="0.2">
      <c r="A13" s="76"/>
      <c r="B13" s="77"/>
      <c r="C13" s="77"/>
      <c r="E13" s="78"/>
      <c r="F13" s="79" t="s">
        <v>102</v>
      </c>
      <c r="G13" s="80">
        <f>'Titres abonnements'!G96</f>
        <v>0</v>
      </c>
    </row>
    <row r="14" spans="1:7" ht="72" x14ac:dyDescent="0.2">
      <c r="A14" s="81"/>
      <c r="B14" s="77"/>
      <c r="C14" s="77"/>
      <c r="D14" s="77"/>
      <c r="E14" s="77"/>
      <c r="F14" s="79" t="s">
        <v>103</v>
      </c>
      <c r="G14" s="80">
        <f>G12+G13</f>
        <v>0</v>
      </c>
    </row>
    <row r="15" spans="1:7" ht="18" x14ac:dyDescent="0.2">
      <c r="A15" s="81"/>
      <c r="B15" s="77"/>
      <c r="C15" s="77"/>
      <c r="D15" s="77"/>
      <c r="E15" s="77"/>
      <c r="F15" s="70"/>
      <c r="G15" s="70"/>
    </row>
  </sheetData>
  <mergeCells count="1">
    <mergeCell ref="A1:G1"/>
  </mergeCells>
  <pageMargins left="0.51181102362204722" right="0.31496062992125984" top="0.55118110236220474" bottom="0.35433070866141736" header="0.31496062992125984" footer="0.31496062992125984"/>
  <pageSetup paperSize="8"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Titres abonnements</vt:lpstr>
      <vt:lpstr>Frais de livraison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DPMA</dc:creator>
  <cp:lastModifiedBy>Administration centrale</cp:lastModifiedBy>
  <cp:revision>4</cp:revision>
  <dcterms:created xsi:type="dcterms:W3CDTF">2006-12-15T15:24:47Z</dcterms:created>
  <dcterms:modified xsi:type="dcterms:W3CDTF">2025-04-11T14:10:56Z</dcterms:modified>
</cp:coreProperties>
</file>