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L:\TRAVAUX\2025 travaux sur marché d'entretien\04_SPR\00-PROJETS\Projet_Humanisation_Racine_Beausoleil_Proust\Cellule des marchés\RACINE\"/>
    </mc:Choice>
  </mc:AlternateContent>
  <xr:revisionPtr revIDLastSave="0" documentId="13_ncr:1_{E7DE79FD-AAC9-4EDA-BF5C-F246E20E6B6C}" xr6:coauthVersionLast="47" xr6:coauthVersionMax="47" xr10:uidLastSave="{00000000-0000-0000-0000-000000000000}"/>
  <bookViews>
    <workbookView xWindow="-120" yWindow="-120" windowWidth="29040" windowHeight="17520" xr2:uid="{00000000-000D-0000-FFFF-FFFF00000000}"/>
  </bookViews>
  <sheets>
    <sheet name="Lot2 - Menuiserie" sheetId="1" r:id="rId1"/>
  </sheets>
  <definedNames>
    <definedName name="_xlnm.Print_Titles" localSheetId="0">'Lot2 - Menuiserie'!$4:$4</definedName>
  </definedNames>
  <calcPr calcId="191029"/>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7" i="1" l="1"/>
  <c r="A29" i="1" s="1"/>
  <c r="A28" i="1"/>
  <c r="F35" i="1"/>
  <c r="F34" i="1"/>
  <c r="F33" i="1"/>
  <c r="F32" i="1"/>
  <c r="F31" i="1"/>
  <c r="F30" i="1"/>
  <c r="F38" i="1"/>
  <c r="A31" i="1" l="1"/>
  <c r="A32" i="1"/>
  <c r="A30" i="1"/>
  <c r="F56" i="1"/>
  <c r="F55" i="1"/>
  <c r="F54" i="1"/>
  <c r="F53" i="1"/>
  <c r="F52" i="1"/>
  <c r="F51" i="1"/>
  <c r="F50" i="1"/>
  <c r="F49" i="1"/>
  <c r="F48" i="1"/>
  <c r="F47" i="1"/>
  <c r="F46" i="1"/>
  <c r="F45" i="1"/>
  <c r="F44" i="1"/>
  <c r="F37" i="1"/>
  <c r="F36" i="1"/>
  <c r="F43" i="1"/>
  <c r="F42" i="1"/>
  <c r="F41" i="1"/>
  <c r="F40" i="1"/>
  <c r="F39" i="1"/>
  <c r="F29" i="1"/>
  <c r="F28" i="1"/>
  <c r="F27" i="1"/>
  <c r="F26" i="1"/>
  <c r="F25" i="1"/>
  <c r="F24" i="1"/>
  <c r="F23" i="1"/>
  <c r="F22" i="1"/>
  <c r="F21" i="1"/>
  <c r="F20" i="1"/>
  <c r="F19" i="1"/>
  <c r="F18" i="1"/>
  <c r="F17" i="1"/>
  <c r="F16" i="1"/>
  <c r="F15" i="1"/>
  <c r="F14" i="1"/>
  <c r="F13" i="1"/>
  <c r="F12" i="1"/>
  <c r="F11" i="1"/>
  <c r="F10" i="1"/>
  <c r="F9" i="1"/>
  <c r="F8" i="1"/>
  <c r="F7" i="1"/>
  <c r="F57" i="1"/>
  <c r="A34" i="1" l="1"/>
  <c r="A35" i="1" s="1"/>
  <c r="A33" i="1"/>
  <c r="F6" i="1"/>
  <c r="F58" i="1" s="1"/>
  <c r="A5" i="1"/>
  <c r="A36" i="1" l="1"/>
  <c r="A6" i="1"/>
  <c r="A37" i="1" l="1"/>
  <c r="A7" i="1"/>
  <c r="A38" i="1" l="1"/>
  <c r="A39" i="1" s="1"/>
  <c r="A40" i="1" s="1"/>
  <c r="A8" i="1"/>
  <c r="F59" i="1"/>
  <c r="F60" i="1" s="1"/>
  <c r="A41" i="1" l="1"/>
  <c r="A42" i="1" s="1"/>
  <c r="A43" i="1" s="1"/>
  <c r="A44" i="1" s="1"/>
  <c r="A45" i="1" s="1"/>
  <c r="A46" i="1" s="1"/>
  <c r="A47" i="1" s="1"/>
  <c r="A48" i="1" s="1"/>
  <c r="A9" i="1"/>
  <c r="A10" i="1" l="1"/>
  <c r="A11" i="1" s="1"/>
  <c r="A12" i="1" l="1"/>
  <c r="A13" i="1" s="1"/>
  <c r="A14" i="1" l="1"/>
  <c r="A15" i="1" s="1"/>
  <c r="A16" i="1" s="1"/>
  <c r="A17" i="1" s="1"/>
  <c r="A18" i="1" s="1"/>
  <c r="A19" i="1" s="1"/>
  <c r="A20" i="1" s="1"/>
  <c r="A21" i="1" s="1"/>
  <c r="A22" i="1" s="1"/>
  <c r="A23" i="1" s="1"/>
  <c r="A24" i="1" s="1"/>
  <c r="A25" i="1" s="1"/>
  <c r="A26" i="1" s="1"/>
  <c r="A49" i="1" l="1"/>
  <c r="A50" i="1" s="1"/>
  <c r="A51" i="1" s="1"/>
  <c r="A52" i="1" l="1"/>
  <c r="A53" i="1" s="1"/>
  <c r="A54" i="1" s="1"/>
  <c r="A55" i="1" s="1"/>
  <c r="A56" i="1" s="1"/>
  <c r="A57" i="1" s="1"/>
</calcChain>
</file>

<file path=xl/sharedStrings.xml><?xml version="1.0" encoding="utf-8"?>
<sst xmlns="http://schemas.openxmlformats.org/spreadsheetml/2006/main" count="118" uniqueCount="69">
  <si>
    <t>N°</t>
  </si>
  <si>
    <t>Unité</t>
  </si>
  <si>
    <t>Prix unitaire HT</t>
  </si>
  <si>
    <t>TOTAL
HT</t>
  </si>
  <si>
    <t>u</t>
  </si>
  <si>
    <t>TVA 20 %</t>
  </si>
  <si>
    <t>Qté</t>
  </si>
  <si>
    <t>DPGF</t>
  </si>
  <si>
    <t>LOT 02</t>
  </si>
  <si>
    <t>Menuiserie - Serrurerie
Agencement</t>
  </si>
  <si>
    <t>Bureau 4 (182_228) : Fourniture et pose d’un porte étiquette plat format 152 x 152 de chez FORMO</t>
  </si>
  <si>
    <t>Bureau 4 (182_228) : Fourniture et pose d'un butoir de béquille ELIOR de couleur blanche, diamètre 60 mm et épaisseur 15mm. Base en polypropylène et calotte en élastomère blanc</t>
  </si>
  <si>
    <t>Salle à manger (207_197) : Fourniture et pose de protections type DECOCHOC des Ets SPM ou techniquement équivalent sur une hauteur de 1,30m sur les vantaux de porte - Coloris aux choix de la MOA</t>
  </si>
  <si>
    <t>m²</t>
  </si>
  <si>
    <t>Salle à manger (207_197) : Fourniture et mise en place d’un dosseret au-dessus de l’évier type DECOCHOC des ETS SPM – Coloris au choix de la MOA.</t>
  </si>
  <si>
    <t>SOUS-TOTAL RACINE EN € HT</t>
  </si>
  <si>
    <t>01 - UNITE RACINE</t>
  </si>
  <si>
    <t>ml</t>
  </si>
  <si>
    <t>Chambre 01 : Fourniture et pose d'un porte étiquette plat format 152 x 152 de chez FORMO</t>
  </si>
  <si>
    <t>Chambre 01 : Fourniture et pose d'un butoir de béquille ELIOR de couleur blanche, diamètre 60 mm et épaisseur 15mm. Base en polypropylène et calotte en élastomère blanc</t>
  </si>
  <si>
    <t>Chambre 02 : Fourniture et pose d'un porte étiquette plat format 152 x 152 de chez FORMO</t>
  </si>
  <si>
    <t>Chambre 02 : Fourniture et pose d'un butoir de béquille ELIOR de couleur blanche, diamètre 60 mm et épaisseur 15mm. Base en polypropylène et calotte en élastomère blanc</t>
  </si>
  <si>
    <t>Chambre 03 : Fourniture et pose d'un porte étiquette plat format 152 x 152 de chez FORMO</t>
  </si>
  <si>
    <t>Chambre 03 : Fourniture et pose d'un butoir de béquille ELIOR de couleur blanche, diamètre 60 mm et épaisseur 15mm. Base en polypropylène et calotte en élastomère blanc</t>
  </si>
  <si>
    <t>Chambre 04 : Fourniture et pose d'un porte étiquette plat format 152 x 152 de chez FORMO</t>
  </si>
  <si>
    <t>Chambre 04 : Fourniture et pose d'un butoir de béquille ELIOR de couleur blanche, diamètre 60 mm et épaisseur 15mm. Base en polypropylène et calotte en élastomère blanc</t>
  </si>
  <si>
    <t>Chambre 05 : Fourniture et pose d'un porte étiquette plat format 152 x 152 de chez FORMO</t>
  </si>
  <si>
    <t>Chambre 05 : Fourniture et pose d'un butoir de béquille ELIOR de couleur blanche, diamètre 60 mm et épaisseur 15mm. Base en polypropylène et calotte en élastomère blanc</t>
  </si>
  <si>
    <t>Chambre 06 : Fourniture et pose d'un porte étiquette plat format 152 x 152 de chez FORMO</t>
  </si>
  <si>
    <t>Chambre 06 : Fourniture et pose d'un butoir de béquille ELIOR de couleur blanche, diamètre 60 mm et épaisseur 15mm. Base en polypropylène et calotte en élastomère blanc</t>
  </si>
  <si>
    <t xml:space="preserve">Bureau 5 postes : Fourniture, pose et mise en jeu d’un bloc-porte 2040 x 930 - battant à la française, poussant gauche - EI30, y compris quincaillerie (serrure à larder avec gâche et cylindre, béquilles allongées, rosaces) </t>
  </si>
  <si>
    <t>Bureau 5 postes : Fourniture et pose d’un porte étiquette plat format 152 x 152 de chez FORMO.</t>
  </si>
  <si>
    <t>Bureau 5 postes : Fourniture et pose d'un butoir de béquille ELIOR de couleur blanche, diamètre 60 mm et épaisseur 15mm. Base en polypropylène et calotte en élastomère blanc.</t>
  </si>
  <si>
    <t>Bureau 5 postes : Fourniture et pose de châssis vitrés fixes E 60. Hauteur d’allège 100cm – Hauteur vitrage 100cm – largeur du châssis terminé : 300cm. Ossature périphérique en bois rouge exotique à peindre, épaisseur de la cloison, assemblé à tenons et mortaises compris feuillure pour vitrage prêt à peindre. Double vitrage de chez Saint-Gobain</t>
  </si>
  <si>
    <t>Sanitaire 25 : Fourniture, pose et mise en jeu d’un bloc-porte coulissant sur rail en applique, passage libre 2040 x 930 – dimensions hors-tout 2110 x 2000 - EI30, y compris quincaillerie (serrure à larder avec gâche et cylindre, béquilles allongées, rosaces).
Finition du vantail par placage en stratifié haute pression de 0,8mm d’épaisseur de teintes dans la gamme PerfetcSense des Ets. EGGER ou similaire.</t>
  </si>
  <si>
    <t>Sanitaire 25 : Fourniture et pose d'un butoir de porte</t>
  </si>
  <si>
    <t>Chambre 01 : Fourniture et pose de protection de porte en panneaux en PVC rigide antibactériens lisse de type DECOCHOC de chez SPM ou techniquement équivalent, et coloré dans la masse. Hauteur 130 cm à poser sur le vantail côté circulation. Coloris au choix de la MOA</t>
  </si>
  <si>
    <t>Chambre 02 : Fourniture et pose de protection de porte en panneaux en PVC rigide antibactériens lisse de type DECOCHOC de chez SPM ou techniquement équivalent, et coloré dans la masse. Hauteur 130 cm à poser sur le vantail côté circulation. Coloris au choix de la MOA</t>
  </si>
  <si>
    <t>Chambre 03 : Fourniture et pose de protection de porte en panneaux en PVC rigide antibactériens lisse de type DECOCHOC de chez SPM ou techniquement équivalent, et coloré dans la masse. Hauteur 130 cm à poser sur le vantail côté circulation. Coloris au choix de la MOA</t>
  </si>
  <si>
    <t>Chambre 04 : Fourniture et pose de protection de porte en panneaux en PVC rigide antibactériens lisse de type DECOCHOC de chez SPM ou techniquement équivalent, et coloré dans la masse. Hauteur 130 cm à poser sur le vantail côté circulation. Coloris au choix de la MOA</t>
  </si>
  <si>
    <t>Chambre 05 : Fourniture et pose de protection de porte en panneaux en PVC rigide antibactériens lisse de type DECOCHOC de chez SPM ou techniquement équivalent, et coloré dans la masse. Hauteur 130 cm à poser sur le vantail côté circulation. Coloris au choix de la MOA</t>
  </si>
  <si>
    <t>Chambre 06 : Fourniture et pose de protection de porte en panneaux en PVC rigide antibactériens lisse de type DECOCHOC de chez SPM ou techniquement équivalent, et coloré dans la masse. Hauteur 130 cm à poser sur le vantail côté circulation. Coloris au choix de la MOA</t>
  </si>
  <si>
    <t>Bureau 5 postes : Fourniture et pose de protection de porte en panneaux en PVC rigide antibactériens lisse de type DECOCHOC de chez SPM ou techniquement équivalent, et coloré dans la masse. Hauteur 130 cm à poser sur le vantail côté salle à manger. Coloris au choix de la MOA</t>
  </si>
  <si>
    <t>Bureau 4 (182_228) : Fourniture, pose et mise en jeu d’un bloc-porte 2040 x 930 - battant à la française, poussant droit - EI30, y compris quincaillerie (serrure à larder avec gâche et cylindre, béquilles allongées, rosaces</t>
  </si>
  <si>
    <t>Bureau 4 (182_228) : Fourniture et pose de protection de porte en panneaux en PVC rigide antibactériens lisse de type DECOCHOC de chez SPM ou techniquement équivalent, et coloré dans la masse. Hauteur 130 cm à poser sur le vantail côté circulation. Coloris au choix de la MOA</t>
  </si>
  <si>
    <t>Circulation 1 (184_225) : Dépose et évacuation des mains courantes existantes</t>
  </si>
  <si>
    <t>Circulation 1 (184_225) : Fourniture et pose de mains courantes tubulaire type ESCORT DECOWOOD des Ets SPM ou techniquement équivalent. Coloris au choix de la MOA</t>
  </si>
  <si>
    <t>Circulation 2 (213_229) : Dépose et évacuation des mains courantes existantes</t>
  </si>
  <si>
    <t>Circulation 2 (213_229) : Fourniture et pose de mains courantes tubulaire type ESCORT DECOWOOD des Ets SPM ou techniquement équivalent. Coloris au choix de la MOA</t>
  </si>
  <si>
    <t>Circulation 3 (218_214) : Fourniture et pose de mains courantes tubulaire type ESCORT DECOWOOD des Ets SPM ou techniquement équivalent. Coloris au choix de la MOA</t>
  </si>
  <si>
    <t>Circulation 4 (209_210) : Fourniture et pose de mains courantes tubulaire type ESCORT DECOWOOD des Ets SPM ou techniquement équivalent. Coloris au choix de la MOA</t>
  </si>
  <si>
    <t>Circulation 3 (218_214) : Dépose et évacuation des mains courantes existantes</t>
  </si>
  <si>
    <t>Circulation 4 (209_210) : Dépose et évacuation des mains courantes existantes</t>
  </si>
  <si>
    <t>DESIGNATION DES POSTES</t>
  </si>
  <si>
    <t>Chambre 01 : Fourniture, pose et mise en jeu d’un bloc-porte 2040 x 1130 - battant à la française, poussant droit - EI30, y compris quincaillerie (serrure à larder avec gâche et cylindre, béquilles allongées, rosaces)</t>
  </si>
  <si>
    <t>Chambre 02 : Fourniture, pose et mise en jeu d’un bloc-porte 2040 x 1130 - battant à la française, poussant gauche - EI30, y compris quincaillerie (serrure à larder avec gâche et cylindre, béquilles allongées, rosaces)</t>
  </si>
  <si>
    <t>Chambre 03 : Fourniture, pose et mise en jeu d’un bloc-porte 2040 x 1130 - battant à la française, poussant droit - EI30, y compris quincaillerie (serrure à larder avec gâche et cylindre, béquilles allongées, rosaces)</t>
  </si>
  <si>
    <t>Chambre 04 : Fourniture, pose et mise en jeu d’un bloc-porte 2040 x 1130 - battant à la française, poussant gauche - EI30, y compris quincaillerie (serrure à larder avec gâche et cylindre, béquilles allongées, rosaces)</t>
  </si>
  <si>
    <t>Chambre 05 : Fourniture, pose et mise en jeu d’un bloc-porte 2040 x 1130 - battant à la française, poussant droit - EI30, y compris quincaillerie (serrure à larder avec gâche et cylindre, béquilles allongées, rosaces)</t>
  </si>
  <si>
    <t>Chambre 06 : Fourniture, pose et mise en jeu d’un bloc-porte 2040 x 1130 - battant à la française, poussant gauche - EI30, y compris quincaillerie (serrure à larder avec gâche et cylindre, béquilles allongées, rosaces)</t>
  </si>
  <si>
    <t>GROUPE HOSPITALIER SAINTE-PERINE - CHARDON LAGACHE - ROSSINI
HUMANISATION DES LOCAUX DES UNITES
RACINE</t>
  </si>
  <si>
    <t>TOTAL RACINE EN €TTC</t>
  </si>
  <si>
    <t>Sanitaire 25 : Façon et pose d’un meuble de toilette formant caisson composé d’un fond vertical, de côtés, d’un plateau socle et d’un plateau formant plafond, réalisé en résine de synthèse colorée dans la masse. Dimensions largeur 47 cm x profondeur 19 cm x hauteur 37 cm avec une tablette horizontale à mi- hauteur</t>
  </si>
  <si>
    <t>Sanitaire 01 : Façon et pose d’un meuble de toilette formant caisson composé d’un fond vertical, de côtés, d’un plateau socle et d’un plateau formant plafond, réalisé en résine de synthèse colorée dans la masse. Dimensions largeur 47 cm x profondeur 19 cm x hauteur 37 cm avec une tablette horizontale à mi- hauteur</t>
  </si>
  <si>
    <t>Sanitaire 02 : Façon et pose d’un meuble de toilette formant caisson composé d’un fond vertical, de côtés, d’un plateau socle et d’un plateau formant plafond, réalisé en résine de synthèse colorée dans la masse. Dimensions largeur 47 cm x profondeur 19 cm x hauteur 37 cm avec une tablette horizontale à mi- hauteur</t>
  </si>
  <si>
    <t>Sanitaire 03 : Façon et pose d’un meuble de toilette formant caisson composé d’un fond vertical, de côtés, d’un plateau socle et d’un plateau formant plafond, réalisé en résine de synthèse colorée dans la masse. Dimensions largeur 47 cm x profondeur 19 cm x hauteur 37 cm avec une tablette horizontale à mi- hauteur</t>
  </si>
  <si>
    <t>Sanitaire 04 : Façon et pose d’un meuble de toilette formant caisson composé d’un fond vertical, de côtés, d’un plateau socle et d’un plateau formant plafond, réalisé en résine de synthèse colorée dans la masse. Dimensions largeur 47 cm x profondeur 19 cm x hauteur 37 cm avec une tablette horizontale à mi- hauteur</t>
  </si>
  <si>
    <t>Sanitaire 05 : Façon et pose d’un meuble de toilette formant caisson composé d’un fond vertical, de côtés, d’un plateau socle et d’un plateau formant plafond, réalisé en résine de synthèse colorée dans la masse. Dimensions largeur 47 cm x profondeur 19 cm x hauteur 37 cm avec une tablette horizontale à mi- hauteur</t>
  </si>
  <si>
    <t>Sanitaire 06 : Façon et pose d’un meuble de toilette formant caisson composé d’un fond vertical, de côtés, d’un plateau socle et d’un plateau formant plafond, réalisé en résine de synthèse colorée dans la masse. Dimensions largeur 47 cm x profondeur 19 cm x hauteur 37 cm avec une tablette horizontale à mi- hauteur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</si>
</sst>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0.00\ &quot;€&quot;"/>
    <numFmt numFmtId="165" formatCode="&quot;ME-&quot;General"/>
  </numFmts>
  <fonts count="14" x14ac:knownFonts="1">
    <font>
      <sz val="11"/>
      <color theme="1"/>
      <name val="Calibri Light"/>
      <family val="2"/>
    </font>
    <font>
      <sz val="11"/>
      <color theme="1"/>
      <name val="Calibri Light"/>
      <family val="2"/>
    </font>
    <font>
      <b/>
      <sz val="20"/>
      <name val="Calibri Light"/>
      <family val="2"/>
      <scheme val="major"/>
    </font>
    <font>
      <sz val="10"/>
      <name val="Calibri Light"/>
      <family val="2"/>
      <scheme val="major"/>
    </font>
    <font>
      <b/>
      <sz val="14"/>
      <name val="Calibri Light"/>
      <family val="2"/>
      <scheme val="major"/>
    </font>
    <font>
      <b/>
      <sz val="10"/>
      <name val="Calibri Light"/>
      <family val="2"/>
      <scheme val="major"/>
    </font>
    <font>
      <b/>
      <u/>
      <sz val="10"/>
      <name val="Calibri Light"/>
      <family val="2"/>
      <scheme val="major"/>
    </font>
    <font>
      <i/>
      <sz val="10"/>
      <name val="Calibri Light"/>
      <family val="2"/>
      <scheme val="major"/>
    </font>
    <font>
      <sz val="10"/>
      <color rgb="FFFF0000"/>
      <name val="Calibri Light"/>
      <family val="2"/>
      <scheme val="major"/>
    </font>
    <font>
      <b/>
      <i/>
      <sz val="10"/>
      <color rgb="FFFFFF00"/>
      <name val="Calibri Light"/>
      <family val="2"/>
      <scheme val="major"/>
    </font>
    <font>
      <b/>
      <sz val="10"/>
      <color rgb="FFFFFF00"/>
      <name val="Calibri Light"/>
      <family val="2"/>
      <scheme val="major"/>
    </font>
    <font>
      <b/>
      <i/>
      <sz val="16"/>
      <color rgb="FFFF0000"/>
      <name val="Calibri Light"/>
      <family val="2"/>
      <scheme val="major"/>
    </font>
    <font>
      <sz val="16"/>
      <name val="Calibri Light"/>
      <family val="2"/>
      <scheme val="major"/>
    </font>
    <font>
      <b/>
      <sz val="16"/>
      <color rgb="FFFF0000"/>
      <name val="Calibri Light"/>
      <family val="2"/>
      <scheme val="major"/>
    </font>
  </fonts>
  <fills count="5">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s>
  <borders count="2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52">
    <xf numFmtId="0" fontId="0" fillId="0" borderId="0" xfId="0"/>
    <xf numFmtId="0" fontId="3" fillId="0" borderId="0" xfId="0" applyFont="1" applyAlignment="1">
      <alignment vertical="center"/>
    </xf>
    <xf numFmtId="0" fontId="5" fillId="0" borderId="9" xfId="0" applyFont="1" applyBorder="1" applyAlignment="1">
      <alignment horizontal="center" vertical="center"/>
    </xf>
    <xf numFmtId="0" fontId="5" fillId="0" borderId="10" xfId="0" applyFont="1" applyBorder="1" applyAlignment="1">
      <alignment horizontal="center" vertical="center" wrapText="1"/>
    </xf>
    <xf numFmtId="0" fontId="5" fillId="0" borderId="11" xfId="0" applyFont="1" applyBorder="1" applyAlignment="1">
      <alignment horizontal="center" vertical="center"/>
    </xf>
    <xf numFmtId="4" fontId="5" fillId="0" borderId="9" xfId="0" applyNumberFormat="1" applyFont="1" applyBorder="1" applyAlignment="1">
      <alignment horizontal="center" vertical="center"/>
    </xf>
    <xf numFmtId="0" fontId="5" fillId="0" borderId="12" xfId="0" applyFont="1" applyBorder="1" applyAlignment="1">
      <alignment horizontal="center" vertical="center" wrapText="1"/>
    </xf>
    <xf numFmtId="0" fontId="6" fillId="0" borderId="14" xfId="0" applyFont="1" applyBorder="1" applyAlignment="1">
      <alignment vertical="center"/>
    </xf>
    <xf numFmtId="4" fontId="3" fillId="0" borderId="13" xfId="0" applyNumberFormat="1" applyFont="1" applyBorder="1" applyAlignment="1">
      <alignment horizontal="center" vertical="center"/>
    </xf>
    <xf numFmtId="0" fontId="3" fillId="0" borderId="17" xfId="0" applyFont="1" applyBorder="1" applyAlignment="1">
      <alignment vertical="center" wrapText="1"/>
    </xf>
    <xf numFmtId="0" fontId="3" fillId="0" borderId="18" xfId="0" applyFont="1" applyBorder="1" applyAlignment="1">
      <alignment horizontal="center" vertical="center" wrapText="1"/>
    </xf>
    <xf numFmtId="4" fontId="3" fillId="0" borderId="16" xfId="0" applyNumberFormat="1" applyFont="1" applyBorder="1" applyAlignment="1">
      <alignment horizontal="center" vertical="center"/>
    </xf>
    <xf numFmtId="44" fontId="3" fillId="0" borderId="17" xfId="2" applyFont="1" applyBorder="1" applyAlignment="1">
      <alignment vertical="center"/>
    </xf>
    <xf numFmtId="44" fontId="3" fillId="0" borderId="19" xfId="2" applyFont="1" applyBorder="1" applyAlignment="1">
      <alignment vertical="center" wrapText="1"/>
    </xf>
    <xf numFmtId="0" fontId="3" fillId="0" borderId="15" xfId="0" applyFont="1" applyBorder="1" applyAlignment="1">
      <alignment horizontal="center" vertical="center"/>
    </xf>
    <xf numFmtId="0" fontId="3" fillId="0" borderId="13" xfId="0" applyFont="1" applyBorder="1" applyAlignment="1">
      <alignment horizontal="center" vertical="center"/>
    </xf>
    <xf numFmtId="3" fontId="3" fillId="0" borderId="14" xfId="0" applyNumberFormat="1" applyFont="1" applyBorder="1" applyAlignment="1">
      <alignment vertical="center"/>
    </xf>
    <xf numFmtId="0" fontId="7" fillId="0" borderId="14" xfId="0" applyFont="1" applyBorder="1" applyAlignment="1">
      <alignment horizontal="right" vertical="center" wrapText="1"/>
    </xf>
    <xf numFmtId="0" fontId="3" fillId="0" borderId="0" xfId="0" applyFont="1" applyAlignment="1">
      <alignment horizontal="left" vertical="center"/>
    </xf>
    <xf numFmtId="0" fontId="3" fillId="0" borderId="0" xfId="0" applyFont="1" applyAlignment="1">
      <alignment vertical="center" wrapText="1"/>
    </xf>
    <xf numFmtId="0" fontId="3" fillId="0" borderId="0" xfId="0" applyFont="1" applyAlignment="1">
      <alignment horizontal="center" vertical="center"/>
    </xf>
    <xf numFmtId="4" fontId="3" fillId="0" borderId="0" xfId="0" applyNumberFormat="1" applyFont="1" applyAlignment="1">
      <alignment horizontal="center" vertical="center"/>
    </xf>
    <xf numFmtId="3" fontId="3" fillId="0" borderId="0" xfId="1" applyNumberFormat="1" applyFont="1" applyAlignment="1">
      <alignment vertical="center"/>
    </xf>
    <xf numFmtId="4" fontId="8" fillId="4" borderId="21" xfId="0" applyNumberFormat="1" applyFont="1" applyFill="1" applyBorder="1" applyAlignment="1">
      <alignment horizontal="center" vertical="center"/>
    </xf>
    <xf numFmtId="3" fontId="8" fillId="4" borderId="20" xfId="0" applyNumberFormat="1" applyFont="1" applyFill="1" applyBorder="1" applyAlignment="1">
      <alignment vertical="center"/>
    </xf>
    <xf numFmtId="165" fontId="5" fillId="0" borderId="16" xfId="0" applyNumberFormat="1" applyFont="1" applyBorder="1" applyAlignment="1">
      <alignment horizontal="center" vertical="center"/>
    </xf>
    <xf numFmtId="164" fontId="7" fillId="0" borderId="22" xfId="1" applyNumberFormat="1" applyFont="1" applyFill="1" applyBorder="1" applyAlignment="1">
      <alignment horizontal="right" vertical="center"/>
    </xf>
    <xf numFmtId="4" fontId="12" fillId="3" borderId="23" xfId="0" applyNumberFormat="1" applyFont="1" applyFill="1" applyBorder="1" applyAlignment="1">
      <alignment horizontal="center" vertical="center"/>
    </xf>
    <xf numFmtId="3" fontId="12" fillId="3" borderId="20" xfId="0" applyNumberFormat="1" applyFont="1" applyFill="1" applyBorder="1" applyAlignment="1">
      <alignment vertical="center"/>
    </xf>
    <xf numFmtId="164" fontId="13" fillId="3" borderId="24" xfId="1" applyNumberFormat="1" applyFont="1" applyFill="1" applyBorder="1" applyAlignment="1">
      <alignment horizontal="right" vertical="center"/>
    </xf>
    <xf numFmtId="164" fontId="10" fillId="4" borderId="24" xfId="2" applyNumberFormat="1" applyFont="1" applyFill="1" applyBorder="1" applyAlignment="1">
      <alignment vertical="center"/>
    </xf>
    <xf numFmtId="0" fontId="9" fillId="4" borderId="1" xfId="0" applyFont="1" applyFill="1" applyBorder="1" applyAlignment="1">
      <alignment horizontal="right" vertical="center" wrapText="1"/>
    </xf>
    <xf numFmtId="0" fontId="9" fillId="4" borderId="2" xfId="0" applyFont="1" applyFill="1" applyBorder="1" applyAlignment="1">
      <alignment horizontal="right" vertical="center" wrapText="1"/>
    </xf>
    <xf numFmtId="0" fontId="9" fillId="4" borderId="3" xfId="0" applyFont="1" applyFill="1" applyBorder="1" applyAlignment="1">
      <alignment horizontal="right" vertical="center" wrapText="1"/>
    </xf>
    <xf numFmtId="0" fontId="11" fillId="4" borderId="1" xfId="0" applyFont="1" applyFill="1" applyBorder="1" applyAlignment="1">
      <alignment horizontal="right" vertical="center" wrapText="1"/>
    </xf>
    <xf numFmtId="0" fontId="11" fillId="4" borderId="2" xfId="0" applyFont="1" applyFill="1" applyBorder="1" applyAlignment="1">
      <alignment horizontal="right" vertical="center" wrapText="1"/>
    </xf>
    <xf numFmtId="0" fontId="11" fillId="4" borderId="3" xfId="0" applyFont="1" applyFill="1" applyBorder="1" applyAlignment="1">
      <alignment horizontal="righ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0" xfId="0" applyFont="1" applyAlignment="1">
      <alignment horizontal="center" vertical="center" wrapText="1"/>
    </xf>
    <xf numFmtId="0" fontId="4" fillId="0" borderId="8" xfId="0" applyFont="1" applyBorder="1" applyAlignment="1">
      <alignment horizontal="center" vertic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cellXfs>
  <cellStyles count="3">
    <cellStyle name="Milliers" xfId="1" builtinId="3"/>
    <cellStyle name="Monétaire"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F60"/>
  <sheetViews>
    <sheetView showGridLines="0" tabSelected="1" zoomScaleNormal="100" zoomScaleSheetLayoutView="100" workbookViewId="0">
      <pane ySplit="4" topLeftCell="A5" activePane="bottomLeft" state="frozen"/>
      <selection pane="bottomLeft" activeCell="A5" sqref="A5"/>
    </sheetView>
  </sheetViews>
  <sheetFormatPr baseColWidth="10" defaultColWidth="10" defaultRowHeight="12.75" x14ac:dyDescent="0.25"/>
  <cols>
    <col min="1" max="1" width="6.75" style="18" customWidth="1"/>
    <col min="2" max="2" width="105.625" style="19" customWidth="1"/>
    <col min="3" max="3" width="5" style="20" customWidth="1"/>
    <col min="4" max="4" width="4.625" style="21" customWidth="1"/>
    <col min="5" max="5" width="9.625" style="1" customWidth="1"/>
    <col min="6" max="6" width="17.875" style="22" customWidth="1"/>
    <col min="7" max="7" width="11.125" style="1" customWidth="1"/>
    <col min="8" max="8" width="30.75" style="1" customWidth="1"/>
    <col min="9" max="16384" width="10" style="1"/>
  </cols>
  <sheetData>
    <row r="1" spans="1:6" ht="24.95" customHeight="1" thickBot="1" x14ac:dyDescent="0.3">
      <c r="A1" s="37" t="s">
        <v>7</v>
      </c>
      <c r="B1" s="38"/>
      <c r="C1" s="38"/>
      <c r="D1" s="38"/>
      <c r="E1" s="38"/>
      <c r="F1" s="39"/>
    </row>
    <row r="2" spans="1:6" ht="30" customHeight="1" thickBot="1" x14ac:dyDescent="0.3">
      <c r="A2" s="40" t="s">
        <v>60</v>
      </c>
      <c r="B2" s="41"/>
      <c r="C2" s="42"/>
      <c r="D2" s="46" t="s">
        <v>8</v>
      </c>
      <c r="E2" s="47"/>
      <c r="F2" s="48"/>
    </row>
    <row r="3" spans="1:6" ht="30" customHeight="1" thickBot="1" x14ac:dyDescent="0.3">
      <c r="A3" s="43"/>
      <c r="B3" s="44"/>
      <c r="C3" s="45"/>
      <c r="D3" s="49" t="s">
        <v>9</v>
      </c>
      <c r="E3" s="50"/>
      <c r="F3" s="51"/>
    </row>
    <row r="4" spans="1:6" ht="25.5" x14ac:dyDescent="0.25">
      <c r="A4" s="2" t="s">
        <v>0</v>
      </c>
      <c r="B4" s="3" t="s">
        <v>53</v>
      </c>
      <c r="C4" s="4" t="s">
        <v>1</v>
      </c>
      <c r="D4" s="5" t="s">
        <v>6</v>
      </c>
      <c r="E4" s="3" t="s">
        <v>2</v>
      </c>
      <c r="F4" s="6" t="s">
        <v>3</v>
      </c>
    </row>
    <row r="5" spans="1:6" ht="30" customHeight="1" x14ac:dyDescent="0.25">
      <c r="A5" s="25" t="str">
        <f>IF(C5&gt;0,COUNT($A4:A$5)+1,"")</f>
        <v/>
      </c>
      <c r="B5" s="7" t="s">
        <v>16</v>
      </c>
      <c r="C5" s="10"/>
      <c r="D5" s="11"/>
      <c r="E5" s="12"/>
      <c r="F5" s="13"/>
    </row>
    <row r="6" spans="1:6" ht="30" customHeight="1" x14ac:dyDescent="0.25">
      <c r="A6" s="25">
        <f>IF(C6&gt;0,COUNT($A$5:A5)+1,"")</f>
        <v>1</v>
      </c>
      <c r="B6" s="9" t="s">
        <v>54</v>
      </c>
      <c r="C6" s="10" t="s">
        <v>4</v>
      </c>
      <c r="D6" s="11"/>
      <c r="E6" s="12"/>
      <c r="F6" s="13">
        <f t="shared" ref="F6:F56" si="0">E6*D6</f>
        <v>0</v>
      </c>
    </row>
    <row r="7" spans="1:6" ht="15" customHeight="1" x14ac:dyDescent="0.25">
      <c r="A7" s="25">
        <f>IF(C7&gt;0,COUNT($A$5:A6)+1,"")</f>
        <v>2</v>
      </c>
      <c r="B7" s="9" t="s">
        <v>18</v>
      </c>
      <c r="C7" s="10" t="s">
        <v>4</v>
      </c>
      <c r="D7" s="11"/>
      <c r="E7" s="12"/>
      <c r="F7" s="13">
        <f t="shared" si="0"/>
        <v>0</v>
      </c>
    </row>
    <row r="8" spans="1:6" ht="30" customHeight="1" x14ac:dyDescent="0.25">
      <c r="A8" s="25">
        <f>IF(C8&gt;0,COUNT($A$5:A7)+1,"")</f>
        <v>3</v>
      </c>
      <c r="B8" s="9" t="s">
        <v>19</v>
      </c>
      <c r="C8" s="10" t="s">
        <v>4</v>
      </c>
      <c r="D8" s="11"/>
      <c r="E8" s="12"/>
      <c r="F8" s="13">
        <f t="shared" si="0"/>
        <v>0</v>
      </c>
    </row>
    <row r="9" spans="1:6" ht="30" customHeight="1" x14ac:dyDescent="0.25">
      <c r="A9" s="25">
        <f>IF(C9&gt;0,COUNT($A$5:A8)+1,"")</f>
        <v>4</v>
      </c>
      <c r="B9" s="9" t="s">
        <v>36</v>
      </c>
      <c r="C9" s="10" t="s">
        <v>17</v>
      </c>
      <c r="D9" s="11"/>
      <c r="E9" s="12"/>
      <c r="F9" s="13">
        <f t="shared" si="0"/>
        <v>0</v>
      </c>
    </row>
    <row r="10" spans="1:6" ht="30" customHeight="1" x14ac:dyDescent="0.25">
      <c r="A10" s="25">
        <f>IF(C10&gt;0,COUNT($A$5:A9)+1,"")</f>
        <v>5</v>
      </c>
      <c r="B10" s="9" t="s">
        <v>55</v>
      </c>
      <c r="C10" s="10" t="s">
        <v>4</v>
      </c>
      <c r="D10" s="11"/>
      <c r="E10" s="12"/>
      <c r="F10" s="13">
        <f t="shared" si="0"/>
        <v>0</v>
      </c>
    </row>
    <row r="11" spans="1:6" ht="15" customHeight="1" x14ac:dyDescent="0.25">
      <c r="A11" s="25">
        <f>IF(C11&gt;0,COUNT($A$5:A10)+1,"")</f>
        <v>6</v>
      </c>
      <c r="B11" s="9" t="s">
        <v>20</v>
      </c>
      <c r="C11" s="10" t="s">
        <v>4</v>
      </c>
      <c r="D11" s="11"/>
      <c r="E11" s="12"/>
      <c r="F11" s="13">
        <f t="shared" si="0"/>
        <v>0</v>
      </c>
    </row>
    <row r="12" spans="1:6" ht="30" customHeight="1" x14ac:dyDescent="0.25">
      <c r="A12" s="25">
        <f>IF(C12&gt;0,COUNT($A$5:A11)+1,"")</f>
        <v>7</v>
      </c>
      <c r="B12" s="9" t="s">
        <v>21</v>
      </c>
      <c r="C12" s="10" t="s">
        <v>4</v>
      </c>
      <c r="D12" s="11"/>
      <c r="E12" s="12"/>
      <c r="F12" s="13">
        <f t="shared" si="0"/>
        <v>0</v>
      </c>
    </row>
    <row r="13" spans="1:6" ht="30" customHeight="1" x14ac:dyDescent="0.25">
      <c r="A13" s="25">
        <f>IF(C13&gt;0,COUNT($A$5:A12)+1,"")</f>
        <v>8</v>
      </c>
      <c r="B13" s="9" t="s">
        <v>37</v>
      </c>
      <c r="C13" s="10" t="s">
        <v>17</v>
      </c>
      <c r="D13" s="11"/>
      <c r="E13" s="12"/>
      <c r="F13" s="13">
        <f t="shared" si="0"/>
        <v>0</v>
      </c>
    </row>
    <row r="14" spans="1:6" ht="30" customHeight="1" x14ac:dyDescent="0.25">
      <c r="A14" s="25">
        <f>IF(C14&gt;0,COUNT($A$5:A13)+1,"")</f>
        <v>9</v>
      </c>
      <c r="B14" s="9" t="s">
        <v>56</v>
      </c>
      <c r="C14" s="10" t="s">
        <v>4</v>
      </c>
      <c r="D14" s="11"/>
      <c r="E14" s="12"/>
      <c r="F14" s="13">
        <f t="shared" si="0"/>
        <v>0</v>
      </c>
    </row>
    <row r="15" spans="1:6" ht="15" customHeight="1" x14ac:dyDescent="0.25">
      <c r="A15" s="25">
        <f>IF(C15&gt;0,COUNT($A$5:A14)+1,"")</f>
        <v>10</v>
      </c>
      <c r="B15" s="9" t="s">
        <v>22</v>
      </c>
      <c r="C15" s="10" t="s">
        <v>4</v>
      </c>
      <c r="D15" s="11"/>
      <c r="E15" s="12"/>
      <c r="F15" s="13">
        <f t="shared" si="0"/>
        <v>0</v>
      </c>
    </row>
    <row r="16" spans="1:6" ht="30" customHeight="1" x14ac:dyDescent="0.25">
      <c r="A16" s="25">
        <f>IF(C16&gt;0,COUNT($A$5:A15)+1,"")</f>
        <v>11</v>
      </c>
      <c r="B16" s="9" t="s">
        <v>23</v>
      </c>
      <c r="C16" s="10" t="s">
        <v>4</v>
      </c>
      <c r="D16" s="11"/>
      <c r="E16" s="12"/>
      <c r="F16" s="13">
        <f t="shared" si="0"/>
        <v>0</v>
      </c>
    </row>
    <row r="17" spans="1:6" ht="30" customHeight="1" x14ac:dyDescent="0.25">
      <c r="A17" s="25">
        <f>IF(C17&gt;0,COUNT($A$5:A16)+1,"")</f>
        <v>12</v>
      </c>
      <c r="B17" s="9" t="s">
        <v>38</v>
      </c>
      <c r="C17" s="10" t="s">
        <v>17</v>
      </c>
      <c r="D17" s="11"/>
      <c r="E17" s="12"/>
      <c r="F17" s="13">
        <f t="shared" si="0"/>
        <v>0</v>
      </c>
    </row>
    <row r="18" spans="1:6" ht="30" customHeight="1" x14ac:dyDescent="0.25">
      <c r="A18" s="25">
        <f>IF(C18&gt;0,COUNT($A$5:A17)+1,"")</f>
        <v>13</v>
      </c>
      <c r="B18" s="9" t="s">
        <v>57</v>
      </c>
      <c r="C18" s="10" t="s">
        <v>4</v>
      </c>
      <c r="D18" s="11"/>
      <c r="E18" s="12"/>
      <c r="F18" s="13">
        <f t="shared" si="0"/>
        <v>0</v>
      </c>
    </row>
    <row r="19" spans="1:6" ht="15" customHeight="1" x14ac:dyDescent="0.25">
      <c r="A19" s="25">
        <f>IF(C19&gt;0,COUNT($A$5:A18)+1,"")</f>
        <v>14</v>
      </c>
      <c r="B19" s="9" t="s">
        <v>24</v>
      </c>
      <c r="C19" s="10" t="s">
        <v>4</v>
      </c>
      <c r="D19" s="11"/>
      <c r="E19" s="12"/>
      <c r="F19" s="13">
        <f t="shared" si="0"/>
        <v>0</v>
      </c>
    </row>
    <row r="20" spans="1:6" ht="30" customHeight="1" x14ac:dyDescent="0.25">
      <c r="A20" s="25">
        <f>IF(C20&gt;0,COUNT($A$5:A19)+1,"")</f>
        <v>15</v>
      </c>
      <c r="B20" s="9" t="s">
        <v>25</v>
      </c>
      <c r="C20" s="10" t="s">
        <v>4</v>
      </c>
      <c r="D20" s="11"/>
      <c r="E20" s="12"/>
      <c r="F20" s="13">
        <f t="shared" si="0"/>
        <v>0</v>
      </c>
    </row>
    <row r="21" spans="1:6" ht="30" customHeight="1" x14ac:dyDescent="0.25">
      <c r="A21" s="25">
        <f>IF(C21&gt;0,COUNT($A$5:A20)+1,"")</f>
        <v>16</v>
      </c>
      <c r="B21" s="9" t="s">
        <v>39</v>
      </c>
      <c r="C21" s="10" t="s">
        <v>17</v>
      </c>
      <c r="D21" s="11"/>
      <c r="E21" s="12"/>
      <c r="F21" s="13">
        <f t="shared" si="0"/>
        <v>0</v>
      </c>
    </row>
    <row r="22" spans="1:6" ht="30" customHeight="1" x14ac:dyDescent="0.25">
      <c r="A22" s="25">
        <f>IF(C22&gt;0,COUNT($A$5:A21)+1,"")</f>
        <v>17</v>
      </c>
      <c r="B22" s="9" t="s">
        <v>58</v>
      </c>
      <c r="C22" s="10" t="s">
        <v>4</v>
      </c>
      <c r="D22" s="11"/>
      <c r="E22" s="12"/>
      <c r="F22" s="13">
        <f t="shared" si="0"/>
        <v>0</v>
      </c>
    </row>
    <row r="23" spans="1:6" ht="15" customHeight="1" x14ac:dyDescent="0.25">
      <c r="A23" s="25">
        <f>IF(C23&gt;0,COUNT($A$5:A22)+1,"")</f>
        <v>18</v>
      </c>
      <c r="B23" s="9" t="s">
        <v>26</v>
      </c>
      <c r="C23" s="10" t="s">
        <v>4</v>
      </c>
      <c r="D23" s="11"/>
      <c r="E23" s="12"/>
      <c r="F23" s="13">
        <f t="shared" si="0"/>
        <v>0</v>
      </c>
    </row>
    <row r="24" spans="1:6" ht="30" customHeight="1" x14ac:dyDescent="0.25">
      <c r="A24" s="25">
        <f>IF(C24&gt;0,COUNT($A$5:A23)+1,"")</f>
        <v>19</v>
      </c>
      <c r="B24" s="9" t="s">
        <v>27</v>
      </c>
      <c r="C24" s="10" t="s">
        <v>4</v>
      </c>
      <c r="D24" s="11"/>
      <c r="E24" s="12"/>
      <c r="F24" s="13">
        <f t="shared" si="0"/>
        <v>0</v>
      </c>
    </row>
    <row r="25" spans="1:6" ht="30" customHeight="1" x14ac:dyDescent="0.25">
      <c r="A25" s="25">
        <f>IF(C25&gt;0,COUNT($A$5:A24)+1,"")</f>
        <v>20</v>
      </c>
      <c r="B25" s="9" t="s">
        <v>40</v>
      </c>
      <c r="C25" s="10" t="s">
        <v>17</v>
      </c>
      <c r="D25" s="11"/>
      <c r="E25" s="12"/>
      <c r="F25" s="13">
        <f t="shared" si="0"/>
        <v>0</v>
      </c>
    </row>
    <row r="26" spans="1:6" ht="30" customHeight="1" x14ac:dyDescent="0.25">
      <c r="A26" s="25">
        <f>IF(C26&gt;0,COUNT($A$5:A25)+1,"")</f>
        <v>21</v>
      </c>
      <c r="B26" s="9" t="s">
        <v>59</v>
      </c>
      <c r="C26" s="10" t="s">
        <v>4</v>
      </c>
      <c r="D26" s="11"/>
      <c r="E26" s="12"/>
      <c r="F26" s="13">
        <f t="shared" si="0"/>
        <v>0</v>
      </c>
    </row>
    <row r="27" spans="1:6" ht="15" customHeight="1" x14ac:dyDescent="0.25">
      <c r="A27" s="25">
        <f>IF(C27&gt;0,COUNT($A$5:A26)+1,"")</f>
        <v>22</v>
      </c>
      <c r="B27" s="9" t="s">
        <v>28</v>
      </c>
      <c r="C27" s="10" t="s">
        <v>4</v>
      </c>
      <c r="D27" s="11"/>
      <c r="E27" s="12"/>
      <c r="F27" s="13">
        <f t="shared" si="0"/>
        <v>0</v>
      </c>
    </row>
    <row r="28" spans="1:6" ht="30" customHeight="1" x14ac:dyDescent="0.25">
      <c r="A28" s="25">
        <f>IF(C28&gt;0,COUNT($A$5:A27)+1,"")</f>
        <v>23</v>
      </c>
      <c r="B28" s="9" t="s">
        <v>29</v>
      </c>
      <c r="C28" s="10" t="s">
        <v>4</v>
      </c>
      <c r="D28" s="11"/>
      <c r="E28" s="12"/>
      <c r="F28" s="13">
        <f t="shared" si="0"/>
        <v>0</v>
      </c>
    </row>
    <row r="29" spans="1:6" ht="30" customHeight="1" x14ac:dyDescent="0.25">
      <c r="A29" s="25">
        <f>IF(C29&gt;0,COUNT($A$5:A28)+1,"")</f>
        <v>24</v>
      </c>
      <c r="B29" s="9" t="s">
        <v>41</v>
      </c>
      <c r="C29" s="10" t="s">
        <v>17</v>
      </c>
      <c r="D29" s="11"/>
      <c r="E29" s="12"/>
      <c r="F29" s="13">
        <f t="shared" si="0"/>
        <v>0</v>
      </c>
    </row>
    <row r="30" spans="1:6" ht="45" customHeight="1" x14ac:dyDescent="0.25">
      <c r="A30" s="25">
        <f>IF(C30&gt;0,COUNT($A$5:A29)+1,"")</f>
        <v>25</v>
      </c>
      <c r="B30" s="9" t="s">
        <v>63</v>
      </c>
      <c r="C30" s="10" t="s">
        <v>4</v>
      </c>
      <c r="D30" s="11"/>
      <c r="E30" s="12"/>
      <c r="F30" s="13">
        <f>E30*D30</f>
        <v>0</v>
      </c>
    </row>
    <row r="31" spans="1:6" ht="45" customHeight="1" x14ac:dyDescent="0.25">
      <c r="A31" s="25">
        <f>IF(C31&gt;0,COUNT($A$5:A30)+1,"")</f>
        <v>26</v>
      </c>
      <c r="B31" s="9" t="s">
        <v>64</v>
      </c>
      <c r="C31" s="10" t="s">
        <v>4</v>
      </c>
      <c r="D31" s="11"/>
      <c r="E31" s="12"/>
      <c r="F31" s="13">
        <f>E31*D31</f>
        <v>0</v>
      </c>
    </row>
    <row r="32" spans="1:6" ht="45" customHeight="1" x14ac:dyDescent="0.25">
      <c r="A32" s="25">
        <f>IF(C32&gt;0,COUNT($A$5:A31)+1,"")</f>
        <v>27</v>
      </c>
      <c r="B32" s="9" t="s">
        <v>65</v>
      </c>
      <c r="C32" s="10" t="s">
        <v>4</v>
      </c>
      <c r="D32" s="11"/>
      <c r="E32" s="12"/>
      <c r="F32" s="13">
        <f>E32*D32</f>
        <v>0</v>
      </c>
    </row>
    <row r="33" spans="1:6" ht="45" customHeight="1" x14ac:dyDescent="0.25">
      <c r="A33" s="25">
        <f>IF(C33&gt;0,COUNT($A$5:A32)+1,"")</f>
        <v>28</v>
      </c>
      <c r="B33" s="9" t="s">
        <v>66</v>
      </c>
      <c r="C33" s="10" t="s">
        <v>4</v>
      </c>
      <c r="D33" s="11"/>
      <c r="E33" s="12"/>
      <c r="F33" s="13">
        <f>E33*D33</f>
        <v>0</v>
      </c>
    </row>
    <row r="34" spans="1:6" ht="45" customHeight="1" x14ac:dyDescent="0.25">
      <c r="A34" s="25">
        <f>IF(C34&gt;0,COUNT($A$5:A33)+1,"")</f>
        <v>29</v>
      </c>
      <c r="B34" s="9" t="s">
        <v>67</v>
      </c>
      <c r="C34" s="10" t="s">
        <v>4</v>
      </c>
      <c r="D34" s="11"/>
      <c r="E34" s="12"/>
      <c r="F34" s="13">
        <f>E34*D34</f>
        <v>0</v>
      </c>
    </row>
    <row r="35" spans="1:6" ht="45" customHeight="1" x14ac:dyDescent="0.25">
      <c r="A35" s="25">
        <f>IF(C35&gt;0,COUNT($A$5:A34)+1,"")</f>
        <v>30</v>
      </c>
      <c r="B35" s="9" t="s">
        <v>68</v>
      </c>
      <c r="C35" s="10" t="s">
        <v>4</v>
      </c>
      <c r="D35" s="11"/>
      <c r="E35" s="12"/>
      <c r="F35" s="13">
        <f>E35*D35</f>
        <v>0</v>
      </c>
    </row>
    <row r="36" spans="1:6" ht="45" customHeight="1" x14ac:dyDescent="0.25">
      <c r="A36" s="25">
        <f>IF(C36&gt;0,COUNT($A$5:A35)+1,"")</f>
        <v>31</v>
      </c>
      <c r="B36" s="9" t="s">
        <v>34</v>
      </c>
      <c r="C36" s="10" t="s">
        <v>4</v>
      </c>
      <c r="D36" s="11"/>
      <c r="E36" s="12"/>
      <c r="F36" s="13">
        <f>E36*D36</f>
        <v>0</v>
      </c>
    </row>
    <row r="37" spans="1:6" ht="15" customHeight="1" x14ac:dyDescent="0.25">
      <c r="A37" s="25">
        <f>IF(C37&gt;0,COUNT($A$5:A36)+1,"")</f>
        <v>32</v>
      </c>
      <c r="B37" s="9" t="s">
        <v>35</v>
      </c>
      <c r="C37" s="10" t="s">
        <v>4</v>
      </c>
      <c r="D37" s="11"/>
      <c r="E37" s="12"/>
      <c r="F37" s="13">
        <f>E37*D37</f>
        <v>0</v>
      </c>
    </row>
    <row r="38" spans="1:6" ht="45" customHeight="1" x14ac:dyDescent="0.25">
      <c r="A38" s="25">
        <f>IF(C38&gt;0,COUNT($A$5:A37)+1,"")</f>
        <v>33</v>
      </c>
      <c r="B38" s="9" t="s">
        <v>62</v>
      </c>
      <c r="C38" s="10" t="s">
        <v>4</v>
      </c>
      <c r="D38" s="11"/>
      <c r="E38" s="12"/>
      <c r="F38" s="13">
        <f>E38*D38</f>
        <v>0</v>
      </c>
    </row>
    <row r="39" spans="1:6" ht="30" customHeight="1" x14ac:dyDescent="0.25">
      <c r="A39" s="25">
        <f>IF(C39&gt;0,COUNT($A$5:A38)+1,"")</f>
        <v>34</v>
      </c>
      <c r="B39" s="9" t="s">
        <v>30</v>
      </c>
      <c r="C39" s="10" t="s">
        <v>4</v>
      </c>
      <c r="D39" s="11"/>
      <c r="E39" s="12"/>
      <c r="F39" s="13">
        <f t="shared" si="0"/>
        <v>0</v>
      </c>
    </row>
    <row r="40" spans="1:6" ht="15" customHeight="1" x14ac:dyDescent="0.25">
      <c r="A40" s="25">
        <f>IF(C40&gt;0,COUNT($A$5:A39)+1,"")</f>
        <v>35</v>
      </c>
      <c r="B40" s="9" t="s">
        <v>31</v>
      </c>
      <c r="C40" s="10" t="s">
        <v>4</v>
      </c>
      <c r="D40" s="11"/>
      <c r="E40" s="12"/>
      <c r="F40" s="13">
        <f t="shared" si="0"/>
        <v>0</v>
      </c>
    </row>
    <row r="41" spans="1:6" ht="30" customHeight="1" x14ac:dyDescent="0.25">
      <c r="A41" s="25">
        <f>IF(C41&gt;0,COUNT($A$5:A40)+1,"")</f>
        <v>36</v>
      </c>
      <c r="B41" s="9" t="s">
        <v>32</v>
      </c>
      <c r="C41" s="10" t="s">
        <v>4</v>
      </c>
      <c r="D41" s="11"/>
      <c r="E41" s="12"/>
      <c r="F41" s="13">
        <f t="shared" si="0"/>
        <v>0</v>
      </c>
    </row>
    <row r="42" spans="1:6" ht="45" customHeight="1" x14ac:dyDescent="0.25">
      <c r="A42" s="25">
        <f>IF(C42&gt;0,COUNT($A$5:A41)+1,"")</f>
        <v>37</v>
      </c>
      <c r="B42" s="9" t="s">
        <v>33</v>
      </c>
      <c r="C42" s="10" t="s">
        <v>4</v>
      </c>
      <c r="D42" s="11"/>
      <c r="E42" s="12"/>
      <c r="F42" s="13">
        <f t="shared" si="0"/>
        <v>0</v>
      </c>
    </row>
    <row r="43" spans="1:6" ht="30" customHeight="1" x14ac:dyDescent="0.25">
      <c r="A43" s="25">
        <f>IF(C43&gt;0,COUNT($A$5:A42)+1,"")</f>
        <v>38</v>
      </c>
      <c r="B43" s="9" t="s">
        <v>42</v>
      </c>
      <c r="C43" s="10" t="s">
        <v>17</v>
      </c>
      <c r="D43" s="11"/>
      <c r="E43" s="12"/>
      <c r="F43" s="13">
        <f t="shared" si="0"/>
        <v>0</v>
      </c>
    </row>
    <row r="44" spans="1:6" ht="30" customHeight="1" x14ac:dyDescent="0.25">
      <c r="A44" s="25">
        <f>IF(C44&gt;0,COUNT($A$5:A43)+1,"")</f>
        <v>39</v>
      </c>
      <c r="B44" s="9" t="s">
        <v>12</v>
      </c>
      <c r="C44" s="10" t="s">
        <v>13</v>
      </c>
      <c r="D44" s="11"/>
      <c r="E44" s="12"/>
      <c r="F44" s="13">
        <f t="shared" si="0"/>
        <v>0</v>
      </c>
    </row>
    <row r="45" spans="1:6" ht="15" customHeight="1" x14ac:dyDescent="0.25">
      <c r="A45" s="25">
        <f>IF(C45&gt;0,COUNT($A$5:A44)+1,"")</f>
        <v>40</v>
      </c>
      <c r="B45" s="9" t="s">
        <v>14</v>
      </c>
      <c r="C45" s="10" t="s">
        <v>13</v>
      </c>
      <c r="D45" s="11"/>
      <c r="E45" s="12"/>
      <c r="F45" s="13">
        <f t="shared" si="0"/>
        <v>0</v>
      </c>
    </row>
    <row r="46" spans="1:6" ht="30" customHeight="1" x14ac:dyDescent="0.25">
      <c r="A46" s="25">
        <f>IF(C46&gt;0,COUNT($A$5:A45)+1,"")</f>
        <v>41</v>
      </c>
      <c r="B46" s="9" t="s">
        <v>43</v>
      </c>
      <c r="C46" s="10" t="s">
        <v>4</v>
      </c>
      <c r="D46" s="11"/>
      <c r="E46" s="12"/>
      <c r="F46" s="13">
        <f t="shared" si="0"/>
        <v>0</v>
      </c>
    </row>
    <row r="47" spans="1:6" ht="15" customHeight="1" x14ac:dyDescent="0.25">
      <c r="A47" s="25">
        <f>IF(C47&gt;0,COUNT($A$5:A46)+1,"")</f>
        <v>42</v>
      </c>
      <c r="B47" s="9" t="s">
        <v>10</v>
      </c>
      <c r="C47" s="10" t="s">
        <v>4</v>
      </c>
      <c r="D47" s="11"/>
      <c r="E47" s="12"/>
      <c r="F47" s="13">
        <f t="shared" si="0"/>
        <v>0</v>
      </c>
    </row>
    <row r="48" spans="1:6" ht="30" customHeight="1" x14ac:dyDescent="0.25">
      <c r="A48" s="25">
        <f>IF(C48&gt;0,COUNT($A$5:A47)+1,"")</f>
        <v>43</v>
      </c>
      <c r="B48" s="9" t="s">
        <v>11</v>
      </c>
      <c r="C48" s="10" t="s">
        <v>4</v>
      </c>
      <c r="D48" s="11"/>
      <c r="E48" s="12"/>
      <c r="F48" s="13">
        <f t="shared" si="0"/>
        <v>0</v>
      </c>
    </row>
    <row r="49" spans="1:6" ht="30" customHeight="1" x14ac:dyDescent="0.25">
      <c r="A49" s="25">
        <f>IF(C49&gt;0,COUNT($A$5:A48)+1,"")</f>
        <v>44</v>
      </c>
      <c r="B49" s="9" t="s">
        <v>44</v>
      </c>
      <c r="C49" s="10" t="s">
        <v>17</v>
      </c>
      <c r="D49" s="11"/>
      <c r="E49" s="12"/>
      <c r="F49" s="13">
        <f t="shared" si="0"/>
        <v>0</v>
      </c>
    </row>
    <row r="50" spans="1:6" ht="15" customHeight="1" x14ac:dyDescent="0.25">
      <c r="A50" s="25">
        <f>IF(C50&gt;0,COUNT($A$5:A49)+1,"")</f>
        <v>45</v>
      </c>
      <c r="B50" s="9" t="s">
        <v>45</v>
      </c>
      <c r="C50" s="10" t="s">
        <v>17</v>
      </c>
      <c r="D50" s="11"/>
      <c r="E50" s="12"/>
      <c r="F50" s="13">
        <f t="shared" si="0"/>
        <v>0</v>
      </c>
    </row>
    <row r="51" spans="1:6" ht="30" customHeight="1" x14ac:dyDescent="0.25">
      <c r="A51" s="25">
        <f>IF(C51&gt;0,COUNT($A$5:A50)+1,"")</f>
        <v>46</v>
      </c>
      <c r="B51" s="9" t="s">
        <v>46</v>
      </c>
      <c r="C51" s="10" t="s">
        <v>17</v>
      </c>
      <c r="D51" s="11"/>
      <c r="E51" s="12"/>
      <c r="F51" s="13">
        <f t="shared" si="0"/>
        <v>0</v>
      </c>
    </row>
    <row r="52" spans="1:6" ht="15" customHeight="1" x14ac:dyDescent="0.25">
      <c r="A52" s="25">
        <f>IF(C52&gt;0,COUNT($A$5:A51)+1,"")</f>
        <v>47</v>
      </c>
      <c r="B52" s="9" t="s">
        <v>47</v>
      </c>
      <c r="C52" s="10" t="s">
        <v>17</v>
      </c>
      <c r="D52" s="11"/>
      <c r="E52" s="12"/>
      <c r="F52" s="13">
        <f t="shared" si="0"/>
        <v>0</v>
      </c>
    </row>
    <row r="53" spans="1:6" ht="30" customHeight="1" x14ac:dyDescent="0.25">
      <c r="A53" s="25">
        <f>IF(C53&gt;0,COUNT($A$5:A52)+1,"")</f>
        <v>48</v>
      </c>
      <c r="B53" s="9" t="s">
        <v>48</v>
      </c>
      <c r="C53" s="10" t="s">
        <v>17</v>
      </c>
      <c r="D53" s="11"/>
      <c r="E53" s="12"/>
      <c r="F53" s="13">
        <f t="shared" si="0"/>
        <v>0</v>
      </c>
    </row>
    <row r="54" spans="1:6" ht="15" customHeight="1" x14ac:dyDescent="0.25">
      <c r="A54" s="25">
        <f>IF(C54&gt;0,COUNT($A$5:A53)+1,"")</f>
        <v>49</v>
      </c>
      <c r="B54" s="9" t="s">
        <v>51</v>
      </c>
      <c r="C54" s="10" t="s">
        <v>17</v>
      </c>
      <c r="D54" s="11"/>
      <c r="E54" s="12"/>
      <c r="F54" s="13">
        <f t="shared" si="0"/>
        <v>0</v>
      </c>
    </row>
    <row r="55" spans="1:6" ht="30" customHeight="1" x14ac:dyDescent="0.25">
      <c r="A55" s="25">
        <f>IF(C55&gt;0,COUNT($A$5:A54)+1,"")</f>
        <v>50</v>
      </c>
      <c r="B55" s="9" t="s">
        <v>49</v>
      </c>
      <c r="C55" s="10" t="s">
        <v>17</v>
      </c>
      <c r="D55" s="11"/>
      <c r="E55" s="12"/>
      <c r="F55" s="13">
        <f t="shared" si="0"/>
        <v>0</v>
      </c>
    </row>
    <row r="56" spans="1:6" ht="15" customHeight="1" x14ac:dyDescent="0.25">
      <c r="A56" s="25">
        <f>IF(C56&gt;0,COUNT($A$5:A55)+1,"")</f>
        <v>51</v>
      </c>
      <c r="B56" s="9" t="s">
        <v>52</v>
      </c>
      <c r="C56" s="10" t="s">
        <v>17</v>
      </c>
      <c r="D56" s="11"/>
      <c r="E56" s="12"/>
      <c r="F56" s="13">
        <f t="shared" si="0"/>
        <v>0</v>
      </c>
    </row>
    <row r="57" spans="1:6" ht="30" customHeight="1" thickBot="1" x14ac:dyDescent="0.3">
      <c r="A57" s="25">
        <f>IF(C57&gt;0,COUNT($A$5:A56)+1,"")</f>
        <v>52</v>
      </c>
      <c r="B57" s="9" t="s">
        <v>50</v>
      </c>
      <c r="C57" s="10" t="s">
        <v>17</v>
      </c>
      <c r="D57" s="11"/>
      <c r="E57" s="12"/>
      <c r="F57" s="13">
        <f t="shared" ref="F57" si="1">E57*D57</f>
        <v>0</v>
      </c>
    </row>
    <row r="58" spans="1:6" ht="15" customHeight="1" thickBot="1" x14ac:dyDescent="0.3">
      <c r="A58" s="31" t="s">
        <v>15</v>
      </c>
      <c r="B58" s="32"/>
      <c r="C58" s="33"/>
      <c r="D58" s="23"/>
      <c r="E58" s="24"/>
      <c r="F58" s="30">
        <f>SUM(F6:F57)</f>
        <v>0</v>
      </c>
    </row>
    <row r="59" spans="1:6" ht="15" customHeight="1" thickBot="1" x14ac:dyDescent="0.3">
      <c r="A59" s="15"/>
      <c r="B59" s="17" t="s">
        <v>5</v>
      </c>
      <c r="C59" s="14"/>
      <c r="D59" s="8"/>
      <c r="E59" s="16"/>
      <c r="F59" s="26">
        <f>F58*0.2</f>
        <v>0</v>
      </c>
    </row>
    <row r="60" spans="1:6" ht="30" customHeight="1" thickBot="1" x14ac:dyDescent="0.3">
      <c r="A60" s="34" t="s">
        <v>61</v>
      </c>
      <c r="B60" s="35"/>
      <c r="C60" s="36"/>
      <c r="D60" s="27"/>
      <c r="E60" s="28"/>
      <c r="F60" s="29">
        <f>F59+F58</f>
        <v>0</v>
      </c>
    </row>
  </sheetData>
  <mergeCells count="6">
    <mergeCell ref="A58:C58"/>
    <mergeCell ref="A60:C60"/>
    <mergeCell ref="A1:F1"/>
    <mergeCell ref="A2:C3"/>
    <mergeCell ref="D2:F2"/>
    <mergeCell ref="D3:F3"/>
  </mergeCells>
  <pageMargins left="0.51181102362204722" right="0.51181102362204722" top="0.55118110236220474" bottom="0.55118110236220474" header="0.31496062992125984" footer="0.31496062992125984"/>
  <pageSetup paperSize="9" scale="61" fitToHeight="9" orientation="portrait" r:id="rId1"/>
  <headerFooter>
    <oddFooter>&amp;CPage &amp;P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Lot2 - Menuiserie</vt:lpstr>
      <vt:lpstr>'Lot2 - Menuiserie'!Impression_des_titres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 Bru</dc:creator>
  <cp:lastModifiedBy>BRUNET Alain</cp:lastModifiedBy>
  <cp:lastPrinted>2024-10-02T09:13:40Z</cp:lastPrinted>
  <dcterms:created xsi:type="dcterms:W3CDTF">2023-02-19T18:22:02Z</dcterms:created>
  <dcterms:modified xsi:type="dcterms:W3CDTF">2025-04-08T16:04:50Z</dcterms:modified>
</cp:coreProperties>
</file>