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estion des Biens\Marchés\2025\Achat de véhicules\"/>
    </mc:Choice>
  </mc:AlternateContent>
  <bookViews>
    <workbookView xWindow="0" yWindow="0" windowWidth="25200" windowHeight="11856" activeTab="2"/>
  </bookViews>
  <sheets>
    <sheet name="Analyse Lot n°1" sheetId="10" r:id="rId1"/>
    <sheet name="Feuil1" sheetId="14" r:id="rId2"/>
    <sheet name="Analyse Lot n°2" sheetId="13" r:id="rId3"/>
    <sheet name="Fiche individuelle" sheetId="2" r:id="rId4"/>
  </sheets>
  <externalReferences>
    <externalReference r:id="rId5"/>
  </externalReferences>
  <definedNames>
    <definedName name="_xlnm.Print_Area" localSheetId="3">'Fiche individuelle'!$B$8:$J$55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3" l="1"/>
  <c r="J31" i="13" s="1"/>
  <c r="K30" i="13"/>
  <c r="L30" i="13"/>
  <c r="K31" i="13"/>
  <c r="L31" i="13"/>
  <c r="D20" i="13"/>
  <c r="D23" i="13" s="1"/>
  <c r="E20" i="13"/>
  <c r="D22" i="13"/>
  <c r="L21" i="13"/>
  <c r="K20" i="13"/>
  <c r="J20" i="13"/>
  <c r="C84" i="13"/>
  <c r="C37" i="13"/>
  <c r="I30" i="13"/>
  <c r="I31" i="13" s="1"/>
  <c r="H30" i="13"/>
  <c r="H31" i="13" s="1"/>
  <c r="G30" i="13"/>
  <c r="G31" i="13" s="1"/>
  <c r="F30" i="13"/>
  <c r="F31" i="13" s="1"/>
  <c r="E30" i="13"/>
  <c r="E31" i="13" s="1"/>
  <c r="D30" i="13"/>
  <c r="D31" i="13" s="1"/>
  <c r="H21" i="13"/>
  <c r="G21" i="13"/>
  <c r="I20" i="13"/>
  <c r="F20" i="13"/>
  <c r="C84" i="10"/>
  <c r="C37" i="10"/>
  <c r="H21" i="10" l="1"/>
  <c r="G21" i="10"/>
  <c r="E21" i="10"/>
  <c r="D21" i="10"/>
  <c r="H31" i="10"/>
  <c r="E30" i="10"/>
  <c r="E31" i="10" s="1"/>
  <c r="F30" i="10"/>
  <c r="F31" i="10" s="1"/>
  <c r="G30" i="10"/>
  <c r="G31" i="10" s="1"/>
  <c r="H30" i="10"/>
  <c r="I30" i="10"/>
  <c r="I31" i="10" s="1"/>
  <c r="D30" i="10"/>
  <c r="D31" i="10" s="1"/>
  <c r="F20" i="10"/>
  <c r="I20" i="10"/>
  <c r="D23" i="10" l="1"/>
  <c r="D22" i="10"/>
  <c r="K16" i="2"/>
</calcChain>
</file>

<file path=xl/sharedStrings.xml><?xml version="1.0" encoding="utf-8"?>
<sst xmlns="http://schemas.openxmlformats.org/spreadsheetml/2006/main" count="252" uniqueCount="147">
  <si>
    <t>Fiche individuelle</t>
  </si>
  <si>
    <t>Immatriculation</t>
  </si>
  <si>
    <t>Energie</t>
  </si>
  <si>
    <t>Marque</t>
  </si>
  <si>
    <t>Couleur</t>
  </si>
  <si>
    <t>Type véhicule</t>
  </si>
  <si>
    <t>Date 1ère immat.</t>
  </si>
  <si>
    <t>Modèle</t>
  </si>
  <si>
    <t>Boite de vitesse</t>
  </si>
  <si>
    <t>Finition</t>
  </si>
  <si>
    <t>Crit'Air :</t>
  </si>
  <si>
    <t>Puissance Fiscale</t>
  </si>
  <si>
    <t>Conso moyenne (L/100 km)</t>
  </si>
  <si>
    <t>Puissance réelle</t>
  </si>
  <si>
    <t>Kilométrage actuel:</t>
  </si>
  <si>
    <t>Nombre de Places</t>
  </si>
  <si>
    <t>Date de livraison</t>
  </si>
  <si>
    <t>Typologie de Pneus :</t>
  </si>
  <si>
    <t>Hiver/ 4 Saisons/ été</t>
  </si>
  <si>
    <t>Dimensions :</t>
  </si>
  <si>
    <t>Roue de Secours :</t>
  </si>
  <si>
    <t>Roue/ Galette/kit anti-crevaison</t>
  </si>
  <si>
    <t>Liste des équipements principaux:</t>
  </si>
  <si>
    <t>OUI/NON</t>
  </si>
  <si>
    <t>Aide au démarrage en côte</t>
  </si>
  <si>
    <t>Radar Recul</t>
  </si>
  <si>
    <t>Caméra Recul</t>
  </si>
  <si>
    <t>Radar Avant</t>
  </si>
  <si>
    <t>Antibrouillards</t>
  </si>
  <si>
    <t>Allumage auto des phares</t>
  </si>
  <si>
    <t>Allumage auto des essuie-glaces</t>
  </si>
  <si>
    <t>Clef/carte Mains libres</t>
  </si>
  <si>
    <t>Climatisation auto AV</t>
  </si>
  <si>
    <t>Condamnation centralisée de toutes les portes</t>
  </si>
  <si>
    <t>Eclairage Full Led</t>
  </si>
  <si>
    <t>Système Apple Car play</t>
  </si>
  <si>
    <t>Système Android Auto</t>
  </si>
  <si>
    <t>Régulateur-Limiteur de vitesses</t>
  </si>
  <si>
    <t>Barres de toit longitudinales</t>
  </si>
  <si>
    <t>Crochet d'Attelage</t>
  </si>
  <si>
    <t>Jantes tôles</t>
  </si>
  <si>
    <t>Les Hogues</t>
  </si>
  <si>
    <t>Etablissement</t>
  </si>
  <si>
    <t>PRIX du véhicule HT</t>
  </si>
  <si>
    <t>Frais de mise en service</t>
  </si>
  <si>
    <t>Frais administratif (carte grise)</t>
  </si>
  <si>
    <t>Taxe Parafiscale</t>
  </si>
  <si>
    <t>Frais autres</t>
  </si>
  <si>
    <t>Kit Gilet Triangle</t>
  </si>
  <si>
    <t>Extincteur</t>
  </si>
  <si>
    <t>Boites de lampes</t>
  </si>
  <si>
    <t>Plein de Carburant</t>
  </si>
  <si>
    <t>Barre de toit</t>
  </si>
  <si>
    <t>La Traverse</t>
  </si>
  <si>
    <t>Les Herbiers</t>
  </si>
  <si>
    <t>Reprise</t>
  </si>
  <si>
    <t>Acquisition</t>
  </si>
  <si>
    <t xml:space="preserve">Véhicules 9 places Occasion </t>
  </si>
  <si>
    <t>Véhicules 9 places Occasion</t>
  </si>
  <si>
    <t>Véhicule 9 places Occasion</t>
  </si>
  <si>
    <t>Véhicules 5 places Occasion</t>
  </si>
  <si>
    <t>Véhicule 9 places NEUF</t>
  </si>
  <si>
    <t>Véhicules 5 places Neuf</t>
  </si>
  <si>
    <t>Options  complémentaires:</t>
  </si>
  <si>
    <t>Crochet attelage amovible avec outils</t>
  </si>
  <si>
    <t>Tapis de sol avant /arrière (VL 5-7 places)</t>
  </si>
  <si>
    <t>Tapis de Coffre plastique (VL 5 places)</t>
  </si>
  <si>
    <t>Spécificités Occasion</t>
  </si>
  <si>
    <t>Prix TTC proposé</t>
  </si>
  <si>
    <t>Les Hogues TRAFIC EZ-828-QR</t>
  </si>
  <si>
    <t>La Rosace</t>
  </si>
  <si>
    <t>La Garenne</t>
  </si>
  <si>
    <t>Véhicules 7 places Occasion</t>
  </si>
  <si>
    <t>Véhicules 7 places Neuf</t>
  </si>
  <si>
    <t>Fiche descriptive du véhicule Neuf ou d'occasion</t>
  </si>
  <si>
    <t>Analyse des Offres Lot n°1</t>
  </si>
  <si>
    <t>Total TTC</t>
  </si>
  <si>
    <t>Pondération</t>
  </si>
  <si>
    <t>Note Maxi</t>
  </si>
  <si>
    <t>Sous total Occasion HT Hors Options</t>
  </si>
  <si>
    <t>Sous Total Neuf HT Hors Options</t>
  </si>
  <si>
    <t>Total Occasion TTC Hors Options</t>
  </si>
  <si>
    <t>Total Neuf TTC Hors options</t>
  </si>
  <si>
    <t>Total Options HT</t>
  </si>
  <si>
    <t>Candidat n°1</t>
  </si>
  <si>
    <t>Intégralité de l'équipement de base</t>
  </si>
  <si>
    <t>Options supplémentaires non demandées</t>
  </si>
  <si>
    <t>Confort</t>
  </si>
  <si>
    <t>Alerte franchissement de ligne</t>
  </si>
  <si>
    <t>Antibrouillard avant</t>
  </si>
  <si>
    <t>Roue de secours</t>
  </si>
  <si>
    <t>Jantes alu</t>
  </si>
  <si>
    <t>Protection extérieures (bas de caisse), habillage intérieurs</t>
  </si>
  <si>
    <t>Clim automatique</t>
  </si>
  <si>
    <t>Caméra de recul</t>
  </si>
  <si>
    <t>Radar de recul AV</t>
  </si>
  <si>
    <t>Radar de recul AR</t>
  </si>
  <si>
    <t>Alumage auto des feux</t>
  </si>
  <si>
    <t>Allumage auto des essuies glace</t>
  </si>
  <si>
    <t>Surveillance pression des pneus</t>
  </si>
  <si>
    <t>Appel d'urgence</t>
  </si>
  <si>
    <t>Sécuritaire</t>
  </si>
  <si>
    <t>Esthétiques</t>
  </si>
  <si>
    <t>Freinage actif (distance véhicule précédent)</t>
  </si>
  <si>
    <t>Condamnation centralisée des portes</t>
  </si>
  <si>
    <t>Mains libres</t>
  </si>
  <si>
    <t>Alerte vigilance conducteur</t>
  </si>
  <si>
    <t>Ethylotest</t>
  </si>
  <si>
    <t>Porte latérale supplémentaire</t>
  </si>
  <si>
    <t>Vitres ouvrantes sur portes latérales</t>
  </si>
  <si>
    <t>Prise 230v</t>
  </si>
  <si>
    <t>Porte latérale main libre</t>
  </si>
  <si>
    <t>Surveillance angle mort</t>
  </si>
  <si>
    <t>Rétroviseur jour/nuit</t>
  </si>
  <si>
    <t>Lunettes arrière teintées</t>
  </si>
  <si>
    <t>Chauffage/ clim aditionnel arrière</t>
  </si>
  <si>
    <t>Retroviseurs extérieurs chauffants</t>
  </si>
  <si>
    <t>Couleurs sur éléments carrosseries</t>
  </si>
  <si>
    <t>Hybride rechargeable +2
Hybride Non rechargeable +1
Bioéthanol +2
Diesel 0</t>
  </si>
  <si>
    <t>Emissions de CO2</t>
  </si>
  <si>
    <t>Historique des réparations</t>
  </si>
  <si>
    <t>Oui + 4 points
Non 0 points
 incomplet 2 points</t>
  </si>
  <si>
    <t>Garantie constructeur supérieure à un an</t>
  </si>
  <si>
    <t>Classement crit'air</t>
  </si>
  <si>
    <t>Oui 2 points ; Non 0 points</t>
  </si>
  <si>
    <t>Note pondérée sur 4</t>
  </si>
  <si>
    <t>Démarche environnementale complémentaire décrite</t>
  </si>
  <si>
    <t>2 points</t>
  </si>
  <si>
    <t>Note /10</t>
  </si>
  <si>
    <t>Critère Prix: 40%</t>
  </si>
  <si>
    <t>Critère technique 50%</t>
  </si>
  <si>
    <t>Critère environnemental 10%</t>
  </si>
  <si>
    <t>Délai de livraison: 10 points</t>
  </si>
  <si>
    <t>Pondération au nombre de jours des véhicules neufs</t>
  </si>
  <si>
    <t xml:space="preserve">Date 1ère immat. </t>
  </si>
  <si>
    <t xml:space="preserve">Kilométrage actuel </t>
  </si>
  <si>
    <t>Equipements</t>
  </si>
  <si>
    <t>Mémoire technique: 40 points</t>
  </si>
  <si>
    <t>Egal à mini + 0 point
supérieure de 10% +1 points 
supérieur de + de 10% + 2 points</t>
  </si>
  <si>
    <t xml:space="preserve">0-6 mois = +6 points
6 mois-1 an= +4 points
1an -1,5 an = +2  points
1,5 - 2ans = +1 points
+ 2ans = 0
+3ans= -10 points
</t>
  </si>
  <si>
    <t>2 ans ou + 5 points
Pas de garantie 0 points
 un an2,5 points</t>
  </si>
  <si>
    <t>Oui 2 points - non  0 points</t>
  </si>
  <si>
    <t>0 - 10 000km +10 points
10 000km- 20 000km +7,5 points
20 000km -30000 km +5 points
30 000 - 40 000km  +2,5 points</t>
  </si>
  <si>
    <t>Note sur 6 maxi</t>
  </si>
  <si>
    <t>Si oui + 0,5 points/option=&gt; maxi 1 points</t>
  </si>
  <si>
    <t>Si oui + 1 points/option maxi 4</t>
  </si>
  <si>
    <t>Si oui + 1  points/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</si>
</sst>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i/>
      <sz val="16"/>
      <color rgb="FFC00000"/>
      <name val="Arial"/>
      <family val="2"/>
    </font>
    <font>
      <b/>
      <u/>
      <sz val="16"/>
      <color rgb="FFC00000"/>
      <name val="Arial"/>
      <family val="2"/>
    </font>
    <font>
      <b/>
      <sz val="11"/>
      <color theme="1"/>
      <name val="Arial"/>
      <family val="2"/>
    </font>
    <font>
      <b/>
      <u/>
      <sz val="20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b/>
      <u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000000"/>
      <name val="Calibri"/>
      <scheme val="minor"/>
    </font>
    <font>
      <sz val="11"/>
      <color rgb="FF000000"/>
      <name val="Calibri"/>
      <family val="2"/>
      <scheme val="minor"/>
    </font>
    <font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7">
    <xf numFmtId="0" fontId="0" fillId="0" borderId="0" xfId="0"/>
    <xf numFmtId="0" fontId="3" fillId="2" borderId="0" xfId="0" applyFont="1" applyFill="1"/>
    <xf numFmtId="0" fontId="0" fillId="2" borderId="0" xfId="0" applyFill="1"/>
    <xf numFmtId="49" fontId="4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4" fontId="6" fillId="0" borderId="0" xfId="0" applyNumberFormat="1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right" vertical="center"/>
    </xf>
    <xf numFmtId="14" fontId="8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14" fontId="9" fillId="0" borderId="0" xfId="0" applyNumberFormat="1" applyFont="1" applyAlignment="1">
      <alignment horizontal="left" vertical="center"/>
    </xf>
    <xf numFmtId="0" fontId="2" fillId="0" borderId="0" xfId="0" applyFont="1"/>
    <xf numFmtId="0" fontId="0" fillId="0" borderId="6" xfId="0" applyBorder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4" fontId="9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14" fontId="6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3" fillId="0" borderId="5" xfId="0" applyFont="1" applyBorder="1"/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0" fillId="0" borderId="0" xfId="0" applyFont="1"/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0" xfId="0" applyFont="1" applyBorder="1" applyAlignment="1">
      <alignment horizontal="center"/>
    </xf>
    <xf numFmtId="0" fontId="0" fillId="0" borderId="10" xfId="0" applyBorder="1"/>
    <xf numFmtId="0" fontId="0" fillId="3" borderId="10" xfId="0" applyFill="1" applyBorder="1"/>
    <xf numFmtId="0" fontId="15" fillId="0" borderId="1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15" fillId="0" borderId="10" xfId="0" applyFont="1" applyBorder="1" applyAlignment="1">
      <alignment horizontal="center" wrapText="1"/>
    </xf>
    <xf numFmtId="164" fontId="0" fillId="0" borderId="10" xfId="0" applyNumberFormat="1" applyBorder="1"/>
    <xf numFmtId="164" fontId="15" fillId="0" borderId="10" xfId="0" applyNumberFormat="1" applyFont="1" applyBorder="1" applyAlignment="1">
      <alignment horizontal="center"/>
    </xf>
    <xf numFmtId="164" fontId="0" fillId="3" borderId="10" xfId="0" applyNumberFormat="1" applyFill="1" applyBorder="1"/>
    <xf numFmtId="164" fontId="0" fillId="0" borderId="0" xfId="0" applyNumberFormat="1" applyBorder="1"/>
    <xf numFmtId="164" fontId="0" fillId="0" borderId="0" xfId="0" applyNumberFormat="1"/>
    <xf numFmtId="44" fontId="0" fillId="0" borderId="0" xfId="1" applyFont="1"/>
    <xf numFmtId="0" fontId="15" fillId="0" borderId="11" xfId="0" applyFont="1" applyBorder="1"/>
    <xf numFmtId="0" fontId="0" fillId="0" borderId="11" xfId="0" applyBorder="1"/>
    <xf numFmtId="0" fontId="15" fillId="0" borderId="14" xfId="0" applyFont="1" applyBorder="1"/>
    <xf numFmtId="0" fontId="15" fillId="0" borderId="15" xfId="0" applyFont="1" applyBorder="1"/>
    <xf numFmtId="0" fontId="0" fillId="0" borderId="15" xfId="0" applyBorder="1"/>
    <xf numFmtId="0" fontId="0" fillId="0" borderId="16" xfId="0" applyBorder="1"/>
    <xf numFmtId="0" fontId="15" fillId="0" borderId="17" xfId="0" applyFont="1" applyBorder="1"/>
    <xf numFmtId="0" fontId="15" fillId="0" borderId="18" xfId="0" applyFont="1" applyBorder="1"/>
    <xf numFmtId="0" fontId="0" fillId="0" borderId="18" xfId="0" applyBorder="1"/>
    <xf numFmtId="0" fontId="0" fillId="0" borderId="19" xfId="0" applyBorder="1"/>
    <xf numFmtId="0" fontId="15" fillId="0" borderId="13" xfId="0" applyFont="1" applyBorder="1" applyAlignment="1">
      <alignment horizontal="center" wrapText="1"/>
    </xf>
    <xf numFmtId="164" fontId="15" fillId="0" borderId="13" xfId="0" applyNumberFormat="1" applyFont="1" applyBorder="1" applyAlignment="1">
      <alignment horizontal="center"/>
    </xf>
    <xf numFmtId="164" fontId="0" fillId="0" borderId="13" xfId="0" applyNumberFormat="1" applyBorder="1"/>
    <xf numFmtId="0" fontId="0" fillId="0" borderId="10" xfId="0" applyFont="1" applyBorder="1"/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4" fillId="0" borderId="17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6" fillId="0" borderId="1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wrapText="1"/>
    </xf>
    <xf numFmtId="0" fontId="0" fillId="0" borderId="22" xfId="0" applyBorder="1"/>
    <xf numFmtId="0" fontId="1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21" fillId="0" borderId="17" xfId="0" applyFont="1" applyBorder="1" applyAlignment="1">
      <alignment vertical="center"/>
    </xf>
    <xf numFmtId="0" fontId="0" fillId="0" borderId="20" xfId="0" applyBorder="1"/>
    <xf numFmtId="2" fontId="15" fillId="0" borderId="21" xfId="0" applyNumberFormat="1" applyFont="1" applyBorder="1"/>
    <xf numFmtId="0" fontId="9" fillId="0" borderId="0" xfId="0" applyFont="1" applyBorder="1" applyAlignment="1">
      <alignment vertical="center"/>
    </xf>
    <xf numFmtId="0" fontId="22" fillId="0" borderId="17" xfId="0" applyFont="1" applyBorder="1" applyAlignment="1">
      <alignment horizontal="left"/>
    </xf>
    <xf numFmtId="0" fontId="15" fillId="0" borderId="21" xfId="0" applyFont="1" applyBorder="1"/>
    <xf numFmtId="0" fontId="23" fillId="0" borderId="19" xfId="0" applyFont="1" applyBorder="1" applyAlignment="1">
      <alignment horizontal="left"/>
    </xf>
    <xf numFmtId="0" fontId="15" fillId="0" borderId="1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1">
    <dxf>
      <font>
        <color rgb="FFC0000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gecamassurancemaladiefr-my.sharepoint.com/personal/denis_cardineau_ugecam_assurance-maladie_fr/Documents/2025%20AOO%20V&#233;hicules/Suivi%20parc%20au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 de Bord"/>
      <sheetName val="Parc Auto"/>
      <sheetName val="Kilométrage"/>
      <sheetName val="Dépenses"/>
      <sheetName val="Maintenance"/>
      <sheetName val="Fiche individuelle"/>
      <sheetName val="Paramétrage"/>
      <sheetName val="Calcul Stats"/>
      <sheetName val="Calcul interventions"/>
      <sheetName val="Calcul interventions_2"/>
    </sheetNames>
    <sheetDataSet>
      <sheetData sheetId="0"/>
      <sheetData sheetId="1">
        <row r="9">
          <cell r="C9" t="str">
            <v>Immatriculation</v>
          </cell>
          <cell r="D9" t="str">
            <v>Marque</v>
          </cell>
          <cell r="E9" t="str">
            <v>Modèle</v>
          </cell>
          <cell r="F9" t="str">
            <v>Gamme</v>
          </cell>
          <cell r="G9" t="str">
            <v>Type</v>
          </cell>
          <cell r="H9" t="str">
            <v>CV</v>
          </cell>
          <cell r="I9" t="str">
            <v>Energie</v>
          </cell>
          <cell r="J9" t="str">
            <v>Couleur</v>
          </cell>
          <cell r="K9" t="str">
            <v>CO2</v>
          </cell>
          <cell r="L9" t="str">
            <v>Date 1ère immatriculation</v>
          </cell>
          <cell r="M9" t="str">
            <v>Site</v>
          </cell>
          <cell r="N9" t="str">
            <v>Catégorie</v>
          </cell>
          <cell r="O9" t="str">
            <v>Affectation</v>
          </cell>
          <cell r="P9" t="str">
            <v>Secours/crevaison</v>
          </cell>
          <cell r="Q9" t="str">
            <v>Pneus</v>
          </cell>
          <cell r="R9" t="str">
            <v>Rotation pneu</v>
          </cell>
          <cell r="S9" t="str">
            <v>Dimension pneus</v>
          </cell>
          <cell r="T9" t="str">
            <v>Contrat d'entretien</v>
          </cell>
          <cell r="U9" t="str">
            <v>Carte carburant</v>
          </cell>
          <cell r="V9" t="str">
            <v>Télépéage</v>
          </cell>
          <cell r="W9" t="str">
            <v>CRIT'AIR</v>
          </cell>
          <cell r="X9" t="str">
            <v>Conso L/100km</v>
          </cell>
        </row>
        <row r="10">
          <cell r="C10" t="str">
            <v>AZ-442-AL</v>
          </cell>
          <cell r="D10" t="str">
            <v>Renault</v>
          </cell>
          <cell r="E10" t="str">
            <v>Kangoo</v>
          </cell>
          <cell r="F10" t="str">
            <v>1,5 DCI 85</v>
          </cell>
          <cell r="G10" t="str">
            <v>Utilitaire</v>
          </cell>
          <cell r="H10">
            <v>6</v>
          </cell>
          <cell r="I10" t="str">
            <v>Gasoil</v>
          </cell>
          <cell r="J10" t="str">
            <v>Gris clair</v>
          </cell>
          <cell r="K10">
            <v>151</v>
          </cell>
          <cell r="L10">
            <v>40416</v>
          </cell>
          <cell r="M10" t="str">
            <v>Rouen</v>
          </cell>
          <cell r="N10" t="str">
            <v>Service</v>
          </cell>
          <cell r="O10" t="str">
            <v>PIM</v>
          </cell>
          <cell r="P10" t="str">
            <v>Roue panier</v>
          </cell>
          <cell r="Q10" t="str">
            <v>Été/hiver</v>
          </cell>
          <cell r="R10" t="str">
            <v>NON 2</v>
          </cell>
          <cell r="S10" t="str">
            <v>195/65 R15 91T</v>
          </cell>
          <cell r="T10" t="str">
            <v>/</v>
          </cell>
          <cell r="U10" t="str">
            <v>4005-0</v>
          </cell>
          <cell r="V10">
            <v>1</v>
          </cell>
          <cell r="W10">
            <v>3</v>
          </cell>
          <cell r="X10">
            <v>5.3</v>
          </cell>
        </row>
        <row r="11">
          <cell r="C11" t="str">
            <v>CK-277-GP</v>
          </cell>
          <cell r="D11" t="str">
            <v>Peugeot</v>
          </cell>
          <cell r="E11">
            <v>107</v>
          </cell>
          <cell r="F11" t="str">
            <v>1,0 68</v>
          </cell>
          <cell r="G11" t="str">
            <v>Citadine</v>
          </cell>
          <cell r="H11">
            <v>4</v>
          </cell>
          <cell r="I11" t="str">
            <v>Essence</v>
          </cell>
          <cell r="J11" t="str">
            <v>Blanc</v>
          </cell>
          <cell r="K11">
            <v>109</v>
          </cell>
          <cell r="L11">
            <v>41152</v>
          </cell>
          <cell r="M11" t="str">
            <v>Elbeuf</v>
          </cell>
          <cell r="N11" t="str">
            <v>Parc</v>
          </cell>
          <cell r="O11"/>
          <cell r="P11" t="str">
            <v>Roue coffre</v>
          </cell>
          <cell r="Q11" t="str">
            <v>Pneus toutes saisons</v>
          </cell>
          <cell r="R11" t="str">
            <v>NON 4</v>
          </cell>
          <cell r="S11" t="str">
            <v>155/65 R14 75T</v>
          </cell>
          <cell r="T11" t="str">
            <v>/</v>
          </cell>
          <cell r="U11" t="str">
            <v>1001-2</v>
          </cell>
          <cell r="V11">
            <v>2</v>
          </cell>
          <cell r="W11">
            <v>1</v>
          </cell>
          <cell r="X11">
            <v>4.5999999999999996</v>
          </cell>
        </row>
        <row r="12">
          <cell r="C12" t="str">
            <v>DC-117-BR</v>
          </cell>
          <cell r="D12" t="str">
            <v>Citroën</v>
          </cell>
          <cell r="E12" t="str">
            <v>C4</v>
          </cell>
          <cell r="F12" t="str">
            <v>1,6 HDI 115 BVM6</v>
          </cell>
          <cell r="G12" t="str">
            <v>Berline</v>
          </cell>
          <cell r="H12">
            <v>5</v>
          </cell>
          <cell r="I12" t="str">
            <v>Gasoil</v>
          </cell>
          <cell r="J12" t="str">
            <v>Gris clair</v>
          </cell>
          <cell r="K12">
            <v>117</v>
          </cell>
          <cell r="L12">
            <v>41648</v>
          </cell>
          <cell r="M12" t="str">
            <v>Dieppe</v>
          </cell>
          <cell r="N12" t="str">
            <v>Service</v>
          </cell>
          <cell r="O12" t="str">
            <v>PIST</v>
          </cell>
          <cell r="P12" t="str">
            <v>Roue coffre</v>
          </cell>
          <cell r="Q12" t="str">
            <v>Été/hiver</v>
          </cell>
          <cell r="R12" t="str">
            <v>OUI 4</v>
          </cell>
          <cell r="S12" t="str">
            <v>205/55 R16 91H</v>
          </cell>
          <cell r="T12" t="str">
            <v>/</v>
          </cell>
          <cell r="U12" t="str">
            <v>1013-2</v>
          </cell>
          <cell r="V12">
            <v>3</v>
          </cell>
          <cell r="W12">
            <v>2</v>
          </cell>
          <cell r="X12">
            <v>4.4000000000000004</v>
          </cell>
        </row>
        <row r="13">
          <cell r="C13" t="str">
            <v>DC-129-BR</v>
          </cell>
          <cell r="D13" t="str">
            <v>Citroën</v>
          </cell>
          <cell r="E13" t="str">
            <v>Jumper</v>
          </cell>
          <cell r="F13" t="str">
            <v>2,2 HDI 130</v>
          </cell>
          <cell r="G13" t="str">
            <v>Utilitaire</v>
          </cell>
          <cell r="H13">
            <v>7</v>
          </cell>
          <cell r="I13" t="str">
            <v>Gasoil</v>
          </cell>
          <cell r="J13" t="str">
            <v>Blanc</v>
          </cell>
          <cell r="K13">
            <v>200</v>
          </cell>
          <cell r="L13">
            <v>41648</v>
          </cell>
          <cell r="M13" t="str">
            <v>Rouen</v>
          </cell>
          <cell r="N13" t="str">
            <v>Service</v>
          </cell>
          <cell r="O13" t="str">
            <v>PIM</v>
          </cell>
          <cell r="P13" t="str">
            <v>Roue panier</v>
          </cell>
          <cell r="Q13" t="str">
            <v>Été/hiver</v>
          </cell>
          <cell r="R13" t="str">
            <v>OUI 4</v>
          </cell>
          <cell r="S13" t="str">
            <v>215/70 R15 116R</v>
          </cell>
          <cell r="T13" t="str">
            <v>/</v>
          </cell>
          <cell r="U13" t="str">
            <v>3005-3</v>
          </cell>
          <cell r="V13">
            <v>4</v>
          </cell>
          <cell r="W13">
            <v>2</v>
          </cell>
          <cell r="X13">
            <v>8.6999999999999993</v>
          </cell>
        </row>
        <row r="14">
          <cell r="C14" t="str">
            <v>DC-942-BQ</v>
          </cell>
          <cell r="D14" t="str">
            <v>Citroën</v>
          </cell>
          <cell r="E14" t="str">
            <v>C4</v>
          </cell>
          <cell r="F14" t="str">
            <v>1,6 HDI 115 BVM6</v>
          </cell>
          <cell r="G14" t="str">
            <v>Berline</v>
          </cell>
          <cell r="H14">
            <v>5</v>
          </cell>
          <cell r="I14" t="str">
            <v>Gasoil</v>
          </cell>
          <cell r="J14" t="str">
            <v>Gris clair</v>
          </cell>
          <cell r="K14">
            <v>117</v>
          </cell>
          <cell r="L14">
            <v>41648</v>
          </cell>
          <cell r="M14" t="str">
            <v>Dieppe</v>
          </cell>
          <cell r="N14" t="str">
            <v>Parc</v>
          </cell>
          <cell r="O14"/>
          <cell r="P14" t="str">
            <v>Roue coffre</v>
          </cell>
          <cell r="Q14" t="str">
            <v>Été/hiver</v>
          </cell>
          <cell r="R14" t="str">
            <v>OUI 4</v>
          </cell>
          <cell r="S14" t="str">
            <v>205/55 R16 91H</v>
          </cell>
          <cell r="T14" t="str">
            <v>/</v>
          </cell>
          <cell r="U14" t="str">
            <v>1016-2</v>
          </cell>
          <cell r="V14">
            <v>5</v>
          </cell>
          <cell r="W14">
            <v>2</v>
          </cell>
          <cell r="X14">
            <v>4.4000000000000004</v>
          </cell>
        </row>
        <row r="15">
          <cell r="C15" t="str">
            <v>DH-697-LV</v>
          </cell>
          <cell r="D15" t="str">
            <v>Citroën</v>
          </cell>
          <cell r="E15" t="str">
            <v>C3</v>
          </cell>
          <cell r="F15" t="str">
            <v>1,6 HDI 90</v>
          </cell>
          <cell r="G15" t="str">
            <v>Citadine</v>
          </cell>
          <cell r="H15">
            <v>4</v>
          </cell>
          <cell r="I15" t="str">
            <v>Gasoil</v>
          </cell>
          <cell r="J15" t="str">
            <v>Blanc</v>
          </cell>
          <cell r="K15">
            <v>115</v>
          </cell>
          <cell r="L15">
            <v>41828</v>
          </cell>
          <cell r="M15" t="str">
            <v>Rouen</v>
          </cell>
          <cell r="N15" t="str">
            <v>Parc</v>
          </cell>
          <cell r="O15"/>
          <cell r="P15" t="str">
            <v>Roue coffre</v>
          </cell>
          <cell r="Q15" t="str">
            <v>Pneus toutes saisons</v>
          </cell>
          <cell r="R15" t="str">
            <v>NON 4</v>
          </cell>
          <cell r="S15" t="str">
            <v>185/65 R15 88T</v>
          </cell>
          <cell r="T15" t="str">
            <v>/</v>
          </cell>
          <cell r="U15" t="str">
            <v>4011-3</v>
          </cell>
          <cell r="V15">
            <v>6</v>
          </cell>
          <cell r="W15">
            <v>2</v>
          </cell>
          <cell r="X15">
            <v>4</v>
          </cell>
        </row>
        <row r="16">
          <cell r="C16" t="str">
            <v>DH-740-LV</v>
          </cell>
          <cell r="D16" t="str">
            <v>Citroën</v>
          </cell>
          <cell r="E16" t="str">
            <v>C3</v>
          </cell>
          <cell r="F16" t="str">
            <v>1,6 HDI 90</v>
          </cell>
          <cell r="G16" t="str">
            <v>Citadine</v>
          </cell>
          <cell r="H16">
            <v>4</v>
          </cell>
          <cell r="I16" t="str">
            <v>Gasoil</v>
          </cell>
          <cell r="J16" t="str">
            <v>Blanc</v>
          </cell>
          <cell r="K16">
            <v>115</v>
          </cell>
          <cell r="L16">
            <v>41828</v>
          </cell>
          <cell r="M16" t="str">
            <v>Rouen</v>
          </cell>
          <cell r="N16" t="str">
            <v>Parc</v>
          </cell>
          <cell r="O16"/>
          <cell r="P16" t="str">
            <v>Roue coffre</v>
          </cell>
          <cell r="Q16" t="str">
            <v>Pneus toutes saisons</v>
          </cell>
          <cell r="R16" t="str">
            <v>NON 4</v>
          </cell>
          <cell r="S16" t="str">
            <v>185/65 R15 88T</v>
          </cell>
          <cell r="T16" t="str">
            <v>/</v>
          </cell>
          <cell r="U16" t="str">
            <v>4003-3</v>
          </cell>
          <cell r="V16">
            <v>7</v>
          </cell>
          <cell r="W16">
            <v>2</v>
          </cell>
          <cell r="X16">
            <v>4</v>
          </cell>
        </row>
        <row r="17">
          <cell r="C17" t="str">
            <v>DT-259-QV</v>
          </cell>
          <cell r="D17" t="str">
            <v>Renault</v>
          </cell>
          <cell r="E17" t="str">
            <v>Clio 4</v>
          </cell>
          <cell r="F17" t="str">
            <v>1,5 DCI 90</v>
          </cell>
          <cell r="G17" t="str">
            <v>Citadine</v>
          </cell>
          <cell r="H17">
            <v>4</v>
          </cell>
          <cell r="I17" t="str">
            <v>Gasoil</v>
          </cell>
          <cell r="J17" t="str">
            <v>Blanc</v>
          </cell>
          <cell r="K17">
            <v>123</v>
          </cell>
          <cell r="L17">
            <v>42213</v>
          </cell>
          <cell r="M17" t="str">
            <v>Le Havre</v>
          </cell>
          <cell r="N17" t="str">
            <v>Parc</v>
          </cell>
          <cell r="O17"/>
          <cell r="P17" t="str">
            <v>Roue panier</v>
          </cell>
          <cell r="Q17" t="str">
            <v>Pneus toutes saisons</v>
          </cell>
          <cell r="R17" t="str">
            <v>NON 4</v>
          </cell>
          <cell r="S17" t="str">
            <v>195/55 R16 91H</v>
          </cell>
          <cell r="T17" t="str">
            <v>/</v>
          </cell>
          <cell r="U17" t="str">
            <v>3006-3</v>
          </cell>
          <cell r="V17">
            <v>8</v>
          </cell>
          <cell r="W17">
            <v>2</v>
          </cell>
          <cell r="X17">
            <v>4.2</v>
          </cell>
        </row>
        <row r="18">
          <cell r="C18" t="str">
            <v>DT-474-QT</v>
          </cell>
          <cell r="D18" t="str">
            <v>Renault</v>
          </cell>
          <cell r="E18" t="str">
            <v>Clio 4</v>
          </cell>
          <cell r="F18" t="str">
            <v>1,5 DCI 90</v>
          </cell>
          <cell r="G18" t="str">
            <v>Citadine</v>
          </cell>
          <cell r="H18">
            <v>4</v>
          </cell>
          <cell r="I18" t="str">
            <v>Gasoil</v>
          </cell>
          <cell r="J18" t="str">
            <v>Blanc</v>
          </cell>
          <cell r="K18">
            <v>90</v>
          </cell>
          <cell r="L18">
            <v>42213</v>
          </cell>
          <cell r="M18" t="str">
            <v>Rouen</v>
          </cell>
          <cell r="N18" t="str">
            <v>Affecté</v>
          </cell>
          <cell r="O18" t="str">
            <v>CONTRÔLEUR</v>
          </cell>
          <cell r="P18" t="str">
            <v>Roue panier</v>
          </cell>
          <cell r="Q18" t="str">
            <v>Pneus toutes saisons</v>
          </cell>
          <cell r="R18" t="str">
            <v>NON 4</v>
          </cell>
          <cell r="S18" t="str">
            <v>195/55 R16 91H</v>
          </cell>
          <cell r="T18" t="str">
            <v>/</v>
          </cell>
          <cell r="U18" t="str">
            <v>4018-4</v>
          </cell>
          <cell r="V18">
            <v>9</v>
          </cell>
          <cell r="W18">
            <v>2</v>
          </cell>
          <cell r="X18">
            <v>4.2</v>
          </cell>
        </row>
        <row r="19">
          <cell r="C19" t="str">
            <v>DX-857-QB</v>
          </cell>
          <cell r="D19" t="str">
            <v>Renault</v>
          </cell>
          <cell r="E19" t="str">
            <v>Clio 4</v>
          </cell>
          <cell r="F19" t="str">
            <v>1,5 DCI 90</v>
          </cell>
          <cell r="G19" t="str">
            <v>Citadine</v>
          </cell>
          <cell r="H19">
            <v>4</v>
          </cell>
          <cell r="I19" t="str">
            <v>Gasoil</v>
          </cell>
          <cell r="J19" t="str">
            <v>Blanc</v>
          </cell>
          <cell r="K19">
            <v>123</v>
          </cell>
          <cell r="L19">
            <v>42333</v>
          </cell>
          <cell r="M19" t="str">
            <v>Rouen</v>
          </cell>
          <cell r="N19" t="str">
            <v>Service</v>
          </cell>
          <cell r="O19" t="str">
            <v>PIM</v>
          </cell>
          <cell r="P19" t="str">
            <v>Roue panier</v>
          </cell>
          <cell r="Q19" t="str">
            <v>Pneus toutes saisons</v>
          </cell>
          <cell r="R19" t="str">
            <v>NON 4</v>
          </cell>
          <cell r="S19" t="str">
            <v>195/55 R16 91H</v>
          </cell>
          <cell r="T19" t="str">
            <v>/</v>
          </cell>
          <cell r="U19" t="str">
            <v>4022-4</v>
          </cell>
          <cell r="V19">
            <v>10</v>
          </cell>
          <cell r="W19">
            <v>2</v>
          </cell>
          <cell r="X19">
            <v>4.2</v>
          </cell>
        </row>
        <row r="20">
          <cell r="C20" t="str">
            <v>EB-404-PJ</v>
          </cell>
          <cell r="D20" t="str">
            <v>Peugeot</v>
          </cell>
          <cell r="E20">
            <v>308</v>
          </cell>
          <cell r="F20" t="str">
            <v>1,6 HDI 100</v>
          </cell>
          <cell r="G20" t="str">
            <v>Berline</v>
          </cell>
          <cell r="H20">
            <v>5</v>
          </cell>
          <cell r="I20" t="str">
            <v>Gasoil</v>
          </cell>
          <cell r="J20" t="str">
            <v>Blanc</v>
          </cell>
          <cell r="K20">
            <v>125</v>
          </cell>
          <cell r="L20">
            <v>42482</v>
          </cell>
          <cell r="M20" t="str">
            <v>Le Havre</v>
          </cell>
          <cell r="N20" t="str">
            <v>Parc</v>
          </cell>
          <cell r="O20"/>
          <cell r="P20" t="str">
            <v>Roue de secours galette</v>
          </cell>
          <cell r="Q20" t="str">
            <v>Pneus toutes saisons</v>
          </cell>
          <cell r="R20" t="str">
            <v>NON 4</v>
          </cell>
          <cell r="S20" t="str">
            <v>205/55 R16 91V</v>
          </cell>
          <cell r="T20" t="str">
            <v>/</v>
          </cell>
          <cell r="U20" t="str">
            <v>3017-2</v>
          </cell>
          <cell r="V20">
            <v>11</v>
          </cell>
          <cell r="W20">
            <v>2</v>
          </cell>
          <cell r="X20">
            <v>4.3</v>
          </cell>
        </row>
        <row r="21">
          <cell r="C21" t="str">
            <v>EH-464-XK</v>
          </cell>
          <cell r="D21" t="str">
            <v>Renault</v>
          </cell>
          <cell r="E21" t="str">
            <v>Clio 4</v>
          </cell>
          <cell r="F21" t="str">
            <v>1,5 DCI 90</v>
          </cell>
          <cell r="G21" t="str">
            <v>Citadine</v>
          </cell>
          <cell r="H21">
            <v>4</v>
          </cell>
          <cell r="I21" t="str">
            <v>Gasoil</v>
          </cell>
          <cell r="J21" t="str">
            <v>Noir</v>
          </cell>
          <cell r="K21">
            <v>85</v>
          </cell>
          <cell r="L21">
            <v>42731</v>
          </cell>
          <cell r="M21" t="str">
            <v>Dieppe</v>
          </cell>
          <cell r="N21" t="str">
            <v>Parc</v>
          </cell>
          <cell r="O21"/>
          <cell r="P21" t="str">
            <v>Roue panier</v>
          </cell>
          <cell r="Q21" t="str">
            <v>Pneus toutes saisons</v>
          </cell>
          <cell r="R21" t="str">
            <v>NON 4</v>
          </cell>
          <cell r="S21" t="str">
            <v>195/55 R16 91H</v>
          </cell>
          <cell r="T21" t="str">
            <v>/</v>
          </cell>
          <cell r="U21" t="str">
            <v>1006-3</v>
          </cell>
          <cell r="V21">
            <v>12</v>
          </cell>
          <cell r="W21">
            <v>2</v>
          </cell>
          <cell r="X21">
            <v>4.2</v>
          </cell>
        </row>
        <row r="22">
          <cell r="C22" t="str">
            <v>EJ-062-MS</v>
          </cell>
          <cell r="D22" t="str">
            <v>Renault</v>
          </cell>
          <cell r="E22" t="str">
            <v>Clio 4</v>
          </cell>
          <cell r="F22" t="str">
            <v>1,5 DCI 90</v>
          </cell>
          <cell r="G22" t="str">
            <v>Citadine</v>
          </cell>
          <cell r="H22">
            <v>4</v>
          </cell>
          <cell r="I22" t="str">
            <v>Gasoil</v>
          </cell>
          <cell r="J22" t="str">
            <v>Blanc</v>
          </cell>
          <cell r="K22">
            <v>123</v>
          </cell>
          <cell r="L22">
            <v>42759</v>
          </cell>
          <cell r="M22" t="str">
            <v>Rouen</v>
          </cell>
          <cell r="N22" t="str">
            <v>Affecté</v>
          </cell>
          <cell r="O22" t="str">
            <v>CONTRÔLEUR</v>
          </cell>
          <cell r="P22" t="str">
            <v>Roue panier</v>
          </cell>
          <cell r="Q22" t="str">
            <v>Pneus toutes saisons</v>
          </cell>
          <cell r="R22" t="str">
            <v>NON 4</v>
          </cell>
          <cell r="S22" t="str">
            <v>195/65 R15 91H</v>
          </cell>
          <cell r="T22" t="str">
            <v>/</v>
          </cell>
          <cell r="U22" t="str">
            <v>4024-2</v>
          </cell>
          <cell r="V22">
            <v>13</v>
          </cell>
          <cell r="W22">
            <v>2</v>
          </cell>
          <cell r="X22">
            <v>4.2</v>
          </cell>
        </row>
        <row r="23">
          <cell r="C23" t="str">
            <v>EJ-597-XW</v>
          </cell>
          <cell r="D23" t="str">
            <v>Renault</v>
          </cell>
          <cell r="E23" t="str">
            <v>Clio 4</v>
          </cell>
          <cell r="F23" t="str">
            <v>1,5 DCI 90</v>
          </cell>
          <cell r="G23" t="str">
            <v>Citadine</v>
          </cell>
          <cell r="H23">
            <v>4</v>
          </cell>
          <cell r="I23" t="str">
            <v>Gasoil</v>
          </cell>
          <cell r="J23" t="str">
            <v>Blanc</v>
          </cell>
          <cell r="K23">
            <v>82</v>
          </cell>
          <cell r="L23">
            <v>42774</v>
          </cell>
          <cell r="M23" t="str">
            <v>Le Havre</v>
          </cell>
          <cell r="N23" t="str">
            <v>Affecté</v>
          </cell>
          <cell r="O23" t="str">
            <v>CONTRÔLEUR</v>
          </cell>
          <cell r="P23" t="str">
            <v>Roue panier</v>
          </cell>
          <cell r="Q23" t="str">
            <v>Pneus toutes saisons</v>
          </cell>
          <cell r="R23" t="str">
            <v>NON 4</v>
          </cell>
          <cell r="S23" t="str">
            <v>195/55 R16 91H</v>
          </cell>
          <cell r="T23" t="str">
            <v>/</v>
          </cell>
          <cell r="U23" t="str">
            <v>1017-1</v>
          </cell>
          <cell r="V23">
            <v>14</v>
          </cell>
          <cell r="W23">
            <v>2</v>
          </cell>
          <cell r="X23">
            <v>4.2</v>
          </cell>
        </row>
        <row r="24">
          <cell r="C24" t="str">
            <v>FM-318-FX</v>
          </cell>
          <cell r="D24" t="str">
            <v>Renault</v>
          </cell>
          <cell r="E24" t="str">
            <v>Zoé</v>
          </cell>
          <cell r="F24" t="str">
            <v>Business R110 108CH</v>
          </cell>
          <cell r="G24" t="str">
            <v>Citadine</v>
          </cell>
          <cell r="H24">
            <v>1</v>
          </cell>
          <cell r="I24" t="str">
            <v>Electrique</v>
          </cell>
          <cell r="J24" t="str">
            <v>Gris</v>
          </cell>
          <cell r="K24">
            <v>0</v>
          </cell>
          <cell r="L24">
            <v>43810</v>
          </cell>
          <cell r="M24" t="str">
            <v>Rouen</v>
          </cell>
          <cell r="N24" t="str">
            <v>Parc</v>
          </cell>
          <cell r="O24"/>
          <cell r="P24" t="str">
            <v>Kit anti-crevaison</v>
          </cell>
          <cell r="Q24" t="str">
            <v>Pneus toutes saisons</v>
          </cell>
          <cell r="R24" t="str">
            <v>NON</v>
          </cell>
          <cell r="S24" t="str">
            <v>185/65 R15 92T</v>
          </cell>
          <cell r="T24" t="str">
            <v>/</v>
          </cell>
          <cell r="U24" t="str">
            <v>/</v>
          </cell>
          <cell r="V24">
            <v>15</v>
          </cell>
          <cell r="W24">
            <v>0</v>
          </cell>
          <cell r="X24" t="str">
            <v>/</v>
          </cell>
        </row>
        <row r="25">
          <cell r="C25" t="str">
            <v>FM-459-NM</v>
          </cell>
          <cell r="D25" t="str">
            <v>Renault</v>
          </cell>
          <cell r="E25" t="str">
            <v>Mégane</v>
          </cell>
          <cell r="F25" t="str">
            <v>Business BLUE DCI 115</v>
          </cell>
          <cell r="G25" t="str">
            <v>Berline</v>
          </cell>
          <cell r="H25">
            <v>6</v>
          </cell>
          <cell r="I25" t="str">
            <v>Gasoil</v>
          </cell>
          <cell r="J25" t="str">
            <v>Blanc</v>
          </cell>
          <cell r="K25">
            <v>102</v>
          </cell>
          <cell r="L25">
            <v>43819</v>
          </cell>
          <cell r="M25" t="str">
            <v>Dieppe</v>
          </cell>
          <cell r="N25" t="str">
            <v>Affecté</v>
          </cell>
          <cell r="O25" t="str">
            <v>CONTRÔLEUR</v>
          </cell>
          <cell r="P25" t="str">
            <v>Roue de secours galette</v>
          </cell>
          <cell r="Q25" t="str">
            <v>Pneus toutes saisons</v>
          </cell>
          <cell r="R25" t="str">
            <v>NON</v>
          </cell>
          <cell r="S25" t="str">
            <v>205/55 R16 94V</v>
          </cell>
          <cell r="T25" t="str">
            <v>/</v>
          </cell>
          <cell r="U25" t="str">
            <v>4001-2</v>
          </cell>
          <cell r="V25">
            <v>16</v>
          </cell>
          <cell r="W25">
            <v>2</v>
          </cell>
          <cell r="X25">
            <v>4.5999999999999996</v>
          </cell>
        </row>
        <row r="26">
          <cell r="C26" t="str">
            <v>FM-498-NM</v>
          </cell>
          <cell r="D26" t="str">
            <v>Renault</v>
          </cell>
          <cell r="E26" t="str">
            <v>Mégane</v>
          </cell>
          <cell r="F26" t="str">
            <v>Business BLUE DCI 115</v>
          </cell>
          <cell r="G26" t="str">
            <v>Berline</v>
          </cell>
          <cell r="H26">
            <v>6</v>
          </cell>
          <cell r="I26" t="str">
            <v>Gasoil</v>
          </cell>
          <cell r="J26" t="str">
            <v>Blanc</v>
          </cell>
          <cell r="K26">
            <v>102</v>
          </cell>
          <cell r="L26">
            <v>43819</v>
          </cell>
          <cell r="M26" t="str">
            <v>Le Havre</v>
          </cell>
          <cell r="N26" t="str">
            <v>Parc</v>
          </cell>
          <cell r="O26"/>
          <cell r="P26" t="str">
            <v>Roue de secours galette</v>
          </cell>
          <cell r="Q26" t="str">
            <v>Pneus toutes saisons</v>
          </cell>
          <cell r="R26" t="str">
            <v>NON</v>
          </cell>
          <cell r="S26" t="str">
            <v>205/55 R16 94V</v>
          </cell>
          <cell r="T26" t="str">
            <v>/</v>
          </cell>
          <cell r="U26" t="str">
            <v>3001-3</v>
          </cell>
          <cell r="V26">
            <v>17</v>
          </cell>
          <cell r="W26">
            <v>2</v>
          </cell>
          <cell r="X26">
            <v>4.5999999999999996</v>
          </cell>
        </row>
        <row r="27">
          <cell r="C27" t="str">
            <v>FM-566-NM</v>
          </cell>
          <cell r="D27" t="str">
            <v>Renault</v>
          </cell>
          <cell r="E27" t="str">
            <v>Mégane</v>
          </cell>
          <cell r="F27" t="str">
            <v>Business BLUE DCI 115</v>
          </cell>
          <cell r="G27" t="str">
            <v>Berline</v>
          </cell>
          <cell r="H27">
            <v>6</v>
          </cell>
          <cell r="I27" t="str">
            <v>Gasoil</v>
          </cell>
          <cell r="J27" t="str">
            <v>Blanc</v>
          </cell>
          <cell r="K27">
            <v>102</v>
          </cell>
          <cell r="L27">
            <v>43819</v>
          </cell>
          <cell r="M27" t="str">
            <v>Rouen</v>
          </cell>
          <cell r="N27" t="str">
            <v>Service</v>
          </cell>
          <cell r="O27" t="str">
            <v>Direction</v>
          </cell>
          <cell r="P27" t="str">
            <v>Roue de secours galette</v>
          </cell>
          <cell r="Q27" t="str">
            <v>Pneus toutes saisons</v>
          </cell>
          <cell r="R27" t="str">
            <v>NON</v>
          </cell>
          <cell r="S27" t="str">
            <v>205/55 R16 94V</v>
          </cell>
          <cell r="T27" t="str">
            <v>/</v>
          </cell>
          <cell r="U27" t="str">
            <v>4007-3</v>
          </cell>
          <cell r="V27">
            <v>18</v>
          </cell>
          <cell r="W27">
            <v>2</v>
          </cell>
          <cell r="X27">
            <v>4.5999999999999996</v>
          </cell>
        </row>
        <row r="28">
          <cell r="C28" t="str">
            <v>FM-651-FX</v>
          </cell>
          <cell r="D28" t="str">
            <v>Renault</v>
          </cell>
          <cell r="E28" t="str">
            <v>Zoé</v>
          </cell>
          <cell r="F28" t="str">
            <v>Business R110 108CH</v>
          </cell>
          <cell r="G28" t="str">
            <v>Citadine</v>
          </cell>
          <cell r="H28">
            <v>1</v>
          </cell>
          <cell r="I28" t="str">
            <v>Electrique</v>
          </cell>
          <cell r="J28" t="str">
            <v>Gris</v>
          </cell>
          <cell r="K28">
            <v>0</v>
          </cell>
          <cell r="L28">
            <v>43810</v>
          </cell>
          <cell r="M28" t="str">
            <v>Rouen</v>
          </cell>
          <cell r="N28" t="str">
            <v>Parc</v>
          </cell>
          <cell r="O28"/>
          <cell r="P28" t="str">
            <v>Kit anti-crevaison</v>
          </cell>
          <cell r="Q28" t="str">
            <v>Pneus toutes saisons</v>
          </cell>
          <cell r="R28" t="str">
            <v>NON</v>
          </cell>
          <cell r="S28" t="str">
            <v>185/65 R15 92T</v>
          </cell>
          <cell r="T28" t="str">
            <v>/</v>
          </cell>
          <cell r="U28" t="str">
            <v>/</v>
          </cell>
          <cell r="V28">
            <v>19</v>
          </cell>
          <cell r="W28">
            <v>0</v>
          </cell>
          <cell r="X28" t="str">
            <v>/</v>
          </cell>
        </row>
        <row r="29">
          <cell r="C29" t="str">
            <v>FM-821-XR</v>
          </cell>
          <cell r="D29" t="str">
            <v>Ford</v>
          </cell>
          <cell r="E29" t="str">
            <v>Galaxy</v>
          </cell>
          <cell r="F29" t="str">
            <v>2,0 Ecoblue 150</v>
          </cell>
          <cell r="G29" t="str">
            <v>Monospace</v>
          </cell>
          <cell r="H29">
            <v>8</v>
          </cell>
          <cell r="I29" t="str">
            <v>Gasoil</v>
          </cell>
          <cell r="J29" t="str">
            <v>Blanc</v>
          </cell>
          <cell r="K29">
            <v>132</v>
          </cell>
          <cell r="L29">
            <v>43837</v>
          </cell>
          <cell r="M29" t="str">
            <v>Le Havre</v>
          </cell>
          <cell r="N29" t="str">
            <v>Parc</v>
          </cell>
          <cell r="O29"/>
          <cell r="P29" t="str">
            <v>Kit anti-crevaison</v>
          </cell>
          <cell r="Q29" t="str">
            <v>Pneus toutes saisons</v>
          </cell>
          <cell r="R29" t="str">
            <v>NON</v>
          </cell>
          <cell r="S29" t="str">
            <v>235/55 R17 XL 103V</v>
          </cell>
          <cell r="T29" t="str">
            <v>/</v>
          </cell>
          <cell r="U29" t="str">
            <v>3016-3</v>
          </cell>
          <cell r="V29">
            <v>20</v>
          </cell>
          <cell r="W29">
            <v>2</v>
          </cell>
          <cell r="X29">
            <v>5.6</v>
          </cell>
        </row>
        <row r="30">
          <cell r="C30" t="str">
            <v>FM-926-XR</v>
          </cell>
          <cell r="D30" t="str">
            <v>Ford</v>
          </cell>
          <cell r="E30" t="str">
            <v>Galaxy</v>
          </cell>
          <cell r="F30" t="str">
            <v>2,0 Ecoblue 150</v>
          </cell>
          <cell r="G30" t="str">
            <v>Monospace</v>
          </cell>
          <cell r="H30">
            <v>8</v>
          </cell>
          <cell r="I30" t="str">
            <v>Gasoil</v>
          </cell>
          <cell r="J30" t="str">
            <v>Blanc</v>
          </cell>
          <cell r="K30">
            <v>132</v>
          </cell>
          <cell r="L30">
            <v>43837</v>
          </cell>
          <cell r="M30" t="str">
            <v>Rouen</v>
          </cell>
          <cell r="N30" t="str">
            <v>Parc</v>
          </cell>
          <cell r="O30"/>
          <cell r="P30" t="str">
            <v>Kit anti-crevaison</v>
          </cell>
          <cell r="Q30" t="str">
            <v>Pneus toutes saisons</v>
          </cell>
          <cell r="R30" t="str">
            <v>NON</v>
          </cell>
          <cell r="S30" t="str">
            <v>235/55 R17 XL 103V</v>
          </cell>
          <cell r="T30" t="str">
            <v>/</v>
          </cell>
          <cell r="U30" t="str">
            <v>4025-2</v>
          </cell>
          <cell r="V30">
            <v>21</v>
          </cell>
          <cell r="W30">
            <v>2</v>
          </cell>
          <cell r="X30">
            <v>5.6</v>
          </cell>
        </row>
        <row r="31">
          <cell r="C31" t="str">
            <v>FN-178-TW</v>
          </cell>
          <cell r="D31" t="str">
            <v>Citroën</v>
          </cell>
          <cell r="E31" t="str">
            <v>C3</v>
          </cell>
          <cell r="F31" t="str">
            <v>Shine Business BLUEHDI 1,5L</v>
          </cell>
          <cell r="G31" t="str">
            <v>Citadine</v>
          </cell>
          <cell r="H31">
            <v>5</v>
          </cell>
          <cell r="I31" t="str">
            <v>Gasoil</v>
          </cell>
          <cell r="J31" t="str">
            <v>Blanc</v>
          </cell>
          <cell r="K31">
            <v>86</v>
          </cell>
          <cell r="L31">
            <v>43878</v>
          </cell>
          <cell r="M31" t="str">
            <v>Le Havre</v>
          </cell>
          <cell r="N31" t="str">
            <v>Affecté</v>
          </cell>
          <cell r="O31" t="str">
            <v>CONTRÔLEUR</v>
          </cell>
          <cell r="P31" t="str">
            <v>Roue de secours galette</v>
          </cell>
          <cell r="Q31" t="str">
            <v>Pneus toutes saisons</v>
          </cell>
          <cell r="R31" t="str">
            <v>NON</v>
          </cell>
          <cell r="S31" t="str">
            <v>205/55 R16 94V</v>
          </cell>
          <cell r="T31" t="str">
            <v>/</v>
          </cell>
          <cell r="U31" t="str">
            <v>3004-3</v>
          </cell>
          <cell r="V31">
            <v>22</v>
          </cell>
          <cell r="W31">
            <v>2</v>
          </cell>
          <cell r="X31">
            <v>4.8</v>
          </cell>
        </row>
        <row r="32">
          <cell r="C32" t="str">
            <v>FN-179-RP</v>
          </cell>
          <cell r="D32" t="str">
            <v>Citroën</v>
          </cell>
          <cell r="E32" t="str">
            <v>C3</v>
          </cell>
          <cell r="F32" t="str">
            <v>Shine Business BLUEHDI 1,5L</v>
          </cell>
          <cell r="G32" t="str">
            <v>Citadine</v>
          </cell>
          <cell r="H32">
            <v>5</v>
          </cell>
          <cell r="I32" t="str">
            <v>Gasoil</v>
          </cell>
          <cell r="J32" t="str">
            <v>Blanc</v>
          </cell>
          <cell r="K32">
            <v>86</v>
          </cell>
          <cell r="L32">
            <v>43873</v>
          </cell>
          <cell r="M32" t="str">
            <v>Bolbec</v>
          </cell>
          <cell r="N32" t="str">
            <v>Parc</v>
          </cell>
          <cell r="O32"/>
          <cell r="P32" t="str">
            <v>Roue de secours galette</v>
          </cell>
          <cell r="Q32" t="str">
            <v>Pneus toutes saisons</v>
          </cell>
          <cell r="R32" t="str">
            <v>NON</v>
          </cell>
          <cell r="S32" t="str">
            <v>205/55 R16 94V</v>
          </cell>
          <cell r="T32" t="str">
            <v>/</v>
          </cell>
          <cell r="U32" t="str">
            <v>4023-3</v>
          </cell>
          <cell r="V32">
            <v>23</v>
          </cell>
          <cell r="W32">
            <v>2</v>
          </cell>
          <cell r="X32">
            <v>4.8</v>
          </cell>
        </row>
        <row r="33">
          <cell r="C33" t="str">
            <v>FN-189-TW</v>
          </cell>
          <cell r="D33" t="str">
            <v>Citroën</v>
          </cell>
          <cell r="E33" t="str">
            <v>C3</v>
          </cell>
          <cell r="F33" t="str">
            <v>Shine Business BLUEHDI 1,5L</v>
          </cell>
          <cell r="G33" t="str">
            <v>Citadine</v>
          </cell>
          <cell r="H33">
            <v>5</v>
          </cell>
          <cell r="I33" t="str">
            <v>Gasoil</v>
          </cell>
          <cell r="J33" t="str">
            <v>Blanc</v>
          </cell>
          <cell r="K33">
            <v>86</v>
          </cell>
          <cell r="L33">
            <v>43878</v>
          </cell>
          <cell r="M33" t="str">
            <v>Dieppe</v>
          </cell>
          <cell r="N33" t="str">
            <v>Parc</v>
          </cell>
          <cell r="O33"/>
          <cell r="P33" t="str">
            <v>Roue de secours galette</v>
          </cell>
          <cell r="Q33" t="str">
            <v>Pneus toutes saisons</v>
          </cell>
          <cell r="R33" t="str">
            <v>NON</v>
          </cell>
          <cell r="S33" t="str">
            <v>205/50 R16 91H</v>
          </cell>
          <cell r="T33" t="str">
            <v>/</v>
          </cell>
          <cell r="U33" t="str">
            <v>1002-3</v>
          </cell>
          <cell r="V33">
            <v>24</v>
          </cell>
          <cell r="W33">
            <v>2</v>
          </cell>
          <cell r="X33">
            <v>4.8</v>
          </cell>
        </row>
        <row r="34">
          <cell r="C34" t="str">
            <v>FN-195-RP</v>
          </cell>
          <cell r="D34" t="str">
            <v>Citroën</v>
          </cell>
          <cell r="E34" t="str">
            <v>C3</v>
          </cell>
          <cell r="F34" t="str">
            <v>Shine Business BLUEHDI 1,5L</v>
          </cell>
          <cell r="G34" t="str">
            <v>Citadine</v>
          </cell>
          <cell r="H34">
            <v>5</v>
          </cell>
          <cell r="I34" t="str">
            <v>Gasoil</v>
          </cell>
          <cell r="J34" t="str">
            <v>Blanc</v>
          </cell>
          <cell r="K34">
            <v>86</v>
          </cell>
          <cell r="L34">
            <v>43873</v>
          </cell>
          <cell r="M34" t="str">
            <v>Rouen</v>
          </cell>
          <cell r="N34" t="str">
            <v>Affecté</v>
          </cell>
          <cell r="O34" t="str">
            <v>CONTRÔLEUR</v>
          </cell>
          <cell r="P34" t="str">
            <v>Roue de secours galette</v>
          </cell>
          <cell r="Q34" t="str">
            <v>Pneus toutes saisons</v>
          </cell>
          <cell r="R34" t="str">
            <v>NON</v>
          </cell>
          <cell r="S34" t="str">
            <v>205/55 R16 94V</v>
          </cell>
          <cell r="T34" t="str">
            <v>/</v>
          </cell>
          <cell r="U34" t="str">
            <v>4029-1</v>
          </cell>
          <cell r="V34">
            <v>25</v>
          </cell>
          <cell r="W34">
            <v>2</v>
          </cell>
          <cell r="X34">
            <v>4.8</v>
          </cell>
        </row>
        <row r="35">
          <cell r="C35" t="str">
            <v>FN-201-PN</v>
          </cell>
          <cell r="D35" t="str">
            <v>Citroën</v>
          </cell>
          <cell r="E35" t="str">
            <v>C3</v>
          </cell>
          <cell r="F35" t="str">
            <v>Shine Business PURETECH</v>
          </cell>
          <cell r="G35" t="str">
            <v>Citadine</v>
          </cell>
          <cell r="H35">
            <v>5</v>
          </cell>
          <cell r="I35" t="str">
            <v>Essence</v>
          </cell>
          <cell r="J35" t="str">
            <v>Blanc</v>
          </cell>
          <cell r="K35">
            <v>104</v>
          </cell>
          <cell r="L35">
            <v>43868</v>
          </cell>
          <cell r="M35" t="str">
            <v>Le Havre</v>
          </cell>
          <cell r="N35" t="str">
            <v>Affecté</v>
          </cell>
          <cell r="O35" t="str">
            <v>Pist Manageur</v>
          </cell>
          <cell r="P35" t="str">
            <v>Roue de secours galette</v>
          </cell>
          <cell r="Q35" t="str">
            <v>Pneus toutes saisons</v>
          </cell>
          <cell r="R35" t="str">
            <v>NON</v>
          </cell>
          <cell r="S35" t="str">
            <v>205/55 R16 94V</v>
          </cell>
          <cell r="T35" t="str">
            <v>/</v>
          </cell>
          <cell r="U35" t="str">
            <v>2004-3</v>
          </cell>
          <cell r="V35">
            <v>26</v>
          </cell>
          <cell r="W35">
            <v>1</v>
          </cell>
          <cell r="X35">
            <v>5.5</v>
          </cell>
        </row>
        <row r="36">
          <cell r="C36" t="str">
            <v>FN-215-RP</v>
          </cell>
          <cell r="D36" t="str">
            <v>Citroën</v>
          </cell>
          <cell r="E36" t="str">
            <v>C3</v>
          </cell>
          <cell r="F36" t="str">
            <v>Shine Business BLUEHDI 1,5L</v>
          </cell>
          <cell r="G36" t="str">
            <v>Citadine</v>
          </cell>
          <cell r="H36">
            <v>5</v>
          </cell>
          <cell r="I36" t="str">
            <v>Gasoil</v>
          </cell>
          <cell r="J36" t="str">
            <v>Blanc</v>
          </cell>
          <cell r="K36">
            <v>86</v>
          </cell>
          <cell r="L36">
            <v>43873</v>
          </cell>
          <cell r="M36" t="str">
            <v>Le Havre</v>
          </cell>
          <cell r="N36" t="str">
            <v>Affecté</v>
          </cell>
          <cell r="O36" t="str">
            <v>CONTRÔLEUR</v>
          </cell>
          <cell r="P36" t="str">
            <v>Roue de secours galette</v>
          </cell>
          <cell r="Q36" t="str">
            <v>Pneus toutes saisons</v>
          </cell>
          <cell r="R36" t="str">
            <v>NON</v>
          </cell>
          <cell r="S36" t="str">
            <v>205/55 R16 94V</v>
          </cell>
          <cell r="T36" t="str">
            <v>/</v>
          </cell>
          <cell r="U36" t="str">
            <v>4015-3</v>
          </cell>
          <cell r="V36">
            <v>27</v>
          </cell>
          <cell r="W36">
            <v>2</v>
          </cell>
          <cell r="X36">
            <v>4.8</v>
          </cell>
        </row>
        <row r="37">
          <cell r="C37" t="str">
            <v>FN-233-PN</v>
          </cell>
          <cell r="D37" t="str">
            <v>Citroën</v>
          </cell>
          <cell r="E37" t="str">
            <v>C3</v>
          </cell>
          <cell r="F37" t="str">
            <v>Shine Business PURETECH</v>
          </cell>
          <cell r="G37" t="str">
            <v>Citadine</v>
          </cell>
          <cell r="H37">
            <v>5</v>
          </cell>
          <cell r="I37" t="str">
            <v>Essence</v>
          </cell>
          <cell r="J37" t="str">
            <v>Blanc</v>
          </cell>
          <cell r="K37">
            <v>104</v>
          </cell>
          <cell r="L37">
            <v>43868</v>
          </cell>
          <cell r="M37" t="str">
            <v>Dieppe</v>
          </cell>
          <cell r="N37" t="str">
            <v>Service</v>
          </cell>
          <cell r="O37" t="str">
            <v>PIST</v>
          </cell>
          <cell r="P37" t="str">
            <v>Roue de secours galette</v>
          </cell>
          <cell r="Q37" t="str">
            <v>Pneus toutes saisons</v>
          </cell>
          <cell r="R37" t="str">
            <v>NON</v>
          </cell>
          <cell r="S37" t="str">
            <v>205/55 R16 91H</v>
          </cell>
          <cell r="T37" t="str">
            <v>/</v>
          </cell>
          <cell r="U37" t="str">
            <v>1008-0</v>
          </cell>
          <cell r="V37">
            <v>28</v>
          </cell>
          <cell r="W37">
            <v>1</v>
          </cell>
          <cell r="X37">
            <v>5.5</v>
          </cell>
        </row>
        <row r="38">
          <cell r="C38" t="str">
            <v>FN-409-VR</v>
          </cell>
          <cell r="D38" t="str">
            <v>Peugeot</v>
          </cell>
          <cell r="E38" t="str">
            <v>Partner</v>
          </cell>
          <cell r="F38" t="str">
            <v>Asphalt STD BLUEHDI 1,5L</v>
          </cell>
          <cell r="G38" t="str">
            <v>Utilitaire</v>
          </cell>
          <cell r="H38">
            <v>5</v>
          </cell>
          <cell r="I38" t="str">
            <v>Gasoil</v>
          </cell>
          <cell r="J38" t="str">
            <v>Blanc</v>
          </cell>
          <cell r="K38">
            <v>109</v>
          </cell>
          <cell r="L38">
            <v>43879</v>
          </cell>
          <cell r="M38" t="str">
            <v>Dieppe</v>
          </cell>
          <cell r="N38" t="str">
            <v>Service</v>
          </cell>
          <cell r="O38" t="str">
            <v>PIM/SI</v>
          </cell>
          <cell r="P38" t="str">
            <v>Roue de secours galette</v>
          </cell>
          <cell r="Q38" t="str">
            <v>Pneus toutes saisons</v>
          </cell>
          <cell r="R38" t="str">
            <v>NON</v>
          </cell>
          <cell r="S38" t="str">
            <v>205/55 R16 94V</v>
          </cell>
          <cell r="T38" t="str">
            <v>/</v>
          </cell>
          <cell r="U38" t="str">
            <v>1005-3</v>
          </cell>
          <cell r="V38">
            <v>29</v>
          </cell>
          <cell r="W38">
            <v>2</v>
          </cell>
          <cell r="X38">
            <v>4.7</v>
          </cell>
        </row>
        <row r="39">
          <cell r="C39" t="str">
            <v>FN-499-VR</v>
          </cell>
          <cell r="D39" t="str">
            <v>Peugeot</v>
          </cell>
          <cell r="E39" t="str">
            <v>Partner</v>
          </cell>
          <cell r="F39" t="str">
            <v>Asphalt STD BLUEHDI 1,5L</v>
          </cell>
          <cell r="G39" t="str">
            <v>Utilitaire</v>
          </cell>
          <cell r="H39">
            <v>5</v>
          </cell>
          <cell r="I39" t="str">
            <v>Gasoil</v>
          </cell>
          <cell r="J39" t="str">
            <v>Blanc</v>
          </cell>
          <cell r="K39">
            <v>109</v>
          </cell>
          <cell r="L39">
            <v>43879</v>
          </cell>
          <cell r="M39" t="str">
            <v>Le Havre</v>
          </cell>
          <cell r="N39" t="str">
            <v>Service</v>
          </cell>
          <cell r="O39" t="str">
            <v>SI</v>
          </cell>
          <cell r="P39" t="str">
            <v>Roue de secours galette</v>
          </cell>
          <cell r="Q39" t="str">
            <v>Pneus toutes saisons</v>
          </cell>
          <cell r="R39" t="str">
            <v>NON</v>
          </cell>
          <cell r="S39" t="str">
            <v>205/55 R16 94V</v>
          </cell>
          <cell r="T39" t="str">
            <v>/</v>
          </cell>
          <cell r="U39" t="str">
            <v>3014-3</v>
          </cell>
          <cell r="V39">
            <v>30</v>
          </cell>
          <cell r="W39">
            <v>2</v>
          </cell>
          <cell r="X39">
            <v>4.7</v>
          </cell>
        </row>
        <row r="40">
          <cell r="C40" t="str">
            <v>FN-516-VR</v>
          </cell>
          <cell r="D40" t="str">
            <v>Peugeot</v>
          </cell>
          <cell r="E40" t="str">
            <v>Partner</v>
          </cell>
          <cell r="F40" t="str">
            <v>Asphalt STD BLUEHDI 1,5L</v>
          </cell>
          <cell r="G40" t="str">
            <v>Utilitaire</v>
          </cell>
          <cell r="H40">
            <v>5</v>
          </cell>
          <cell r="I40" t="str">
            <v>Gasoil</v>
          </cell>
          <cell r="J40" t="str">
            <v>Blanc</v>
          </cell>
          <cell r="K40">
            <v>109</v>
          </cell>
          <cell r="L40">
            <v>43879</v>
          </cell>
          <cell r="M40" t="str">
            <v>Rouen</v>
          </cell>
          <cell r="N40" t="str">
            <v>Service</v>
          </cell>
          <cell r="O40" t="str">
            <v>SI</v>
          </cell>
          <cell r="P40" t="str">
            <v>Roue panier</v>
          </cell>
          <cell r="Q40" t="str">
            <v>Pneus toutes saisons</v>
          </cell>
          <cell r="R40" t="str">
            <v>NON</v>
          </cell>
          <cell r="S40" t="str">
            <v>205/60 R16 96V</v>
          </cell>
          <cell r="T40" t="str">
            <v>/</v>
          </cell>
          <cell r="U40" t="str">
            <v>4016-4</v>
          </cell>
          <cell r="V40">
            <v>31</v>
          </cell>
          <cell r="W40">
            <v>2</v>
          </cell>
          <cell r="X40">
            <v>4.7</v>
          </cell>
        </row>
        <row r="41">
          <cell r="C41" t="str">
            <v>FN-619-ZT</v>
          </cell>
          <cell r="D41" t="str">
            <v>Citroën</v>
          </cell>
          <cell r="E41" t="str">
            <v>C3</v>
          </cell>
          <cell r="F41" t="str">
            <v>Shine Business BLUEHDI 1,5L</v>
          </cell>
          <cell r="G41" t="str">
            <v>Citadine</v>
          </cell>
          <cell r="H41">
            <v>5</v>
          </cell>
          <cell r="I41" t="str">
            <v>Gasoil</v>
          </cell>
          <cell r="J41" t="str">
            <v>Blanc</v>
          </cell>
          <cell r="K41">
            <v>86</v>
          </cell>
          <cell r="L41">
            <v>43886</v>
          </cell>
          <cell r="M41" t="str">
            <v>Le Havre</v>
          </cell>
          <cell r="N41" t="str">
            <v>Affecté</v>
          </cell>
          <cell r="O41" t="str">
            <v>CONTRÔLEUR</v>
          </cell>
          <cell r="P41" t="str">
            <v>Roue de secours galette</v>
          </cell>
          <cell r="Q41" t="str">
            <v>Pneus toutes saisons</v>
          </cell>
          <cell r="R41" t="str">
            <v>NON</v>
          </cell>
          <cell r="S41" t="str">
            <v>205/55 R16 94V</v>
          </cell>
          <cell r="T41" t="str">
            <v>/</v>
          </cell>
          <cell r="U41" t="str">
            <v>3007-3</v>
          </cell>
          <cell r="V41">
            <v>32</v>
          </cell>
          <cell r="W41">
            <v>2</v>
          </cell>
          <cell r="X41">
            <v>4.8</v>
          </cell>
        </row>
        <row r="42">
          <cell r="C42" t="str">
            <v>FN-630-ZT</v>
          </cell>
          <cell r="D42" t="str">
            <v>Citroën</v>
          </cell>
          <cell r="E42" t="str">
            <v>C3</v>
          </cell>
          <cell r="F42" t="str">
            <v>Shine Business PURETECH</v>
          </cell>
          <cell r="G42" t="str">
            <v>Citadine</v>
          </cell>
          <cell r="H42">
            <v>5</v>
          </cell>
          <cell r="I42" t="str">
            <v>Essence</v>
          </cell>
          <cell r="J42" t="str">
            <v>Blanc</v>
          </cell>
          <cell r="K42">
            <v>104</v>
          </cell>
          <cell r="L42">
            <v>43886</v>
          </cell>
          <cell r="M42" t="str">
            <v>Rouen</v>
          </cell>
          <cell r="N42" t="str">
            <v>Parc</v>
          </cell>
          <cell r="O42"/>
          <cell r="P42" t="str">
            <v>Roue coffre</v>
          </cell>
          <cell r="Q42" t="str">
            <v>Pneus toutes saisons</v>
          </cell>
          <cell r="R42" t="str">
            <v>NON</v>
          </cell>
          <cell r="S42" t="str">
            <v>205/55 R16 94V</v>
          </cell>
          <cell r="T42" t="str">
            <v>/</v>
          </cell>
          <cell r="U42" t="str">
            <v>4004-3</v>
          </cell>
          <cell r="V42">
            <v>33</v>
          </cell>
          <cell r="W42">
            <v>1</v>
          </cell>
          <cell r="X42">
            <v>5.5</v>
          </cell>
        </row>
        <row r="43">
          <cell r="C43" t="str">
            <v>FN-727-NZ</v>
          </cell>
          <cell r="D43" t="str">
            <v>Citroën</v>
          </cell>
          <cell r="E43" t="str">
            <v>C3</v>
          </cell>
          <cell r="F43" t="str">
            <v>Shine Business PURETECH</v>
          </cell>
          <cell r="G43" t="str">
            <v>Citadine</v>
          </cell>
          <cell r="H43">
            <v>5</v>
          </cell>
          <cell r="I43" t="str">
            <v>Essence</v>
          </cell>
          <cell r="J43" t="str">
            <v>Blanc</v>
          </cell>
          <cell r="K43">
            <v>104</v>
          </cell>
          <cell r="L43">
            <v>43867</v>
          </cell>
          <cell r="M43" t="str">
            <v>Le Havre</v>
          </cell>
          <cell r="N43" t="str">
            <v>Affecté</v>
          </cell>
          <cell r="O43" t="str">
            <v>CONTRÔLEUR</v>
          </cell>
          <cell r="P43" t="str">
            <v>Roue de secours galette</v>
          </cell>
          <cell r="Q43" t="str">
            <v>Pneus toutes saisons</v>
          </cell>
          <cell r="R43" t="str">
            <v>NON</v>
          </cell>
          <cell r="S43" t="str">
            <v>205/55 R16 94V</v>
          </cell>
          <cell r="T43" t="str">
            <v>/</v>
          </cell>
          <cell r="U43" t="str">
            <v>3019-3</v>
          </cell>
          <cell r="V43">
            <v>34</v>
          </cell>
          <cell r="W43">
            <v>1</v>
          </cell>
          <cell r="X43">
            <v>5.5</v>
          </cell>
        </row>
        <row r="44">
          <cell r="C44" t="str">
            <v>FN-945-ZP</v>
          </cell>
          <cell r="D44" t="str">
            <v>Citroën</v>
          </cell>
          <cell r="E44" t="str">
            <v>C3</v>
          </cell>
          <cell r="F44" t="str">
            <v>Shine Business BLUEHDI 1,5L</v>
          </cell>
          <cell r="G44" t="str">
            <v>Citadine</v>
          </cell>
          <cell r="H44">
            <v>5</v>
          </cell>
          <cell r="I44" t="str">
            <v>Gasoil</v>
          </cell>
          <cell r="J44" t="str">
            <v>Blanc</v>
          </cell>
          <cell r="K44">
            <v>86</v>
          </cell>
          <cell r="L44">
            <v>43886</v>
          </cell>
          <cell r="M44" t="str">
            <v>Rouen</v>
          </cell>
          <cell r="N44" t="str">
            <v>Affecté</v>
          </cell>
          <cell r="O44" t="str">
            <v>CONTRÔLEUR</v>
          </cell>
          <cell r="P44" t="str">
            <v>Roue de secours galette</v>
          </cell>
          <cell r="Q44" t="str">
            <v>Pneus toutes saisons</v>
          </cell>
          <cell r="R44" t="str">
            <v>NON</v>
          </cell>
          <cell r="S44" t="str">
            <v>205/55 R16 94V</v>
          </cell>
          <cell r="T44" t="str">
            <v>/</v>
          </cell>
          <cell r="U44" t="str">
            <v>4028-1</v>
          </cell>
          <cell r="V44">
            <v>35</v>
          </cell>
          <cell r="W44">
            <v>2</v>
          </cell>
          <cell r="X44">
            <v>4.8</v>
          </cell>
        </row>
        <row r="45">
          <cell r="C45" t="str">
            <v>FN-963-ZP</v>
          </cell>
          <cell r="D45" t="str">
            <v>Citroën</v>
          </cell>
          <cell r="E45" t="str">
            <v>C3</v>
          </cell>
          <cell r="F45" t="str">
            <v>Shine Business BLUEHDI 1,5L</v>
          </cell>
          <cell r="G45" t="str">
            <v>Citadine</v>
          </cell>
          <cell r="H45">
            <v>5</v>
          </cell>
          <cell r="I45" t="str">
            <v>Gasoil</v>
          </cell>
          <cell r="J45" t="str">
            <v>Blanc</v>
          </cell>
          <cell r="K45">
            <v>86</v>
          </cell>
          <cell r="L45">
            <v>43886</v>
          </cell>
          <cell r="M45" t="str">
            <v>Le Havre</v>
          </cell>
          <cell r="N45" t="str">
            <v>Affecté</v>
          </cell>
          <cell r="O45" t="str">
            <v>CONTRÔLEUR</v>
          </cell>
          <cell r="P45" t="str">
            <v>Roue de secours galette</v>
          </cell>
          <cell r="Q45" t="str">
            <v>Pneus toutes saisons</v>
          </cell>
          <cell r="R45" t="str">
            <v>NON</v>
          </cell>
          <cell r="S45" t="str">
            <v>205/55 R16 94V</v>
          </cell>
          <cell r="T45" t="str">
            <v>/</v>
          </cell>
          <cell r="U45" t="str">
            <v>3008-4</v>
          </cell>
          <cell r="V45">
            <v>36</v>
          </cell>
          <cell r="W45">
            <v>2</v>
          </cell>
          <cell r="X45">
            <v>4.8</v>
          </cell>
        </row>
        <row r="46">
          <cell r="C46" t="str">
            <v>FN-972-ZP</v>
          </cell>
          <cell r="D46" t="str">
            <v>Citroën</v>
          </cell>
          <cell r="E46" t="str">
            <v>C3</v>
          </cell>
          <cell r="F46" t="str">
            <v>Shine Business BLUEHDI 1,5L</v>
          </cell>
          <cell r="G46" t="str">
            <v>Citadine</v>
          </cell>
          <cell r="H46">
            <v>5</v>
          </cell>
          <cell r="I46" t="str">
            <v>Gasoil</v>
          </cell>
          <cell r="J46" t="str">
            <v>Blanc</v>
          </cell>
          <cell r="K46">
            <v>86</v>
          </cell>
          <cell r="L46">
            <v>43886</v>
          </cell>
          <cell r="M46" t="str">
            <v>Le Havre</v>
          </cell>
          <cell r="N46" t="str">
            <v>Affecté</v>
          </cell>
          <cell r="O46" t="str">
            <v>CONTRÔLEUR</v>
          </cell>
          <cell r="P46" t="str">
            <v>Roue de secours galette</v>
          </cell>
          <cell r="Q46" t="str">
            <v>Pneus toutes saisons</v>
          </cell>
          <cell r="R46" t="str">
            <v>NON</v>
          </cell>
          <cell r="S46" t="str">
            <v>205/55 R16 94V</v>
          </cell>
          <cell r="T46" t="str">
            <v>/</v>
          </cell>
          <cell r="U46" t="str">
            <v>1009-3</v>
          </cell>
          <cell r="V46">
            <v>37</v>
          </cell>
          <cell r="W46">
            <v>2</v>
          </cell>
          <cell r="X46">
            <v>4.8</v>
          </cell>
        </row>
        <row r="47">
          <cell r="C47" t="str">
            <v>FN-976-ZP</v>
          </cell>
          <cell r="D47" t="str">
            <v>Citroën</v>
          </cell>
          <cell r="E47" t="str">
            <v>C3</v>
          </cell>
          <cell r="F47" t="str">
            <v>Shine Business BLUEHDI 1,5L</v>
          </cell>
          <cell r="G47" t="str">
            <v>Citadine</v>
          </cell>
          <cell r="H47">
            <v>5</v>
          </cell>
          <cell r="I47" t="str">
            <v>Gasoil</v>
          </cell>
          <cell r="J47" t="str">
            <v>Blanc</v>
          </cell>
          <cell r="K47">
            <v>86</v>
          </cell>
          <cell r="L47">
            <v>43886</v>
          </cell>
          <cell r="M47" t="str">
            <v>Le Havre</v>
          </cell>
          <cell r="N47" t="str">
            <v>Parc</v>
          </cell>
          <cell r="O47"/>
          <cell r="P47" t="str">
            <v>Roue de secours galette</v>
          </cell>
          <cell r="Q47" t="str">
            <v>Pneus toutes saisons</v>
          </cell>
          <cell r="R47" t="str">
            <v>NON</v>
          </cell>
          <cell r="S47" t="str">
            <v>205/55 R16 94V</v>
          </cell>
          <cell r="T47" t="str">
            <v>/</v>
          </cell>
          <cell r="U47" t="str">
            <v>3002-5</v>
          </cell>
          <cell r="V47">
            <v>38</v>
          </cell>
          <cell r="W47">
            <v>2</v>
          </cell>
          <cell r="X47">
            <v>4.8</v>
          </cell>
        </row>
        <row r="48">
          <cell r="C48" t="str">
            <v>FP-576-GM</v>
          </cell>
          <cell r="D48" t="str">
            <v>Citroën</v>
          </cell>
          <cell r="E48" t="str">
            <v>C3</v>
          </cell>
          <cell r="F48" t="str">
            <v>Shine Business BLUEHDI 1,5L</v>
          </cell>
          <cell r="G48" t="str">
            <v>Citadine</v>
          </cell>
          <cell r="H48">
            <v>5</v>
          </cell>
          <cell r="I48" t="str">
            <v>Gasoil</v>
          </cell>
          <cell r="J48" t="str">
            <v>Blanc</v>
          </cell>
          <cell r="K48">
            <v>86</v>
          </cell>
          <cell r="L48">
            <v>43896</v>
          </cell>
          <cell r="M48" t="str">
            <v>Luciline</v>
          </cell>
          <cell r="N48" t="str">
            <v>Parc</v>
          </cell>
          <cell r="O48"/>
          <cell r="P48" t="str">
            <v>Roue de secours galette</v>
          </cell>
          <cell r="Q48" t="str">
            <v>Pneus toutes saisons</v>
          </cell>
          <cell r="R48" t="str">
            <v>NON</v>
          </cell>
          <cell r="S48" t="str">
            <v>205/55 R16 94V</v>
          </cell>
          <cell r="T48" t="str">
            <v>/</v>
          </cell>
          <cell r="U48" t="str">
            <v>4008-0</v>
          </cell>
          <cell r="V48">
            <v>39</v>
          </cell>
          <cell r="W48">
            <v>2</v>
          </cell>
          <cell r="X48">
            <v>4.8</v>
          </cell>
        </row>
        <row r="49">
          <cell r="C49" t="str">
            <v>FP-610-GM</v>
          </cell>
          <cell r="D49" t="str">
            <v>Citroën</v>
          </cell>
          <cell r="E49" t="str">
            <v>C3</v>
          </cell>
          <cell r="F49" t="str">
            <v>Shine Business BLUEHDI 1,5L</v>
          </cell>
          <cell r="G49" t="str">
            <v>Citadine</v>
          </cell>
          <cell r="H49">
            <v>5</v>
          </cell>
          <cell r="I49" t="str">
            <v>Gasoil</v>
          </cell>
          <cell r="J49" t="str">
            <v>Blanc</v>
          </cell>
          <cell r="K49">
            <v>86</v>
          </cell>
          <cell r="L49">
            <v>43896</v>
          </cell>
          <cell r="M49" t="str">
            <v>Rouen</v>
          </cell>
          <cell r="N49" t="str">
            <v>Affecté</v>
          </cell>
          <cell r="O49" t="str">
            <v>CONTRÔLEUR</v>
          </cell>
          <cell r="P49" t="str">
            <v>Roue de secours galette</v>
          </cell>
          <cell r="Q49" t="str">
            <v>Pneus toutes saisons</v>
          </cell>
          <cell r="R49" t="str">
            <v>NON</v>
          </cell>
          <cell r="S49" t="str">
            <v>205/55 R16 94V</v>
          </cell>
          <cell r="T49" t="str">
            <v>/</v>
          </cell>
          <cell r="U49" t="str">
            <v>4026-1</v>
          </cell>
          <cell r="V49">
            <v>40</v>
          </cell>
          <cell r="W49">
            <v>2</v>
          </cell>
          <cell r="X49">
            <v>4.8</v>
          </cell>
        </row>
        <row r="50">
          <cell r="C50" t="str">
            <v>FQ-035-AE</v>
          </cell>
          <cell r="D50" t="str">
            <v>Peugeot</v>
          </cell>
          <cell r="E50">
            <v>308</v>
          </cell>
          <cell r="F50" t="str">
            <v>Allure business BLUEHDI 130cv</v>
          </cell>
          <cell r="G50" t="str">
            <v>Berline</v>
          </cell>
          <cell r="H50">
            <v>7</v>
          </cell>
          <cell r="I50" t="str">
            <v>Gasoil</v>
          </cell>
          <cell r="J50" t="str">
            <v>Gris</v>
          </cell>
          <cell r="K50">
            <v>92</v>
          </cell>
          <cell r="L50">
            <v>43977</v>
          </cell>
          <cell r="M50" t="str">
            <v>Rouen</v>
          </cell>
          <cell r="N50" t="str">
            <v>Parc</v>
          </cell>
          <cell r="O50"/>
          <cell r="P50" t="str">
            <v>Roue de secours galette</v>
          </cell>
          <cell r="Q50" t="str">
            <v>Pneus toutes saisons</v>
          </cell>
          <cell r="R50" t="str">
            <v>NON</v>
          </cell>
          <cell r="S50" t="str">
            <v>205/55 R16 94V</v>
          </cell>
          <cell r="T50" t="str">
            <v>/</v>
          </cell>
          <cell r="U50" t="str">
            <v>4019-4</v>
          </cell>
          <cell r="V50">
            <v>41</v>
          </cell>
          <cell r="W50">
            <v>2</v>
          </cell>
          <cell r="X50">
            <v>4.0999999999999996</v>
          </cell>
        </row>
        <row r="51">
          <cell r="C51" t="str">
            <v>FQ-082-AE</v>
          </cell>
          <cell r="D51" t="str">
            <v>Peugeot</v>
          </cell>
          <cell r="E51">
            <v>308</v>
          </cell>
          <cell r="F51" t="str">
            <v>Allure business BLUEHDI 130cv</v>
          </cell>
          <cell r="G51" t="str">
            <v>Berline</v>
          </cell>
          <cell r="H51">
            <v>7</v>
          </cell>
          <cell r="I51" t="str">
            <v>Gasoil</v>
          </cell>
          <cell r="J51" t="str">
            <v>Gris</v>
          </cell>
          <cell r="K51">
            <v>92</v>
          </cell>
          <cell r="L51">
            <v>43977</v>
          </cell>
          <cell r="M51" t="str">
            <v>Rouen</v>
          </cell>
          <cell r="N51" t="str">
            <v>Service</v>
          </cell>
          <cell r="O51" t="str">
            <v>Direction</v>
          </cell>
          <cell r="P51" t="str">
            <v>Roue de secours galette</v>
          </cell>
          <cell r="Q51" t="str">
            <v>Pneus toutes saisons</v>
          </cell>
          <cell r="R51" t="str">
            <v>NON</v>
          </cell>
          <cell r="S51" t="str">
            <v>205/55 R16 94V</v>
          </cell>
          <cell r="T51" t="str">
            <v>/</v>
          </cell>
          <cell r="U51" t="str">
            <v>4002-4</v>
          </cell>
          <cell r="V51">
            <v>42</v>
          </cell>
          <cell r="W51">
            <v>2</v>
          </cell>
          <cell r="X51">
            <v>4.0999999999999996</v>
          </cell>
        </row>
        <row r="52">
          <cell r="C52" t="str">
            <v>FX-370-JP</v>
          </cell>
          <cell r="D52" t="str">
            <v>Citroën</v>
          </cell>
          <cell r="E52" t="str">
            <v>C3</v>
          </cell>
          <cell r="F52" t="str">
            <v>Shine Business BLUEHDI 1,5L</v>
          </cell>
          <cell r="G52" t="str">
            <v>Citadine</v>
          </cell>
          <cell r="H52">
            <v>5</v>
          </cell>
          <cell r="I52" t="str">
            <v>Gasoil</v>
          </cell>
          <cell r="J52" t="str">
            <v>Sable</v>
          </cell>
          <cell r="K52">
            <v>117</v>
          </cell>
          <cell r="L52">
            <v>44251</v>
          </cell>
          <cell r="M52" t="str">
            <v>Dieppe</v>
          </cell>
          <cell r="N52" t="str">
            <v>Affecté</v>
          </cell>
          <cell r="O52" t="str">
            <v>Partenaires</v>
          </cell>
          <cell r="P52" t="str">
            <v>Kit anti-crevaison</v>
          </cell>
          <cell r="Q52" t="str">
            <v>Pneus toutes saisons</v>
          </cell>
          <cell r="R52" t="str">
            <v>NON</v>
          </cell>
          <cell r="S52" t="str">
            <v>205/55 R16 94V</v>
          </cell>
          <cell r="T52">
            <v>46077</v>
          </cell>
          <cell r="U52" t="str">
            <v>1014-3</v>
          </cell>
          <cell r="V52">
            <v>43</v>
          </cell>
          <cell r="W52">
            <v>2</v>
          </cell>
          <cell r="X52">
            <v>4.8</v>
          </cell>
        </row>
        <row r="53">
          <cell r="C53" t="str">
            <v>FX-460-JN</v>
          </cell>
          <cell r="D53" t="str">
            <v>Peugeot</v>
          </cell>
          <cell r="E53">
            <v>308</v>
          </cell>
          <cell r="F53" t="str">
            <v>Allure business BLUEHDI 130cv</v>
          </cell>
          <cell r="G53" t="str">
            <v>Berline</v>
          </cell>
          <cell r="H53">
            <v>7</v>
          </cell>
          <cell r="I53" t="str">
            <v>Gasoil</v>
          </cell>
          <cell r="J53" t="str">
            <v>Gris</v>
          </cell>
          <cell r="K53">
            <v>123</v>
          </cell>
          <cell r="L53">
            <v>44251</v>
          </cell>
          <cell r="M53" t="str">
            <v>Dieppe</v>
          </cell>
          <cell r="N53" t="str">
            <v>Parc</v>
          </cell>
          <cell r="O53"/>
          <cell r="P53" t="str">
            <v>Kit anti-crevaison</v>
          </cell>
          <cell r="Q53" t="str">
            <v>Pneus toutes saisons</v>
          </cell>
          <cell r="R53" t="str">
            <v>NON</v>
          </cell>
          <cell r="S53" t="str">
            <v>205/55 R16 94V</v>
          </cell>
          <cell r="T53">
            <v>46077</v>
          </cell>
          <cell r="U53" t="str">
            <v>1004-4</v>
          </cell>
          <cell r="V53">
            <v>44</v>
          </cell>
          <cell r="W53">
            <v>2</v>
          </cell>
          <cell r="X53">
            <v>4.0999999999999996</v>
          </cell>
        </row>
        <row r="54">
          <cell r="C54" t="str">
            <v>FX-681-JP</v>
          </cell>
          <cell r="D54" t="str">
            <v>Citroën</v>
          </cell>
          <cell r="E54" t="str">
            <v>C3</v>
          </cell>
          <cell r="F54" t="str">
            <v>Shine Business BLUEHDI 1,5L</v>
          </cell>
          <cell r="G54" t="str">
            <v>Citadine</v>
          </cell>
          <cell r="H54">
            <v>5</v>
          </cell>
          <cell r="I54" t="str">
            <v>Gasoil</v>
          </cell>
          <cell r="J54" t="str">
            <v>Sable</v>
          </cell>
          <cell r="K54">
            <v>117</v>
          </cell>
          <cell r="L54">
            <v>44251</v>
          </cell>
          <cell r="M54" t="str">
            <v>Dieppe</v>
          </cell>
          <cell r="N54" t="str">
            <v>Affecté</v>
          </cell>
          <cell r="O54" t="str">
            <v>CONTRÔLEUR</v>
          </cell>
          <cell r="P54" t="str">
            <v>Kit anti-crevaison</v>
          </cell>
          <cell r="Q54" t="str">
            <v>Pneus toutes saisons</v>
          </cell>
          <cell r="R54" t="str">
            <v>NON</v>
          </cell>
          <cell r="S54" t="str">
            <v>205/55 R16 94V</v>
          </cell>
          <cell r="T54">
            <v>46077</v>
          </cell>
          <cell r="U54" t="str">
            <v>1007-4</v>
          </cell>
          <cell r="V54">
            <v>45</v>
          </cell>
          <cell r="W54">
            <v>2</v>
          </cell>
          <cell r="X54">
            <v>4.8</v>
          </cell>
        </row>
        <row r="55">
          <cell r="C55" t="str">
            <v>FX-688-JP</v>
          </cell>
          <cell r="D55" t="str">
            <v>Peugeot</v>
          </cell>
          <cell r="E55">
            <v>308</v>
          </cell>
          <cell r="F55" t="str">
            <v>Allure business BLUEHDI 130cv</v>
          </cell>
          <cell r="G55" t="str">
            <v>Berline</v>
          </cell>
          <cell r="H55">
            <v>7</v>
          </cell>
          <cell r="I55" t="str">
            <v>Gasoil</v>
          </cell>
          <cell r="J55" t="str">
            <v>Gris</v>
          </cell>
          <cell r="K55">
            <v>123</v>
          </cell>
          <cell r="L55">
            <v>44251</v>
          </cell>
          <cell r="M55" t="str">
            <v>Le Havre</v>
          </cell>
          <cell r="N55" t="str">
            <v>Parc</v>
          </cell>
          <cell r="O55"/>
          <cell r="P55" t="str">
            <v>Kit anti-crevaison</v>
          </cell>
          <cell r="Q55" t="str">
            <v>Pneus toutes saisons</v>
          </cell>
          <cell r="R55" t="str">
            <v>NON</v>
          </cell>
          <cell r="S55" t="str">
            <v>205/55 R16 94V</v>
          </cell>
          <cell r="T55">
            <v>46077</v>
          </cell>
          <cell r="U55" t="str">
            <v>1003-4</v>
          </cell>
          <cell r="V55">
            <v>46</v>
          </cell>
          <cell r="W55">
            <v>2</v>
          </cell>
          <cell r="X55">
            <v>4.0999999999999996</v>
          </cell>
        </row>
        <row r="56">
          <cell r="C56" t="str">
            <v>FX-755-CK</v>
          </cell>
          <cell r="D56" t="str">
            <v>Peugeot</v>
          </cell>
          <cell r="E56">
            <v>308</v>
          </cell>
          <cell r="F56" t="str">
            <v>Allure business BLUEHDI 130cv</v>
          </cell>
          <cell r="G56" t="str">
            <v>Berline</v>
          </cell>
          <cell r="H56">
            <v>7</v>
          </cell>
          <cell r="I56" t="str">
            <v>Gasoil</v>
          </cell>
          <cell r="J56" t="str">
            <v>Gris</v>
          </cell>
          <cell r="K56">
            <v>123</v>
          </cell>
          <cell r="L56">
            <v>44238</v>
          </cell>
          <cell r="M56" t="str">
            <v>Le Havre</v>
          </cell>
          <cell r="N56" t="str">
            <v>Parc</v>
          </cell>
          <cell r="O56"/>
          <cell r="P56" t="str">
            <v>Kit anti-crevaison</v>
          </cell>
          <cell r="Q56" t="str">
            <v>Pneus toutes saisons</v>
          </cell>
          <cell r="R56" t="str">
            <v>NON</v>
          </cell>
          <cell r="S56" t="str">
            <v>205/55 R16 94V</v>
          </cell>
          <cell r="T56">
            <v>46064</v>
          </cell>
          <cell r="U56" t="str">
            <v>3018-3</v>
          </cell>
          <cell r="V56">
            <v>47</v>
          </cell>
          <cell r="W56">
            <v>2</v>
          </cell>
          <cell r="X56">
            <v>4.0999999999999996</v>
          </cell>
        </row>
        <row r="57">
          <cell r="C57" t="str">
            <v>FX-869-JN</v>
          </cell>
          <cell r="D57" t="str">
            <v>Citroën</v>
          </cell>
          <cell r="E57" t="str">
            <v>C3</v>
          </cell>
          <cell r="F57" t="str">
            <v>Shine Business BLUEHDI 1,5L</v>
          </cell>
          <cell r="G57" t="str">
            <v>Citadine</v>
          </cell>
          <cell r="H57">
            <v>5</v>
          </cell>
          <cell r="I57" t="str">
            <v>Gasoil</v>
          </cell>
          <cell r="J57" t="str">
            <v>Sable</v>
          </cell>
          <cell r="K57">
            <v>117</v>
          </cell>
          <cell r="L57">
            <v>44251</v>
          </cell>
          <cell r="M57" t="str">
            <v>Elbeuf</v>
          </cell>
          <cell r="N57" t="str">
            <v>Parc</v>
          </cell>
          <cell r="O57"/>
          <cell r="P57" t="str">
            <v>Kit anti-crevaison</v>
          </cell>
          <cell r="Q57" t="str">
            <v>Pneus toutes saisons</v>
          </cell>
          <cell r="R57" t="str">
            <v>NON</v>
          </cell>
          <cell r="S57" t="str">
            <v>205/55 R16 94V</v>
          </cell>
          <cell r="T57">
            <v>46077</v>
          </cell>
          <cell r="U57" t="str">
            <v>2005-3</v>
          </cell>
          <cell r="V57">
            <v>48</v>
          </cell>
          <cell r="W57">
            <v>2</v>
          </cell>
          <cell r="X57">
            <v>4.8</v>
          </cell>
        </row>
        <row r="58">
          <cell r="C58" t="str">
            <v>FX-905-JN</v>
          </cell>
          <cell r="D58" t="str">
            <v>Citroën</v>
          </cell>
          <cell r="E58" t="str">
            <v>C3</v>
          </cell>
          <cell r="F58" t="str">
            <v>Shine Business BLUEHDI 1,5L</v>
          </cell>
          <cell r="G58" t="str">
            <v>Citadine</v>
          </cell>
          <cell r="H58">
            <v>5</v>
          </cell>
          <cell r="I58" t="str">
            <v>Gasoil</v>
          </cell>
          <cell r="J58" t="str">
            <v>Sable</v>
          </cell>
          <cell r="K58">
            <v>117</v>
          </cell>
          <cell r="L58">
            <v>44251</v>
          </cell>
          <cell r="M58" t="str">
            <v>Rouen</v>
          </cell>
          <cell r="N58" t="str">
            <v>Affecté</v>
          </cell>
          <cell r="O58" t="str">
            <v>CONTRÔLEUR</v>
          </cell>
          <cell r="P58" t="str">
            <v>Kit anti-crevaison</v>
          </cell>
          <cell r="Q58" t="str">
            <v>Pneus toutes saisons</v>
          </cell>
          <cell r="R58" t="str">
            <v>NON</v>
          </cell>
          <cell r="S58" t="str">
            <v>205/55 R16 94V</v>
          </cell>
          <cell r="T58">
            <v>46077</v>
          </cell>
          <cell r="U58" t="str">
            <v>4020-3</v>
          </cell>
          <cell r="V58">
            <v>49</v>
          </cell>
          <cell r="W58">
            <v>2</v>
          </cell>
          <cell r="X58">
            <v>4.8</v>
          </cell>
        </row>
        <row r="59">
          <cell r="C59" t="str">
            <v>FY-249-KP</v>
          </cell>
          <cell r="D59" t="str">
            <v>Citroën</v>
          </cell>
          <cell r="E59" t="str">
            <v>C3</v>
          </cell>
          <cell r="F59" t="str">
            <v>Shine Business BLUEHDI 1,5L</v>
          </cell>
          <cell r="G59" t="str">
            <v>Citadine</v>
          </cell>
          <cell r="H59">
            <v>5</v>
          </cell>
          <cell r="I59" t="str">
            <v>Gasoil</v>
          </cell>
          <cell r="J59" t="str">
            <v>Sable</v>
          </cell>
          <cell r="K59">
            <v>117</v>
          </cell>
          <cell r="L59">
            <v>44293</v>
          </cell>
          <cell r="M59" t="str">
            <v>Dieppe</v>
          </cell>
          <cell r="N59" t="str">
            <v>Affecté</v>
          </cell>
          <cell r="O59" t="str">
            <v>Antenne</v>
          </cell>
          <cell r="P59" t="str">
            <v>Kit anti-crevaison</v>
          </cell>
          <cell r="Q59" t="str">
            <v>Pneus toutes saisons</v>
          </cell>
          <cell r="R59" t="str">
            <v>NON</v>
          </cell>
          <cell r="S59" t="str">
            <v>205/55 R16 94V</v>
          </cell>
          <cell r="T59">
            <v>46119</v>
          </cell>
          <cell r="U59" t="str">
            <v>4006-4</v>
          </cell>
          <cell r="V59">
            <v>50</v>
          </cell>
          <cell r="W59">
            <v>2</v>
          </cell>
          <cell r="X59">
            <v>4.8</v>
          </cell>
        </row>
        <row r="60">
          <cell r="C60" t="str">
            <v>FY-254-KP</v>
          </cell>
          <cell r="D60" t="str">
            <v>Citroën</v>
          </cell>
          <cell r="E60" t="str">
            <v>C3</v>
          </cell>
          <cell r="F60" t="str">
            <v>Shine Business BLUEHDI 1,5L</v>
          </cell>
          <cell r="G60" t="str">
            <v>Citadine</v>
          </cell>
          <cell r="H60">
            <v>5</v>
          </cell>
          <cell r="I60" t="str">
            <v>Gasoil</v>
          </cell>
          <cell r="J60" t="str">
            <v>Sable</v>
          </cell>
          <cell r="K60">
            <v>117</v>
          </cell>
          <cell r="L60">
            <v>44293</v>
          </cell>
          <cell r="M60" t="str">
            <v>Rouen</v>
          </cell>
          <cell r="N60" t="str">
            <v>Parc</v>
          </cell>
          <cell r="O60"/>
          <cell r="P60" t="str">
            <v>Kit anti-crevaison</v>
          </cell>
          <cell r="Q60" t="str">
            <v>Pneus toutes saisons</v>
          </cell>
          <cell r="R60" t="str">
            <v>NON</v>
          </cell>
          <cell r="S60" t="str">
            <v>205/55 R16 94V</v>
          </cell>
          <cell r="T60">
            <v>46077</v>
          </cell>
          <cell r="U60" t="str">
            <v>4021-4</v>
          </cell>
          <cell r="V60">
            <v>51</v>
          </cell>
          <cell r="W60">
            <v>2</v>
          </cell>
          <cell r="X60">
            <v>4.8</v>
          </cell>
        </row>
        <row r="61">
          <cell r="C61" t="str">
            <v>FZ-895-VF</v>
          </cell>
          <cell r="D61" t="str">
            <v>Citroën</v>
          </cell>
          <cell r="E61" t="str">
            <v>C4</v>
          </cell>
          <cell r="F61" t="str">
            <v>1,6 HDI 115 BVM6</v>
          </cell>
          <cell r="G61" t="str">
            <v>Berline</v>
          </cell>
          <cell r="H61">
            <v>5</v>
          </cell>
          <cell r="I61" t="str">
            <v>Gasoil</v>
          </cell>
          <cell r="J61" t="str">
            <v>Gris clair</v>
          </cell>
          <cell r="K61">
            <v>117</v>
          </cell>
          <cell r="L61">
            <v>41648</v>
          </cell>
          <cell r="M61" t="str">
            <v>Elbeuf</v>
          </cell>
          <cell r="N61" t="str">
            <v>Parc</v>
          </cell>
          <cell r="O61"/>
          <cell r="P61" t="str">
            <v>Roue coffre</v>
          </cell>
          <cell r="Q61" t="str">
            <v>Pneus toutes saisons</v>
          </cell>
          <cell r="R61" t="str">
            <v>NON 4</v>
          </cell>
          <cell r="S61" t="str">
            <v>205/55 R16 91H</v>
          </cell>
          <cell r="T61" t="str">
            <v>/</v>
          </cell>
          <cell r="U61" t="str">
            <v>2001-4</v>
          </cell>
          <cell r="V61">
            <v>52</v>
          </cell>
          <cell r="W61">
            <v>2</v>
          </cell>
          <cell r="X61">
            <v>4.4000000000000004</v>
          </cell>
        </row>
        <row r="62">
          <cell r="C62" t="str">
            <v>GA-272-TH</v>
          </cell>
          <cell r="D62" t="str">
            <v>Peugeot</v>
          </cell>
          <cell r="E62" t="str">
            <v>Partner</v>
          </cell>
          <cell r="F62" t="str">
            <v>Asphalt STD BLUEHDI 1,5L</v>
          </cell>
          <cell r="G62" t="str">
            <v>Utilitaire</v>
          </cell>
          <cell r="H62">
            <v>5</v>
          </cell>
          <cell r="I62" t="str">
            <v>Gasoil</v>
          </cell>
          <cell r="J62" t="str">
            <v>Blanc</v>
          </cell>
          <cell r="K62">
            <v>109</v>
          </cell>
          <cell r="L62">
            <v>44393</v>
          </cell>
          <cell r="M62" t="str">
            <v>Le Havre</v>
          </cell>
          <cell r="N62" t="str">
            <v>Service</v>
          </cell>
          <cell r="O62" t="str">
            <v>PIM</v>
          </cell>
          <cell r="P62" t="str">
            <v>Roue de secours galette</v>
          </cell>
          <cell r="Q62" t="str">
            <v>Pneus toutes saisons</v>
          </cell>
          <cell r="R62" t="str">
            <v>NON</v>
          </cell>
          <cell r="S62" t="str">
            <v>205/55 R16 94V</v>
          </cell>
          <cell r="T62">
            <v>46219</v>
          </cell>
          <cell r="U62" t="str">
            <v>3009-4</v>
          </cell>
          <cell r="V62">
            <v>53</v>
          </cell>
          <cell r="W62">
            <v>2</v>
          </cell>
          <cell r="X62">
            <v>4.7</v>
          </cell>
        </row>
        <row r="63">
          <cell r="C63"/>
          <cell r="D63"/>
          <cell r="E63"/>
          <cell r="F63"/>
          <cell r="H63"/>
          <cell r="I63"/>
          <cell r="J63"/>
          <cell r="K63"/>
          <cell r="L63"/>
          <cell r="M63"/>
          <cell r="N63"/>
          <cell r="O63"/>
          <cell r="P63"/>
          <cell r="Q63"/>
          <cell r="R63"/>
          <cell r="S63"/>
          <cell r="T63"/>
          <cell r="U63"/>
          <cell r="V63"/>
          <cell r="W63"/>
        </row>
        <row r="64">
          <cell r="C64"/>
          <cell r="D64"/>
          <cell r="E64"/>
          <cell r="F64"/>
          <cell r="H64"/>
          <cell r="I64"/>
          <cell r="J64"/>
          <cell r="K64"/>
          <cell r="L64"/>
          <cell r="M64"/>
          <cell r="N64"/>
          <cell r="O64"/>
          <cell r="P64"/>
          <cell r="Q64"/>
          <cell r="R64"/>
          <cell r="S64"/>
          <cell r="T64"/>
          <cell r="U64"/>
          <cell r="V64"/>
          <cell r="W64"/>
        </row>
        <row r="65">
          <cell r="C65"/>
          <cell r="D65"/>
          <cell r="E65"/>
          <cell r="F65"/>
          <cell r="H65"/>
          <cell r="I65"/>
          <cell r="J65"/>
          <cell r="K65"/>
          <cell r="L65"/>
          <cell r="M65"/>
          <cell r="N65"/>
          <cell r="O65"/>
          <cell r="P65"/>
          <cell r="Q65"/>
          <cell r="R65"/>
          <cell r="S65"/>
          <cell r="T65"/>
          <cell r="U65"/>
          <cell r="V65"/>
          <cell r="W65"/>
        </row>
        <row r="66">
          <cell r="C66"/>
          <cell r="D66"/>
          <cell r="E66"/>
          <cell r="F66"/>
          <cell r="H66"/>
          <cell r="I66"/>
          <cell r="J66"/>
          <cell r="K66"/>
          <cell r="L66"/>
          <cell r="M66"/>
          <cell r="N66"/>
          <cell r="O66"/>
          <cell r="P66"/>
          <cell r="Q66"/>
          <cell r="R66"/>
          <cell r="S66"/>
          <cell r="T66"/>
          <cell r="U66"/>
          <cell r="V66"/>
          <cell r="W66"/>
        </row>
        <row r="67">
          <cell r="C67"/>
          <cell r="D67"/>
          <cell r="E67"/>
          <cell r="F67"/>
          <cell r="H67"/>
          <cell r="I67"/>
          <cell r="J67"/>
          <cell r="K67"/>
          <cell r="L67"/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</row>
        <row r="68">
          <cell r="C68"/>
          <cell r="D68"/>
          <cell r="E68"/>
          <cell r="F68"/>
          <cell r="H68"/>
          <cell r="I68"/>
          <cell r="J68"/>
          <cell r="K68"/>
          <cell r="L68"/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</row>
        <row r="69">
          <cell r="C69"/>
          <cell r="D69"/>
          <cell r="E69"/>
          <cell r="F69"/>
          <cell r="H69"/>
          <cell r="I69"/>
          <cell r="J69"/>
          <cell r="K69"/>
          <cell r="L69"/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</row>
        <row r="70">
          <cell r="C70"/>
          <cell r="D70"/>
          <cell r="E70"/>
          <cell r="F70"/>
          <cell r="H70"/>
          <cell r="I70"/>
          <cell r="J70"/>
          <cell r="K70"/>
          <cell r="L70"/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</row>
        <row r="71">
          <cell r="C71"/>
          <cell r="D71"/>
          <cell r="E71"/>
          <cell r="F71"/>
          <cell r="H71"/>
          <cell r="I71"/>
          <cell r="J71"/>
          <cell r="K71"/>
          <cell r="L71"/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</row>
        <row r="72">
          <cell r="C72"/>
          <cell r="D72"/>
          <cell r="E72"/>
          <cell r="F72"/>
          <cell r="H72"/>
          <cell r="I72"/>
          <cell r="J72"/>
          <cell r="K72"/>
          <cell r="L72"/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</row>
        <row r="73">
          <cell r="C73"/>
          <cell r="D73"/>
          <cell r="E73"/>
          <cell r="F73"/>
          <cell r="H73"/>
          <cell r="I73"/>
          <cell r="J73"/>
          <cell r="K73"/>
          <cell r="L73"/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</row>
        <row r="74">
          <cell r="C74"/>
          <cell r="D74"/>
          <cell r="E74"/>
          <cell r="F74"/>
          <cell r="H74"/>
          <cell r="I74"/>
          <cell r="J74"/>
          <cell r="K74"/>
          <cell r="L74"/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</row>
        <row r="75">
          <cell r="C75"/>
          <cell r="D75"/>
          <cell r="E75"/>
          <cell r="F75"/>
          <cell r="H75"/>
          <cell r="I75"/>
          <cell r="J75"/>
          <cell r="K75"/>
          <cell r="L75"/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</row>
        <row r="76">
          <cell r="C76"/>
          <cell r="D76"/>
          <cell r="E76"/>
          <cell r="F76"/>
          <cell r="H76"/>
          <cell r="I76"/>
          <cell r="J76"/>
          <cell r="K76"/>
          <cell r="L76"/>
          <cell r="M76"/>
          <cell r="N76"/>
          <cell r="O76"/>
          <cell r="P76"/>
          <cell r="Q76"/>
          <cell r="R76"/>
          <cell r="S76"/>
          <cell r="T76"/>
          <cell r="U76"/>
          <cell r="V76"/>
          <cell r="W76"/>
        </row>
        <row r="77">
          <cell r="C77"/>
          <cell r="D77"/>
          <cell r="E77"/>
          <cell r="F77"/>
          <cell r="H77"/>
          <cell r="I77"/>
          <cell r="J77"/>
          <cell r="K77"/>
          <cell r="L77"/>
          <cell r="M77"/>
          <cell r="N77"/>
          <cell r="O77"/>
          <cell r="P77"/>
          <cell r="Q77"/>
          <cell r="R77"/>
          <cell r="S77"/>
          <cell r="T77"/>
          <cell r="U77"/>
          <cell r="V77"/>
          <cell r="W77"/>
        </row>
        <row r="78">
          <cell r="C78"/>
          <cell r="D78"/>
          <cell r="E78"/>
          <cell r="F78"/>
          <cell r="H78"/>
          <cell r="I78"/>
          <cell r="J78"/>
          <cell r="K78"/>
          <cell r="L78"/>
          <cell r="M78"/>
          <cell r="N78"/>
          <cell r="O78"/>
          <cell r="P78"/>
          <cell r="Q78"/>
          <cell r="R78"/>
          <cell r="S78"/>
          <cell r="T78"/>
          <cell r="U78"/>
          <cell r="V78"/>
          <cell r="W78"/>
        </row>
        <row r="79">
          <cell r="C79"/>
          <cell r="D79"/>
          <cell r="E79"/>
          <cell r="F79"/>
          <cell r="H79"/>
          <cell r="I79"/>
          <cell r="J79"/>
          <cell r="K79"/>
          <cell r="L79"/>
          <cell r="M79"/>
          <cell r="N79"/>
          <cell r="O79"/>
          <cell r="P79"/>
          <cell r="Q79"/>
          <cell r="R79"/>
          <cell r="S79"/>
          <cell r="T79"/>
          <cell r="U79"/>
          <cell r="V79"/>
          <cell r="W79"/>
        </row>
        <row r="80">
          <cell r="C80"/>
          <cell r="D80"/>
          <cell r="E80"/>
          <cell r="F80"/>
          <cell r="H80"/>
          <cell r="I80"/>
          <cell r="J80"/>
          <cell r="K80"/>
          <cell r="L80"/>
          <cell r="M80"/>
          <cell r="N80"/>
          <cell r="O80"/>
          <cell r="P80"/>
          <cell r="Q80"/>
          <cell r="R80"/>
          <cell r="S80"/>
          <cell r="T80"/>
          <cell r="U80"/>
          <cell r="V80"/>
          <cell r="W80"/>
        </row>
        <row r="81">
          <cell r="C81"/>
          <cell r="D81"/>
          <cell r="E81"/>
          <cell r="F81"/>
          <cell r="H81"/>
          <cell r="I81"/>
          <cell r="J81"/>
          <cell r="K81"/>
          <cell r="L81"/>
          <cell r="M81"/>
          <cell r="N81"/>
          <cell r="O81"/>
          <cell r="P81"/>
          <cell r="Q81"/>
          <cell r="R81"/>
          <cell r="S81"/>
          <cell r="T81"/>
          <cell r="U81"/>
          <cell r="V81"/>
          <cell r="W81"/>
        </row>
        <row r="82">
          <cell r="C82"/>
          <cell r="D82"/>
          <cell r="E82"/>
          <cell r="F82"/>
          <cell r="H82"/>
          <cell r="I82"/>
          <cell r="J82"/>
          <cell r="K82"/>
          <cell r="L82"/>
          <cell r="M82"/>
          <cell r="N82"/>
          <cell r="O82"/>
          <cell r="P82"/>
          <cell r="Q82"/>
          <cell r="R82"/>
          <cell r="S82"/>
          <cell r="T82"/>
          <cell r="U82"/>
          <cell r="V82"/>
          <cell r="W82"/>
        </row>
        <row r="83">
          <cell r="C83"/>
          <cell r="D83"/>
          <cell r="E83"/>
          <cell r="F83"/>
          <cell r="H83"/>
          <cell r="I83"/>
          <cell r="J83"/>
          <cell r="K83"/>
          <cell r="L83"/>
          <cell r="M83"/>
          <cell r="N83"/>
          <cell r="O83"/>
          <cell r="P83"/>
          <cell r="Q83"/>
          <cell r="R83"/>
          <cell r="S83"/>
          <cell r="T83"/>
          <cell r="U83"/>
          <cell r="V83"/>
          <cell r="W83"/>
        </row>
        <row r="84">
          <cell r="C84"/>
          <cell r="D84"/>
          <cell r="E84"/>
          <cell r="F84"/>
          <cell r="H84"/>
          <cell r="I84"/>
          <cell r="J84"/>
          <cell r="K84"/>
          <cell r="L84"/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</row>
        <row r="85">
          <cell r="C85"/>
          <cell r="D85"/>
          <cell r="E85"/>
          <cell r="F85"/>
          <cell r="H85"/>
          <cell r="I85"/>
          <cell r="J85"/>
          <cell r="K85"/>
          <cell r="L85"/>
          <cell r="M85"/>
          <cell r="N85"/>
          <cell r="O85"/>
          <cell r="P85"/>
          <cell r="Q85"/>
          <cell r="R85"/>
          <cell r="S85"/>
          <cell r="T85"/>
          <cell r="U85"/>
          <cell r="V85"/>
          <cell r="W85"/>
        </row>
        <row r="86">
          <cell r="C86"/>
          <cell r="D86"/>
          <cell r="E86"/>
          <cell r="F86"/>
          <cell r="H86"/>
          <cell r="I86"/>
          <cell r="J86"/>
          <cell r="K86"/>
          <cell r="L86"/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</row>
        <row r="87">
          <cell r="C87"/>
          <cell r="D87"/>
          <cell r="E87"/>
          <cell r="F87"/>
          <cell r="H87"/>
          <cell r="I87"/>
          <cell r="J87"/>
          <cell r="K87"/>
          <cell r="L87"/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</row>
        <row r="88">
          <cell r="C88"/>
          <cell r="D88"/>
          <cell r="E88"/>
          <cell r="F88"/>
          <cell r="H88"/>
          <cell r="I88"/>
          <cell r="J88"/>
          <cell r="K88"/>
          <cell r="L88"/>
          <cell r="M88"/>
          <cell r="N88"/>
          <cell r="O88"/>
          <cell r="P88"/>
          <cell r="Q88"/>
          <cell r="R88"/>
          <cell r="S88"/>
          <cell r="T88"/>
          <cell r="U88"/>
          <cell r="V88"/>
          <cell r="W88"/>
        </row>
        <row r="89">
          <cell r="C89"/>
          <cell r="D89"/>
          <cell r="E89"/>
          <cell r="F89"/>
          <cell r="H89"/>
          <cell r="I89"/>
          <cell r="J89"/>
          <cell r="K89"/>
          <cell r="L89"/>
          <cell r="M89"/>
          <cell r="N89"/>
          <cell r="O89"/>
          <cell r="P89"/>
          <cell r="Q89"/>
          <cell r="R89"/>
          <cell r="S89"/>
          <cell r="T89"/>
          <cell r="U89"/>
          <cell r="V89"/>
          <cell r="W89"/>
        </row>
        <row r="90">
          <cell r="C90"/>
          <cell r="D90"/>
          <cell r="E90"/>
          <cell r="F90"/>
          <cell r="H90"/>
          <cell r="I90"/>
          <cell r="J90"/>
          <cell r="K90"/>
          <cell r="L90"/>
          <cell r="M90"/>
          <cell r="N90"/>
          <cell r="O90"/>
          <cell r="P90"/>
          <cell r="Q90"/>
          <cell r="R90"/>
          <cell r="S90"/>
          <cell r="T90"/>
          <cell r="U90"/>
          <cell r="V90"/>
          <cell r="W90"/>
        </row>
        <row r="91">
          <cell r="C91"/>
          <cell r="D91"/>
          <cell r="E91"/>
          <cell r="F91"/>
          <cell r="H91"/>
          <cell r="I91"/>
          <cell r="J91"/>
          <cell r="K91"/>
          <cell r="L91"/>
          <cell r="M91"/>
          <cell r="N91"/>
          <cell r="O91"/>
          <cell r="P91"/>
          <cell r="Q91"/>
          <cell r="R91"/>
          <cell r="S91"/>
          <cell r="T91"/>
          <cell r="U91"/>
          <cell r="V91"/>
          <cell r="W91"/>
        </row>
        <row r="92">
          <cell r="C92"/>
          <cell r="D92"/>
          <cell r="E92"/>
          <cell r="F92"/>
          <cell r="H92"/>
          <cell r="I92"/>
          <cell r="J92"/>
          <cell r="K92"/>
          <cell r="L92"/>
          <cell r="M92"/>
          <cell r="N92"/>
          <cell r="O92"/>
          <cell r="P92"/>
          <cell r="Q92"/>
          <cell r="R92"/>
          <cell r="S92"/>
          <cell r="T92"/>
          <cell r="U92"/>
          <cell r="V92"/>
          <cell r="W92"/>
        </row>
        <row r="93">
          <cell r="C93"/>
          <cell r="D93"/>
          <cell r="E93"/>
          <cell r="F93"/>
          <cell r="H93"/>
          <cell r="I93"/>
          <cell r="J93"/>
          <cell r="K93"/>
          <cell r="L93"/>
          <cell r="M93"/>
          <cell r="N93"/>
          <cell r="O93"/>
          <cell r="P93"/>
          <cell r="Q93"/>
          <cell r="R93"/>
          <cell r="S93"/>
          <cell r="T93"/>
          <cell r="U93"/>
          <cell r="V93"/>
          <cell r="W93"/>
        </row>
        <row r="94">
          <cell r="C94"/>
          <cell r="D94"/>
          <cell r="E94"/>
          <cell r="F94"/>
          <cell r="H94"/>
          <cell r="I94"/>
          <cell r="J94"/>
          <cell r="K94"/>
          <cell r="L94"/>
          <cell r="M94"/>
          <cell r="N94"/>
          <cell r="O94"/>
          <cell r="P94"/>
          <cell r="Q94"/>
          <cell r="R94"/>
          <cell r="S94"/>
          <cell r="T94"/>
          <cell r="U94"/>
          <cell r="V94"/>
          <cell r="W94"/>
        </row>
        <row r="95">
          <cell r="C95"/>
          <cell r="D95"/>
          <cell r="E95"/>
          <cell r="F95"/>
          <cell r="H95"/>
          <cell r="I95"/>
          <cell r="J95"/>
          <cell r="K95"/>
          <cell r="L95"/>
          <cell r="M95"/>
          <cell r="N95"/>
          <cell r="O95"/>
          <cell r="P95"/>
          <cell r="Q95"/>
          <cell r="R95"/>
          <cell r="S95"/>
          <cell r="T95"/>
          <cell r="U95"/>
          <cell r="V95"/>
          <cell r="W95"/>
        </row>
        <row r="96">
          <cell r="C96"/>
          <cell r="D96"/>
          <cell r="E96"/>
          <cell r="F96"/>
          <cell r="H96"/>
          <cell r="I96"/>
          <cell r="J96"/>
          <cell r="K96"/>
          <cell r="L96"/>
          <cell r="M96"/>
          <cell r="N96"/>
          <cell r="O96"/>
          <cell r="P96"/>
          <cell r="Q96"/>
          <cell r="R96"/>
          <cell r="S96"/>
          <cell r="T96"/>
          <cell r="U96"/>
          <cell r="V96"/>
          <cell r="W96"/>
        </row>
        <row r="97">
          <cell r="C97"/>
          <cell r="D97"/>
          <cell r="E97"/>
          <cell r="F97"/>
          <cell r="H97"/>
          <cell r="I97"/>
          <cell r="J97"/>
          <cell r="K97"/>
          <cell r="L97"/>
          <cell r="M97"/>
          <cell r="N97"/>
          <cell r="O97"/>
          <cell r="P97"/>
          <cell r="Q97"/>
          <cell r="R97"/>
          <cell r="S97"/>
          <cell r="T97"/>
          <cell r="U97"/>
          <cell r="V97"/>
          <cell r="W97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8"/>
  <sheetViews>
    <sheetView topLeftCell="A17" workbookViewId="0">
      <selection activeCell="E40" sqref="E40"/>
    </sheetView>
  </sheetViews>
  <sheetFormatPr baseColWidth="10" defaultRowHeight="14.4" x14ac:dyDescent="0.3"/>
  <cols>
    <col min="1" max="1" width="55.109375" customWidth="1"/>
    <col min="2" max="2" width="37.88671875" bestFit="1" customWidth="1"/>
    <col min="3" max="3" width="12" bestFit="1" customWidth="1"/>
    <col min="4" max="4" width="20.109375" customWidth="1"/>
    <col min="5" max="5" width="18.33203125" customWidth="1"/>
    <col min="6" max="6" width="15.6640625" customWidth="1"/>
    <col min="7" max="7" width="17.44140625" customWidth="1"/>
    <col min="8" max="8" width="18.44140625" customWidth="1"/>
    <col min="9" max="9" width="16.109375" customWidth="1"/>
    <col min="10" max="10" width="6.5546875" bestFit="1" customWidth="1"/>
  </cols>
  <sheetData>
    <row r="2" spans="1:10" ht="28.8" x14ac:dyDescent="0.55000000000000004">
      <c r="A2" s="97" t="s">
        <v>75</v>
      </c>
      <c r="B2" s="97"/>
      <c r="C2" s="97"/>
      <c r="D2" s="97"/>
    </row>
    <row r="3" spans="1:10" ht="28.8" x14ac:dyDescent="0.55000000000000004">
      <c r="A3" s="70" t="s">
        <v>129</v>
      </c>
      <c r="B3" s="45"/>
      <c r="C3" s="45"/>
      <c r="D3" s="98" t="s">
        <v>84</v>
      </c>
      <c r="E3" s="99"/>
      <c r="F3" s="99"/>
      <c r="G3" s="99"/>
      <c r="H3" s="99"/>
      <c r="I3" s="100"/>
    </row>
    <row r="4" spans="1:10" x14ac:dyDescent="0.3">
      <c r="A4" s="36" t="s">
        <v>55</v>
      </c>
      <c r="B4" s="36" t="s">
        <v>78</v>
      </c>
      <c r="C4" s="36" t="s">
        <v>77</v>
      </c>
      <c r="D4" s="39" t="s">
        <v>68</v>
      </c>
      <c r="E4" s="39"/>
      <c r="F4" s="39"/>
      <c r="G4" s="40"/>
      <c r="H4" s="40"/>
    </row>
    <row r="5" spans="1:10" x14ac:dyDescent="0.3">
      <c r="A5" s="38" t="s">
        <v>69</v>
      </c>
      <c r="B5" s="69"/>
      <c r="C5" s="38"/>
      <c r="D5" s="41"/>
      <c r="E5" s="39"/>
      <c r="F5" s="39"/>
      <c r="G5" s="40"/>
      <c r="H5" s="40"/>
      <c r="J5" s="55"/>
    </row>
    <row r="6" spans="1:10" x14ac:dyDescent="0.3">
      <c r="A6" s="36"/>
      <c r="B6" s="36"/>
      <c r="C6" s="36"/>
      <c r="D6" s="39"/>
      <c r="E6" s="39"/>
      <c r="F6" s="39"/>
      <c r="G6" s="40"/>
      <c r="H6" s="40"/>
    </row>
    <row r="7" spans="1:10" x14ac:dyDescent="0.3">
      <c r="A7" s="36"/>
      <c r="B7" s="36"/>
      <c r="C7" s="36"/>
      <c r="D7" s="39"/>
      <c r="E7" s="39"/>
      <c r="F7" s="39"/>
      <c r="G7" s="40"/>
      <c r="H7" s="40"/>
    </row>
    <row r="8" spans="1:10" x14ac:dyDescent="0.3">
      <c r="A8" s="36" t="s">
        <v>42</v>
      </c>
      <c r="B8" s="36"/>
      <c r="C8" s="36"/>
      <c r="D8" s="96" t="s">
        <v>41</v>
      </c>
      <c r="E8" s="96"/>
      <c r="F8" s="39"/>
      <c r="G8" s="41" t="s">
        <v>53</v>
      </c>
      <c r="H8" s="96" t="s">
        <v>54</v>
      </c>
      <c r="I8" s="96"/>
    </row>
    <row r="9" spans="1:10" ht="28.8" x14ac:dyDescent="0.3">
      <c r="A9" s="56" t="s">
        <v>56</v>
      </c>
      <c r="B9" s="62"/>
      <c r="C9" s="58"/>
      <c r="D9" s="66" t="s">
        <v>58</v>
      </c>
      <c r="E9" s="49" t="s">
        <v>57</v>
      </c>
      <c r="F9" s="49" t="s">
        <v>61</v>
      </c>
      <c r="G9" s="49" t="s">
        <v>59</v>
      </c>
      <c r="H9" s="49" t="s">
        <v>60</v>
      </c>
      <c r="I9" s="49" t="s">
        <v>62</v>
      </c>
    </row>
    <row r="10" spans="1:10" x14ac:dyDescent="0.3">
      <c r="A10" s="56" t="s">
        <v>16</v>
      </c>
      <c r="B10" s="63"/>
      <c r="C10" s="59"/>
      <c r="D10" s="67"/>
      <c r="E10" s="51"/>
      <c r="F10" s="51"/>
      <c r="G10" s="51"/>
      <c r="H10" s="51"/>
      <c r="I10" s="51"/>
    </row>
    <row r="11" spans="1:10" x14ac:dyDescent="0.3">
      <c r="A11" s="57" t="s">
        <v>43</v>
      </c>
      <c r="B11" s="64"/>
      <c r="C11" s="60"/>
      <c r="D11" s="68"/>
      <c r="E11" s="50"/>
      <c r="F11" s="50"/>
      <c r="G11" s="50"/>
      <c r="H11" s="50"/>
      <c r="I11" s="50"/>
    </row>
    <row r="12" spans="1:10" x14ac:dyDescent="0.3">
      <c r="A12" s="57" t="s">
        <v>44</v>
      </c>
      <c r="B12" s="64"/>
      <c r="C12" s="60"/>
      <c r="D12" s="68"/>
      <c r="E12" s="50"/>
      <c r="F12" s="50"/>
      <c r="G12" s="50"/>
      <c r="H12" s="50"/>
      <c r="I12" s="50"/>
    </row>
    <row r="13" spans="1:10" x14ac:dyDescent="0.3">
      <c r="A13" s="57" t="s">
        <v>45</v>
      </c>
      <c r="B13" s="64"/>
      <c r="C13" s="60"/>
      <c r="D13" s="68"/>
      <c r="E13" s="50"/>
      <c r="F13" s="50"/>
      <c r="G13" s="50"/>
      <c r="H13" s="50"/>
      <c r="I13" s="50"/>
    </row>
    <row r="14" spans="1:10" x14ac:dyDescent="0.3">
      <c r="A14" s="57" t="s">
        <v>46</v>
      </c>
      <c r="B14" s="64"/>
      <c r="C14" s="60"/>
      <c r="D14" s="68"/>
      <c r="E14" s="50"/>
      <c r="F14" s="50"/>
      <c r="G14" s="50"/>
      <c r="H14" s="50"/>
      <c r="I14" s="50"/>
    </row>
    <row r="15" spans="1:10" x14ac:dyDescent="0.3">
      <c r="A15" s="57" t="s">
        <v>47</v>
      </c>
      <c r="B15" s="64"/>
      <c r="C15" s="60"/>
      <c r="D15" s="68"/>
      <c r="E15" s="50"/>
      <c r="F15" s="50"/>
      <c r="G15" s="50"/>
      <c r="H15" s="50"/>
      <c r="I15" s="50"/>
    </row>
    <row r="16" spans="1:10" x14ac:dyDescent="0.3">
      <c r="A16" s="57" t="s">
        <v>48</v>
      </c>
      <c r="B16" s="64"/>
      <c r="C16" s="60"/>
      <c r="D16" s="68"/>
      <c r="E16" s="50"/>
      <c r="F16" s="50"/>
      <c r="G16" s="50"/>
      <c r="H16" s="50"/>
      <c r="I16" s="50"/>
    </row>
    <row r="17" spans="1:10" x14ac:dyDescent="0.3">
      <c r="A17" s="57" t="s">
        <v>49</v>
      </c>
      <c r="B17" s="64"/>
      <c r="C17" s="60"/>
      <c r="D17" s="68"/>
      <c r="E17" s="50"/>
      <c r="F17" s="50"/>
      <c r="G17" s="50"/>
      <c r="H17" s="52"/>
      <c r="I17" s="52"/>
    </row>
    <row r="18" spans="1:10" x14ac:dyDescent="0.3">
      <c r="A18" s="57" t="s">
        <v>50</v>
      </c>
      <c r="B18" s="64"/>
      <c r="C18" s="60"/>
      <c r="D18" s="68"/>
      <c r="E18" s="50"/>
      <c r="F18" s="50"/>
      <c r="G18" s="50"/>
      <c r="H18" s="50"/>
      <c r="I18" s="50"/>
    </row>
    <row r="19" spans="1:10" x14ac:dyDescent="0.3">
      <c r="A19" s="57" t="s">
        <v>51</v>
      </c>
      <c r="B19" s="65"/>
      <c r="C19" s="61"/>
      <c r="D19" s="68"/>
      <c r="E19" s="50"/>
      <c r="F19" s="50"/>
      <c r="G19" s="50"/>
      <c r="H19" s="50"/>
      <c r="I19" s="50"/>
    </row>
    <row r="20" spans="1:10" x14ac:dyDescent="0.3">
      <c r="A20" s="46" t="s">
        <v>79</v>
      </c>
      <c r="B20" s="46"/>
      <c r="C20" s="46"/>
      <c r="D20" s="53"/>
      <c r="E20" s="53"/>
      <c r="F20" s="53">
        <f t="shared" ref="F20:I20" si="0">SUM(F11:F19)</f>
        <v>0</v>
      </c>
      <c r="G20" s="53"/>
      <c r="H20" s="53"/>
      <c r="I20" s="53">
        <f t="shared" si="0"/>
        <v>0</v>
      </c>
    </row>
    <row r="21" spans="1:10" x14ac:dyDescent="0.3">
      <c r="A21" s="47" t="s">
        <v>80</v>
      </c>
      <c r="B21" s="47"/>
      <c r="C21" s="47"/>
      <c r="D21" s="54">
        <f>SUM(D10:D19)</f>
        <v>0</v>
      </c>
      <c r="E21" s="54">
        <f>SUM(E10:E19)</f>
        <v>0</v>
      </c>
      <c r="F21" s="54"/>
      <c r="G21" s="54">
        <f>SUM(G10:G19)</f>
        <v>0</v>
      </c>
      <c r="H21" s="54">
        <f>SUM(H10:H19)</f>
        <v>0</v>
      </c>
      <c r="I21" s="54"/>
      <c r="J21" s="55"/>
    </row>
    <row r="22" spans="1:10" x14ac:dyDescent="0.3">
      <c r="A22" s="48" t="s">
        <v>82</v>
      </c>
      <c r="D22" s="55">
        <f>(F20+I20)*1.2</f>
        <v>0</v>
      </c>
    </row>
    <row r="23" spans="1:10" x14ac:dyDescent="0.3">
      <c r="A23" s="48" t="s">
        <v>81</v>
      </c>
      <c r="D23" s="54">
        <f>(D21+E21+G21+H21)*1.2</f>
        <v>0</v>
      </c>
    </row>
    <row r="25" spans="1:10" x14ac:dyDescent="0.3">
      <c r="A25" s="37" t="s">
        <v>63</v>
      </c>
      <c r="B25" s="37"/>
      <c r="C25" s="37"/>
    </row>
    <row r="26" spans="1:10" x14ac:dyDescent="0.3">
      <c r="A26" s="42" t="s">
        <v>64</v>
      </c>
      <c r="B26" s="42"/>
      <c r="C26" s="42"/>
      <c r="D26" s="50"/>
      <c r="E26" s="50"/>
      <c r="F26" s="50"/>
      <c r="G26" s="50"/>
      <c r="H26" s="52"/>
      <c r="I26" s="52"/>
    </row>
    <row r="27" spans="1:10" x14ac:dyDescent="0.3">
      <c r="A27" s="42" t="s">
        <v>52</v>
      </c>
      <c r="B27" s="42"/>
      <c r="C27" s="42"/>
      <c r="D27" s="50"/>
      <c r="E27" s="50"/>
      <c r="F27" s="50"/>
      <c r="G27" s="50"/>
      <c r="H27" s="52"/>
      <c r="I27" s="52"/>
    </row>
    <row r="28" spans="1:10" x14ac:dyDescent="0.3">
      <c r="A28" s="42" t="s">
        <v>66</v>
      </c>
      <c r="B28" s="42"/>
      <c r="C28" s="42"/>
      <c r="D28" s="52"/>
      <c r="E28" s="52"/>
      <c r="F28" s="52"/>
      <c r="G28" s="52"/>
      <c r="H28" s="50"/>
      <c r="I28" s="50"/>
    </row>
    <row r="29" spans="1:10" x14ac:dyDescent="0.3">
      <c r="A29" s="42" t="s">
        <v>65</v>
      </c>
      <c r="B29" s="42"/>
      <c r="C29" s="42"/>
      <c r="D29" s="52"/>
      <c r="E29" s="52"/>
      <c r="F29" s="52"/>
      <c r="G29" s="52"/>
      <c r="H29" s="50"/>
      <c r="I29" s="50"/>
    </row>
    <row r="30" spans="1:10" x14ac:dyDescent="0.3">
      <c r="A30" s="48" t="s">
        <v>83</v>
      </c>
      <c r="B30" s="48"/>
      <c r="C30" s="48"/>
      <c r="D30" s="54">
        <f>SUM(D26:D29)</f>
        <v>0</v>
      </c>
      <c r="E30" s="54">
        <f t="shared" ref="E30:I30" si="1">SUM(E26:E29)</f>
        <v>0</v>
      </c>
      <c r="F30" s="54">
        <f t="shared" si="1"/>
        <v>0</v>
      </c>
      <c r="G30" s="54">
        <f t="shared" si="1"/>
        <v>0</v>
      </c>
      <c r="H30" s="54">
        <f t="shared" si="1"/>
        <v>0</v>
      </c>
      <c r="I30" s="54">
        <f t="shared" si="1"/>
        <v>0</v>
      </c>
    </row>
    <row r="31" spans="1:10" x14ac:dyDescent="0.3">
      <c r="A31" s="48" t="s">
        <v>76</v>
      </c>
      <c r="B31" s="48"/>
      <c r="C31" s="48"/>
      <c r="D31" s="54">
        <f>D30*1.2</f>
        <v>0</v>
      </c>
      <c r="E31" s="54">
        <f t="shared" ref="E31:I31" si="2">E30*1.2</f>
        <v>0</v>
      </c>
      <c r="F31" s="54">
        <f t="shared" si="2"/>
        <v>0</v>
      </c>
      <c r="G31" s="54">
        <f t="shared" si="2"/>
        <v>0</v>
      </c>
      <c r="H31" s="54">
        <f t="shared" si="2"/>
        <v>0</v>
      </c>
      <c r="I31" s="54">
        <f t="shared" si="2"/>
        <v>0</v>
      </c>
      <c r="J31" s="55"/>
    </row>
    <row r="33" spans="1:10" ht="25.8" x14ac:dyDescent="0.5">
      <c r="A33" s="70" t="s">
        <v>130</v>
      </c>
    </row>
    <row r="34" spans="1:10" ht="18" x14ac:dyDescent="0.35">
      <c r="A34" s="93" t="s">
        <v>132</v>
      </c>
      <c r="B34" s="90"/>
      <c r="C34" s="94">
        <v>10</v>
      </c>
    </row>
    <row r="35" spans="1:10" ht="15.6" x14ac:dyDescent="0.3">
      <c r="A35" s="95" t="s">
        <v>133</v>
      </c>
      <c r="B35" s="87"/>
      <c r="C35" s="88"/>
    </row>
    <row r="36" spans="1:10" ht="15.6" x14ac:dyDescent="0.3">
      <c r="A36" s="71"/>
    </row>
    <row r="37" spans="1:10" ht="17.399999999999999" x14ac:dyDescent="0.3">
      <c r="A37" s="72" t="s">
        <v>137</v>
      </c>
      <c r="B37" s="73"/>
      <c r="C37" s="74">
        <f>SUM(C39:C79)</f>
        <v>40</v>
      </c>
    </row>
    <row r="38" spans="1:10" x14ac:dyDescent="0.3">
      <c r="A38" s="64"/>
      <c r="B38" s="46"/>
      <c r="C38" s="75"/>
      <c r="D38" s="17"/>
      <c r="E38" s="17"/>
      <c r="F38" s="17"/>
      <c r="J38" s="18"/>
    </row>
    <row r="39" spans="1:10" ht="41.4" x14ac:dyDescent="0.3">
      <c r="A39" s="76" t="s">
        <v>13</v>
      </c>
      <c r="B39" s="77" t="s">
        <v>138</v>
      </c>
      <c r="C39" s="75">
        <v>2</v>
      </c>
      <c r="D39" s="16"/>
      <c r="E39" s="16"/>
      <c r="F39" s="16"/>
      <c r="J39" s="16"/>
    </row>
    <row r="40" spans="1:10" x14ac:dyDescent="0.3">
      <c r="A40" s="78" t="s">
        <v>67</v>
      </c>
      <c r="B40" s="79"/>
      <c r="C40" s="80"/>
      <c r="D40" s="16"/>
      <c r="E40" s="16"/>
      <c r="F40" s="16"/>
      <c r="J40" s="18"/>
    </row>
    <row r="41" spans="1:10" ht="96.6" x14ac:dyDescent="0.3">
      <c r="A41" s="76" t="s">
        <v>134</v>
      </c>
      <c r="B41" s="77" t="s">
        <v>139</v>
      </c>
      <c r="C41" s="75">
        <v>6</v>
      </c>
    </row>
    <row r="42" spans="1:10" ht="55.2" x14ac:dyDescent="0.3">
      <c r="A42" s="76" t="s">
        <v>135</v>
      </c>
      <c r="B42" s="77" t="s">
        <v>142</v>
      </c>
      <c r="C42" s="75">
        <v>10</v>
      </c>
    </row>
    <row r="43" spans="1:10" ht="41.4" x14ac:dyDescent="0.3">
      <c r="A43" s="81" t="s">
        <v>120</v>
      </c>
      <c r="B43" s="77" t="s">
        <v>121</v>
      </c>
      <c r="C43" s="75">
        <v>4</v>
      </c>
    </row>
    <row r="44" spans="1:10" ht="43.2" x14ac:dyDescent="0.3">
      <c r="A44" s="82" t="s">
        <v>122</v>
      </c>
      <c r="B44" s="83" t="s">
        <v>140</v>
      </c>
      <c r="C44" s="75">
        <v>5</v>
      </c>
    </row>
    <row r="45" spans="1:10" x14ac:dyDescent="0.3">
      <c r="A45" s="64"/>
      <c r="B45" s="46"/>
      <c r="C45" s="84"/>
    </row>
    <row r="46" spans="1:10" x14ac:dyDescent="0.3">
      <c r="A46" s="78" t="s">
        <v>136</v>
      </c>
      <c r="B46" s="46"/>
      <c r="C46" s="84"/>
    </row>
    <row r="47" spans="1:10" x14ac:dyDescent="0.3">
      <c r="A47" s="81" t="s">
        <v>85</v>
      </c>
      <c r="B47" s="46" t="s">
        <v>141</v>
      </c>
      <c r="C47" s="84">
        <v>2</v>
      </c>
    </row>
    <row r="48" spans="1:10" x14ac:dyDescent="0.3">
      <c r="A48" s="81"/>
      <c r="B48" s="46"/>
      <c r="C48" s="84"/>
    </row>
    <row r="49" spans="1:3" x14ac:dyDescent="0.3">
      <c r="A49" s="78" t="s">
        <v>86</v>
      </c>
      <c r="B49" s="46" t="s">
        <v>143</v>
      </c>
      <c r="C49" s="84">
        <v>6</v>
      </c>
    </row>
    <row r="50" spans="1:3" x14ac:dyDescent="0.3">
      <c r="A50" s="85" t="s">
        <v>101</v>
      </c>
      <c r="B50" s="46" t="s">
        <v>146</v>
      </c>
      <c r="C50" s="84"/>
    </row>
    <row r="51" spans="1:3" x14ac:dyDescent="0.3">
      <c r="A51" s="81" t="s">
        <v>88</v>
      </c>
      <c r="B51" s="46"/>
      <c r="C51" s="84"/>
    </row>
    <row r="52" spans="1:3" x14ac:dyDescent="0.3">
      <c r="A52" s="81" t="s">
        <v>89</v>
      </c>
      <c r="B52" s="46"/>
      <c r="C52" s="84"/>
    </row>
    <row r="53" spans="1:3" x14ac:dyDescent="0.3">
      <c r="A53" s="81" t="s">
        <v>90</v>
      </c>
      <c r="B53" s="46"/>
      <c r="C53" s="84"/>
    </row>
    <row r="54" spans="1:3" x14ac:dyDescent="0.3">
      <c r="A54" s="81" t="s">
        <v>99</v>
      </c>
      <c r="B54" s="46"/>
      <c r="C54" s="84"/>
    </row>
    <row r="55" spans="1:3" x14ac:dyDescent="0.3">
      <c r="A55" s="81" t="s">
        <v>100</v>
      </c>
      <c r="B55" s="46"/>
      <c r="C55" s="84"/>
    </row>
    <row r="56" spans="1:3" x14ac:dyDescent="0.3">
      <c r="A56" s="81" t="s">
        <v>103</v>
      </c>
      <c r="B56" s="46"/>
      <c r="C56" s="84"/>
    </row>
    <row r="57" spans="1:3" x14ac:dyDescent="0.3">
      <c r="A57" s="81" t="s">
        <v>106</v>
      </c>
      <c r="B57" s="46"/>
      <c r="C57" s="84"/>
    </row>
    <row r="58" spans="1:3" x14ac:dyDescent="0.3">
      <c r="A58" s="81" t="s">
        <v>107</v>
      </c>
      <c r="B58" s="46"/>
      <c r="C58" s="84"/>
    </row>
    <row r="59" spans="1:3" x14ac:dyDescent="0.3">
      <c r="A59" s="81" t="s">
        <v>112</v>
      </c>
      <c r="B59" s="46"/>
      <c r="C59" s="84"/>
    </row>
    <row r="60" spans="1:3" x14ac:dyDescent="0.3">
      <c r="A60" s="81" t="s">
        <v>113</v>
      </c>
      <c r="B60" s="46"/>
      <c r="C60" s="84"/>
    </row>
    <row r="61" spans="1:3" x14ac:dyDescent="0.3">
      <c r="A61" s="81"/>
      <c r="B61" s="46"/>
      <c r="C61" s="84"/>
    </row>
    <row r="62" spans="1:3" x14ac:dyDescent="0.3">
      <c r="A62" s="85" t="s">
        <v>87</v>
      </c>
      <c r="B62" s="46" t="s">
        <v>145</v>
      </c>
      <c r="C62" s="84">
        <v>4</v>
      </c>
    </row>
    <row r="63" spans="1:3" x14ac:dyDescent="0.3">
      <c r="A63" s="81" t="s">
        <v>104</v>
      </c>
      <c r="B63" s="46"/>
      <c r="C63" s="84"/>
    </row>
    <row r="64" spans="1:3" x14ac:dyDescent="0.3">
      <c r="A64" s="81" t="s">
        <v>95</v>
      </c>
      <c r="B64" s="46"/>
      <c r="C64" s="84"/>
    </row>
    <row r="65" spans="1:3" x14ac:dyDescent="0.3">
      <c r="A65" s="81" t="s">
        <v>96</v>
      </c>
      <c r="B65" s="46"/>
      <c r="C65" s="84"/>
    </row>
    <row r="66" spans="1:3" x14ac:dyDescent="0.3">
      <c r="A66" s="81" t="s">
        <v>94</v>
      </c>
      <c r="B66" s="46"/>
      <c r="C66" s="84"/>
    </row>
    <row r="67" spans="1:3" x14ac:dyDescent="0.3">
      <c r="A67" s="81" t="s">
        <v>97</v>
      </c>
      <c r="B67" s="46"/>
      <c r="C67" s="84"/>
    </row>
    <row r="68" spans="1:3" x14ac:dyDescent="0.3">
      <c r="A68" s="81" t="s">
        <v>98</v>
      </c>
      <c r="B68" s="46"/>
      <c r="C68" s="84"/>
    </row>
    <row r="69" spans="1:3" x14ac:dyDescent="0.3">
      <c r="A69" s="81" t="s">
        <v>105</v>
      </c>
      <c r="B69" s="46"/>
      <c r="C69" s="84"/>
    </row>
    <row r="70" spans="1:3" x14ac:dyDescent="0.3">
      <c r="A70" s="81" t="s">
        <v>108</v>
      </c>
      <c r="B70" s="46"/>
      <c r="C70" s="84"/>
    </row>
    <row r="71" spans="1:3" x14ac:dyDescent="0.3">
      <c r="A71" s="81" t="s">
        <v>93</v>
      </c>
      <c r="B71" s="46"/>
      <c r="C71" s="84"/>
    </row>
    <row r="72" spans="1:3" x14ac:dyDescent="0.3">
      <c r="A72" s="81" t="s">
        <v>115</v>
      </c>
      <c r="B72" s="46"/>
      <c r="C72" s="84"/>
    </row>
    <row r="73" spans="1:3" x14ac:dyDescent="0.3">
      <c r="A73" s="81" t="s">
        <v>109</v>
      </c>
      <c r="B73" s="46"/>
      <c r="C73" s="84"/>
    </row>
    <row r="74" spans="1:3" x14ac:dyDescent="0.3">
      <c r="A74" s="81" t="s">
        <v>110</v>
      </c>
      <c r="B74" s="46"/>
      <c r="C74" s="84"/>
    </row>
    <row r="75" spans="1:3" x14ac:dyDescent="0.3">
      <c r="A75" s="81" t="s">
        <v>111</v>
      </c>
      <c r="B75" s="46"/>
      <c r="C75" s="84"/>
    </row>
    <row r="76" spans="1:3" x14ac:dyDescent="0.3">
      <c r="A76" s="81" t="s">
        <v>114</v>
      </c>
      <c r="B76" s="46"/>
      <c r="C76" s="84"/>
    </row>
    <row r="77" spans="1:3" x14ac:dyDescent="0.3">
      <c r="A77" s="81" t="s">
        <v>116</v>
      </c>
      <c r="B77" s="46"/>
      <c r="C77" s="84"/>
    </row>
    <row r="78" spans="1:3" x14ac:dyDescent="0.3">
      <c r="A78" s="81"/>
      <c r="B78" s="46"/>
      <c r="C78" s="84"/>
    </row>
    <row r="79" spans="1:3" x14ac:dyDescent="0.3">
      <c r="A79" s="85" t="s">
        <v>102</v>
      </c>
      <c r="B79" s="46" t="s">
        <v>144</v>
      </c>
      <c r="C79" s="84">
        <v>1</v>
      </c>
    </row>
    <row r="80" spans="1:3" x14ac:dyDescent="0.3">
      <c r="A80" s="81" t="s">
        <v>91</v>
      </c>
      <c r="B80" s="46"/>
      <c r="C80" s="84"/>
    </row>
    <row r="81" spans="1:3" x14ac:dyDescent="0.3">
      <c r="A81" s="81" t="s">
        <v>92</v>
      </c>
      <c r="B81" s="46"/>
      <c r="C81" s="84"/>
    </row>
    <row r="82" spans="1:3" x14ac:dyDescent="0.3">
      <c r="A82" s="86" t="s">
        <v>117</v>
      </c>
      <c r="B82" s="87"/>
      <c r="C82" s="88"/>
    </row>
    <row r="84" spans="1:3" ht="24.6" x14ac:dyDescent="0.3">
      <c r="A84" s="89" t="s">
        <v>131</v>
      </c>
      <c r="B84" s="90" t="s">
        <v>128</v>
      </c>
      <c r="C84" s="91">
        <f>SUM(C85:C88)</f>
        <v>10</v>
      </c>
    </row>
    <row r="85" spans="1:3" ht="55.2" x14ac:dyDescent="0.3">
      <c r="A85" s="81" t="s">
        <v>2</v>
      </c>
      <c r="B85" s="77" t="s">
        <v>118</v>
      </c>
      <c r="C85" s="84">
        <v>2</v>
      </c>
    </row>
    <row r="86" spans="1:3" x14ac:dyDescent="0.3">
      <c r="A86" s="81" t="s">
        <v>119</v>
      </c>
      <c r="B86" s="92" t="s">
        <v>125</v>
      </c>
      <c r="C86" s="84">
        <v>4</v>
      </c>
    </row>
    <row r="87" spans="1:3" x14ac:dyDescent="0.3">
      <c r="A87" s="64" t="s">
        <v>123</v>
      </c>
      <c r="B87" s="46" t="s">
        <v>124</v>
      </c>
      <c r="C87" s="84">
        <v>2</v>
      </c>
    </row>
    <row r="88" spans="1:3" x14ac:dyDescent="0.3">
      <c r="A88" s="65" t="s">
        <v>126</v>
      </c>
      <c r="B88" s="87" t="s">
        <v>127</v>
      </c>
      <c r="C88" s="88">
        <v>2</v>
      </c>
    </row>
  </sheetData>
  <mergeCells count="4">
    <mergeCell ref="H8:I8"/>
    <mergeCell ref="D8:E8"/>
    <mergeCell ref="A2:D2"/>
    <mergeCell ref="D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C56"/>
    </sheetView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8"/>
  <sheetViews>
    <sheetView tabSelected="1" topLeftCell="A6" zoomScaleNormal="100" workbookViewId="0">
      <selection activeCell="A33" sqref="A33:C88"/>
    </sheetView>
  </sheetViews>
  <sheetFormatPr baseColWidth="10" defaultRowHeight="14.4" x14ac:dyDescent="0.3"/>
  <cols>
    <col min="1" max="1" width="55.109375" customWidth="1"/>
    <col min="2" max="2" width="37.88671875" bestFit="1" customWidth="1"/>
    <col min="3" max="3" width="12" bestFit="1" customWidth="1"/>
    <col min="4" max="4" width="20.109375" customWidth="1"/>
    <col min="5" max="5" width="18.33203125" customWidth="1"/>
    <col min="6" max="6" width="15.6640625" customWidth="1"/>
    <col min="7" max="7" width="17.44140625" customWidth="1"/>
    <col min="8" max="8" width="18.44140625" customWidth="1"/>
    <col min="9" max="9" width="16.109375" customWidth="1"/>
    <col min="10" max="10" width="17.33203125" customWidth="1"/>
    <col min="11" max="11" width="18.44140625" customWidth="1"/>
    <col min="12" max="12" width="19.33203125" customWidth="1"/>
  </cols>
  <sheetData>
    <row r="2" spans="1:12" ht="28.8" x14ac:dyDescent="0.55000000000000004">
      <c r="A2" s="97" t="s">
        <v>75</v>
      </c>
      <c r="B2" s="97"/>
      <c r="C2" s="97"/>
      <c r="D2" s="97"/>
    </row>
    <row r="3" spans="1:12" ht="28.8" x14ac:dyDescent="0.55000000000000004">
      <c r="A3" s="70" t="s">
        <v>129</v>
      </c>
      <c r="B3" s="45"/>
      <c r="C3" s="45"/>
      <c r="D3" s="98" t="s">
        <v>84</v>
      </c>
      <c r="E3" s="99"/>
      <c r="F3" s="99"/>
      <c r="G3" s="99"/>
      <c r="H3" s="99"/>
      <c r="I3" s="99"/>
      <c r="J3" s="99"/>
      <c r="K3" s="99"/>
      <c r="L3" s="100"/>
    </row>
    <row r="4" spans="1:12" x14ac:dyDescent="0.3">
      <c r="A4" s="36" t="s">
        <v>55</v>
      </c>
      <c r="B4" s="36" t="s">
        <v>78</v>
      </c>
      <c r="C4" s="36" t="s">
        <v>77</v>
      </c>
      <c r="D4" s="39" t="s">
        <v>68</v>
      </c>
      <c r="E4" s="39"/>
      <c r="F4" s="39"/>
      <c r="G4" s="40"/>
      <c r="H4" s="40"/>
    </row>
    <row r="5" spans="1:12" x14ac:dyDescent="0.3">
      <c r="A5" s="38" t="s">
        <v>69</v>
      </c>
      <c r="B5" s="69"/>
      <c r="C5" s="38"/>
      <c r="D5" s="44"/>
      <c r="E5" s="39"/>
      <c r="F5" s="39"/>
      <c r="G5" s="40"/>
      <c r="H5" s="40"/>
      <c r="J5" s="55"/>
    </row>
    <row r="6" spans="1:12" x14ac:dyDescent="0.3">
      <c r="A6" s="36"/>
      <c r="B6" s="36"/>
      <c r="C6" s="36"/>
      <c r="D6" s="39"/>
      <c r="E6" s="39"/>
      <c r="F6" s="39"/>
      <c r="G6" s="40"/>
      <c r="H6" s="40"/>
    </row>
    <row r="7" spans="1:12" x14ac:dyDescent="0.3">
      <c r="A7" s="36"/>
      <c r="B7" s="36"/>
      <c r="C7" s="36"/>
      <c r="D7" s="39"/>
      <c r="E7" s="39"/>
      <c r="F7" s="39"/>
      <c r="G7" s="40"/>
      <c r="H7" s="40"/>
    </row>
    <row r="8" spans="1:12" x14ac:dyDescent="0.3">
      <c r="A8" s="36" t="s">
        <v>42</v>
      </c>
      <c r="B8" s="36"/>
      <c r="C8" s="36"/>
      <c r="D8" s="101" t="s">
        <v>70</v>
      </c>
      <c r="E8" s="102"/>
      <c r="F8" s="102"/>
      <c r="G8" s="103"/>
      <c r="I8" s="101" t="s">
        <v>71</v>
      </c>
      <c r="J8" s="102"/>
      <c r="K8" s="102"/>
      <c r="L8" s="103"/>
    </row>
    <row r="9" spans="1:12" ht="28.8" x14ac:dyDescent="0.3">
      <c r="A9" s="56" t="s">
        <v>56</v>
      </c>
      <c r="B9" s="62"/>
      <c r="C9" s="58"/>
      <c r="D9" s="49" t="s">
        <v>58</v>
      </c>
      <c r="E9" s="49" t="s">
        <v>57</v>
      </c>
      <c r="F9" s="49" t="s">
        <v>60</v>
      </c>
      <c r="G9" s="49" t="s">
        <v>62</v>
      </c>
      <c r="H9" s="49" t="s">
        <v>61</v>
      </c>
      <c r="I9" s="49" t="s">
        <v>58</v>
      </c>
      <c r="J9" s="49" t="s">
        <v>57</v>
      </c>
      <c r="K9" s="49" t="s">
        <v>72</v>
      </c>
      <c r="L9" s="49" t="s">
        <v>73</v>
      </c>
    </row>
    <row r="10" spans="1:12" x14ac:dyDescent="0.3">
      <c r="A10" s="56" t="s">
        <v>16</v>
      </c>
      <c r="B10" s="63"/>
      <c r="C10" s="59"/>
      <c r="D10" s="67"/>
      <c r="E10" s="51"/>
      <c r="F10" s="51"/>
      <c r="G10" s="51"/>
      <c r="H10" s="51"/>
      <c r="I10" s="51"/>
      <c r="J10" s="51"/>
      <c r="K10" s="51"/>
      <c r="L10" s="51"/>
    </row>
    <row r="11" spans="1:12" x14ac:dyDescent="0.3">
      <c r="A11" s="57" t="s">
        <v>43</v>
      </c>
      <c r="B11" s="64"/>
      <c r="C11" s="60"/>
      <c r="D11" s="68"/>
      <c r="E11" s="50"/>
      <c r="F11" s="50"/>
      <c r="G11" s="50"/>
      <c r="H11" s="50"/>
      <c r="I11" s="50"/>
      <c r="J11" s="50"/>
      <c r="K11" s="50"/>
      <c r="L11" s="50"/>
    </row>
    <row r="12" spans="1:12" x14ac:dyDescent="0.3">
      <c r="A12" s="57" t="s">
        <v>44</v>
      </c>
      <c r="B12" s="64"/>
      <c r="C12" s="60"/>
      <c r="D12" s="68"/>
      <c r="E12" s="50"/>
      <c r="F12" s="50"/>
      <c r="G12" s="50"/>
      <c r="H12" s="50"/>
      <c r="I12" s="50"/>
      <c r="J12" s="50"/>
      <c r="K12" s="50"/>
      <c r="L12" s="50"/>
    </row>
    <row r="13" spans="1:12" x14ac:dyDescent="0.3">
      <c r="A13" s="57" t="s">
        <v>45</v>
      </c>
      <c r="B13" s="64"/>
      <c r="C13" s="60"/>
      <c r="D13" s="68"/>
      <c r="E13" s="50"/>
      <c r="F13" s="50"/>
      <c r="G13" s="50"/>
      <c r="H13" s="50"/>
      <c r="I13" s="50"/>
      <c r="J13" s="50"/>
      <c r="K13" s="50"/>
      <c r="L13" s="50"/>
    </row>
    <row r="14" spans="1:12" x14ac:dyDescent="0.3">
      <c r="A14" s="57" t="s">
        <v>46</v>
      </c>
      <c r="B14" s="64"/>
      <c r="C14" s="60"/>
      <c r="D14" s="68"/>
      <c r="E14" s="50"/>
      <c r="F14" s="50"/>
      <c r="G14" s="50"/>
      <c r="H14" s="50"/>
      <c r="I14" s="50"/>
      <c r="J14" s="50"/>
      <c r="K14" s="50"/>
      <c r="L14" s="50"/>
    </row>
    <row r="15" spans="1:12" x14ac:dyDescent="0.3">
      <c r="A15" s="57" t="s">
        <v>47</v>
      </c>
      <c r="B15" s="64"/>
      <c r="C15" s="60"/>
      <c r="D15" s="68"/>
      <c r="E15" s="50"/>
      <c r="F15" s="50"/>
      <c r="G15" s="50"/>
      <c r="H15" s="50"/>
      <c r="I15" s="50"/>
      <c r="J15" s="50"/>
      <c r="K15" s="50"/>
      <c r="L15" s="50"/>
    </row>
    <row r="16" spans="1:12" x14ac:dyDescent="0.3">
      <c r="A16" s="57" t="s">
        <v>48</v>
      </c>
      <c r="B16" s="64"/>
      <c r="C16" s="60"/>
      <c r="D16" s="68"/>
      <c r="E16" s="50"/>
      <c r="F16" s="50"/>
      <c r="G16" s="50"/>
      <c r="H16" s="50"/>
      <c r="I16" s="50"/>
      <c r="J16" s="50"/>
      <c r="K16" s="50"/>
      <c r="L16" s="50"/>
    </row>
    <row r="17" spans="1:12" x14ac:dyDescent="0.3">
      <c r="A17" s="57" t="s">
        <v>49</v>
      </c>
      <c r="B17" s="64"/>
      <c r="C17" s="60"/>
      <c r="D17" s="68"/>
      <c r="E17" s="50"/>
      <c r="F17" s="50"/>
      <c r="G17" s="50"/>
      <c r="H17" s="50"/>
      <c r="I17" s="50"/>
      <c r="J17" s="50"/>
      <c r="K17" s="52"/>
      <c r="L17" s="52"/>
    </row>
    <row r="18" spans="1:12" x14ac:dyDescent="0.3">
      <c r="A18" s="57" t="s">
        <v>50</v>
      </c>
      <c r="B18" s="64"/>
      <c r="C18" s="60"/>
      <c r="D18" s="68"/>
      <c r="E18" s="50"/>
      <c r="F18" s="50"/>
      <c r="G18" s="50"/>
      <c r="H18" s="50"/>
      <c r="I18" s="50"/>
      <c r="J18" s="50"/>
      <c r="K18" s="50"/>
      <c r="L18" s="50"/>
    </row>
    <row r="19" spans="1:12" x14ac:dyDescent="0.3">
      <c r="A19" s="57" t="s">
        <v>51</v>
      </c>
      <c r="B19" s="65"/>
      <c r="C19" s="61"/>
      <c r="D19" s="68"/>
      <c r="E19" s="50"/>
      <c r="F19" s="50"/>
      <c r="G19" s="50"/>
      <c r="H19" s="50"/>
      <c r="I19" s="50"/>
      <c r="J19" s="50"/>
      <c r="K19" s="50"/>
      <c r="L19" s="50"/>
    </row>
    <row r="20" spans="1:12" x14ac:dyDescent="0.3">
      <c r="A20" s="46" t="s">
        <v>79</v>
      </c>
      <c r="B20" s="46"/>
      <c r="C20" s="46"/>
      <c r="D20" s="53">
        <f t="shared" ref="D20" si="0">SUM(D11:D19)</f>
        <v>0</v>
      </c>
      <c r="E20" s="53">
        <f t="shared" ref="E20" si="1">SUM(E11:E19)</f>
        <v>0</v>
      </c>
      <c r="F20" s="53">
        <f t="shared" ref="F20:K20" si="2">SUM(F11:F19)</f>
        <v>0</v>
      </c>
      <c r="G20" s="53"/>
      <c r="H20" s="53"/>
      <c r="I20" s="53">
        <f t="shared" si="2"/>
        <v>0</v>
      </c>
      <c r="J20" s="53">
        <f t="shared" si="2"/>
        <v>0</v>
      </c>
      <c r="K20" s="53">
        <f t="shared" si="2"/>
        <v>0</v>
      </c>
    </row>
    <row r="21" spans="1:12" x14ac:dyDescent="0.3">
      <c r="A21" s="47" t="s">
        <v>80</v>
      </c>
      <c r="B21" s="47"/>
      <c r="C21" s="47"/>
      <c r="D21" s="54"/>
      <c r="E21" s="54"/>
      <c r="F21" s="54"/>
      <c r="G21" s="54">
        <f>SUM(G10:G19)</f>
        <v>0</v>
      </c>
      <c r="H21" s="54">
        <f>SUM(H10:H19)</f>
        <v>0</v>
      </c>
      <c r="I21" s="54"/>
      <c r="J21" s="55"/>
      <c r="L21" s="54">
        <f>SUM(L10:L19)</f>
        <v>0</v>
      </c>
    </row>
    <row r="22" spans="1:12" x14ac:dyDescent="0.3">
      <c r="A22" s="48" t="s">
        <v>82</v>
      </c>
      <c r="D22" s="55">
        <f>(G21+H21+L21)*1.2</f>
        <v>0</v>
      </c>
    </row>
    <row r="23" spans="1:12" x14ac:dyDescent="0.3">
      <c r="A23" s="48" t="s">
        <v>81</v>
      </c>
      <c r="D23" s="55">
        <f>(F20+D20+E20+I20+J20+K20)*1.2</f>
        <v>0</v>
      </c>
    </row>
    <row r="25" spans="1:12" x14ac:dyDescent="0.3">
      <c r="A25" s="37" t="s">
        <v>63</v>
      </c>
      <c r="B25" s="37"/>
      <c r="C25" s="37"/>
    </row>
    <row r="26" spans="1:12" x14ac:dyDescent="0.3">
      <c r="A26" s="42" t="s">
        <v>64</v>
      </c>
      <c r="B26" s="42"/>
      <c r="C26" s="42"/>
      <c r="D26" s="42"/>
      <c r="E26" s="42"/>
      <c r="F26" s="43"/>
      <c r="G26" s="43"/>
      <c r="H26" s="42"/>
      <c r="I26" s="42"/>
      <c r="J26" s="42"/>
      <c r="K26" s="43"/>
      <c r="L26" s="43"/>
    </row>
    <row r="27" spans="1:12" x14ac:dyDescent="0.3">
      <c r="A27" s="42" t="s">
        <v>52</v>
      </c>
      <c r="B27" s="42"/>
      <c r="C27" s="42"/>
      <c r="D27" s="42"/>
      <c r="E27" s="42"/>
      <c r="F27" s="43"/>
      <c r="G27" s="43"/>
      <c r="H27" s="42"/>
      <c r="I27" s="42"/>
      <c r="J27" s="42"/>
      <c r="K27" s="43"/>
      <c r="L27" s="43"/>
    </row>
    <row r="28" spans="1:12" x14ac:dyDescent="0.3">
      <c r="A28" s="42" t="s">
        <v>66</v>
      </c>
      <c r="B28" s="42"/>
      <c r="C28" s="42"/>
      <c r="D28" s="43"/>
      <c r="E28" s="43"/>
      <c r="F28" s="42"/>
      <c r="G28" s="42"/>
      <c r="H28" s="43"/>
      <c r="I28" s="43"/>
      <c r="J28" s="43"/>
      <c r="K28" s="42"/>
      <c r="L28" s="42"/>
    </row>
    <row r="29" spans="1:12" x14ac:dyDescent="0.3">
      <c r="A29" s="42" t="s">
        <v>65</v>
      </c>
      <c r="B29" s="42"/>
      <c r="C29" s="42"/>
      <c r="D29" s="43"/>
      <c r="E29" s="43"/>
      <c r="F29" s="42"/>
      <c r="G29" s="42"/>
      <c r="H29" s="43"/>
      <c r="I29" s="43"/>
      <c r="J29" s="43"/>
      <c r="K29" s="42"/>
      <c r="L29" s="42"/>
    </row>
    <row r="30" spans="1:12" x14ac:dyDescent="0.3">
      <c r="A30" s="48" t="s">
        <v>83</v>
      </c>
      <c r="B30" s="48"/>
      <c r="C30" s="48"/>
      <c r="D30" s="54">
        <f>SUM(D26:D29)</f>
        <v>0</v>
      </c>
      <c r="E30" s="54">
        <f t="shared" ref="E30:I30" si="3">SUM(E26:E29)</f>
        <v>0</v>
      </c>
      <c r="F30" s="54">
        <f t="shared" si="3"/>
        <v>0</v>
      </c>
      <c r="G30" s="54">
        <f t="shared" si="3"/>
        <v>0</v>
      </c>
      <c r="H30" s="54">
        <f t="shared" si="3"/>
        <v>0</v>
      </c>
      <c r="I30" s="54">
        <f t="shared" si="3"/>
        <v>0</v>
      </c>
      <c r="J30" s="54">
        <f t="shared" ref="J30" si="4">SUM(J26:J29)</f>
        <v>0</v>
      </c>
      <c r="K30" s="54">
        <f t="shared" ref="K30" si="5">SUM(K26:K29)</f>
        <v>0</v>
      </c>
      <c r="L30" s="54">
        <f t="shared" ref="L30" si="6">SUM(L26:L29)</f>
        <v>0</v>
      </c>
    </row>
    <row r="31" spans="1:12" x14ac:dyDescent="0.3">
      <c r="A31" s="48" t="s">
        <v>76</v>
      </c>
      <c r="B31" s="48"/>
      <c r="C31" s="48"/>
      <c r="D31" s="54">
        <f>D30*1.2</f>
        <v>0</v>
      </c>
      <c r="E31" s="54">
        <f t="shared" ref="E31:I31" si="7">E30*1.2</f>
        <v>0</v>
      </c>
      <c r="F31" s="54">
        <f t="shared" si="7"/>
        <v>0</v>
      </c>
      <c r="G31" s="54">
        <f t="shared" si="7"/>
        <v>0</v>
      </c>
      <c r="H31" s="54">
        <f t="shared" si="7"/>
        <v>0</v>
      </c>
      <c r="I31" s="54">
        <f t="shared" si="7"/>
        <v>0</v>
      </c>
      <c r="J31" s="54">
        <f t="shared" ref="J31" si="8">J30*1.2</f>
        <v>0</v>
      </c>
      <c r="K31" s="54">
        <f t="shared" ref="K31" si="9">K30*1.2</f>
        <v>0</v>
      </c>
      <c r="L31" s="54">
        <f t="shared" ref="L31" si="10">L30*1.2</f>
        <v>0</v>
      </c>
    </row>
    <row r="33" spans="1:10" ht="25.8" x14ac:dyDescent="0.5">
      <c r="A33" s="70" t="s">
        <v>130</v>
      </c>
    </row>
    <row r="34" spans="1:10" ht="18" x14ac:dyDescent="0.35">
      <c r="A34" s="93" t="s">
        <v>132</v>
      </c>
      <c r="B34" s="90"/>
      <c r="C34" s="94">
        <v>10</v>
      </c>
    </row>
    <row r="35" spans="1:10" ht="15.6" x14ac:dyDescent="0.3">
      <c r="A35" s="95" t="s">
        <v>133</v>
      </c>
      <c r="B35" s="87"/>
      <c r="C35" s="88"/>
    </row>
    <row r="36" spans="1:10" ht="15.6" x14ac:dyDescent="0.3">
      <c r="A36" s="71"/>
    </row>
    <row r="37" spans="1:10" ht="17.399999999999999" x14ac:dyDescent="0.3">
      <c r="A37" s="72" t="s">
        <v>137</v>
      </c>
      <c r="B37" s="73"/>
      <c r="C37" s="74">
        <f>SUM(C39:C79)</f>
        <v>40</v>
      </c>
    </row>
    <row r="38" spans="1:10" x14ac:dyDescent="0.3">
      <c r="A38" s="64"/>
      <c r="B38" s="46"/>
      <c r="C38" s="75"/>
      <c r="D38" s="17"/>
      <c r="E38" s="17"/>
      <c r="F38" s="17"/>
      <c r="J38" s="18"/>
    </row>
    <row r="39" spans="1:10" ht="41.4" x14ac:dyDescent="0.3">
      <c r="A39" s="76" t="s">
        <v>13</v>
      </c>
      <c r="B39" s="77" t="s">
        <v>138</v>
      </c>
      <c r="C39" s="75">
        <v>2</v>
      </c>
      <c r="D39" s="16"/>
      <c r="E39" s="16"/>
      <c r="F39" s="16"/>
      <c r="J39" s="16"/>
    </row>
    <row r="40" spans="1:10" x14ac:dyDescent="0.3">
      <c r="A40" s="78" t="s">
        <v>67</v>
      </c>
      <c r="B40" s="79"/>
      <c r="C40" s="80"/>
      <c r="D40" s="16"/>
      <c r="E40" s="16"/>
      <c r="F40" s="16"/>
      <c r="J40" s="18"/>
    </row>
    <row r="41" spans="1:10" ht="96.6" x14ac:dyDescent="0.3">
      <c r="A41" s="76" t="s">
        <v>134</v>
      </c>
      <c r="B41" s="77" t="s">
        <v>139</v>
      </c>
      <c r="C41" s="75">
        <v>6</v>
      </c>
    </row>
    <row r="42" spans="1:10" ht="55.2" x14ac:dyDescent="0.3">
      <c r="A42" s="76" t="s">
        <v>135</v>
      </c>
      <c r="B42" s="77" t="s">
        <v>142</v>
      </c>
      <c r="C42" s="75">
        <v>10</v>
      </c>
    </row>
    <row r="43" spans="1:10" ht="41.4" x14ac:dyDescent="0.3">
      <c r="A43" s="81" t="s">
        <v>120</v>
      </c>
      <c r="B43" s="77" t="s">
        <v>121</v>
      </c>
      <c r="C43" s="75">
        <v>4</v>
      </c>
    </row>
    <row r="44" spans="1:10" ht="43.2" x14ac:dyDescent="0.3">
      <c r="A44" s="82" t="s">
        <v>122</v>
      </c>
      <c r="B44" s="83" t="s">
        <v>140</v>
      </c>
      <c r="C44" s="75">
        <v>5</v>
      </c>
    </row>
    <row r="45" spans="1:10" x14ac:dyDescent="0.3">
      <c r="A45" s="64"/>
      <c r="B45" s="46"/>
      <c r="C45" s="84"/>
    </row>
    <row r="46" spans="1:10" x14ac:dyDescent="0.3">
      <c r="A46" s="78" t="s">
        <v>136</v>
      </c>
      <c r="B46" s="46"/>
      <c r="C46" s="84"/>
    </row>
    <row r="47" spans="1:10" x14ac:dyDescent="0.3">
      <c r="A47" s="81" t="s">
        <v>85</v>
      </c>
      <c r="B47" s="46" t="s">
        <v>141</v>
      </c>
      <c r="C47" s="84">
        <v>2</v>
      </c>
    </row>
    <row r="48" spans="1:10" x14ac:dyDescent="0.3">
      <c r="A48" s="81"/>
      <c r="B48" s="46"/>
      <c r="C48" s="84"/>
    </row>
    <row r="49" spans="1:3" x14ac:dyDescent="0.3">
      <c r="A49" s="78" t="s">
        <v>86</v>
      </c>
      <c r="B49" s="46" t="s">
        <v>143</v>
      </c>
      <c r="C49" s="84">
        <v>6</v>
      </c>
    </row>
    <row r="50" spans="1:3" x14ac:dyDescent="0.3">
      <c r="A50" s="85" t="s">
        <v>101</v>
      </c>
      <c r="B50" s="46" t="s">
        <v>146</v>
      </c>
      <c r="C50" s="84"/>
    </row>
    <row r="51" spans="1:3" x14ac:dyDescent="0.3">
      <c r="A51" s="81" t="s">
        <v>88</v>
      </c>
      <c r="B51" s="46"/>
      <c r="C51" s="84"/>
    </row>
    <row r="52" spans="1:3" x14ac:dyDescent="0.3">
      <c r="A52" s="81" t="s">
        <v>89</v>
      </c>
      <c r="B52" s="46"/>
      <c r="C52" s="84"/>
    </row>
    <row r="53" spans="1:3" x14ac:dyDescent="0.3">
      <c r="A53" s="81" t="s">
        <v>90</v>
      </c>
      <c r="B53" s="46"/>
      <c r="C53" s="84"/>
    </row>
    <row r="54" spans="1:3" x14ac:dyDescent="0.3">
      <c r="A54" s="81" t="s">
        <v>99</v>
      </c>
      <c r="B54" s="46"/>
      <c r="C54" s="84"/>
    </row>
    <row r="55" spans="1:3" x14ac:dyDescent="0.3">
      <c r="A55" s="81" t="s">
        <v>100</v>
      </c>
      <c r="B55" s="46"/>
      <c r="C55" s="84"/>
    </row>
    <row r="56" spans="1:3" x14ac:dyDescent="0.3">
      <c r="A56" s="81" t="s">
        <v>103</v>
      </c>
      <c r="B56" s="46"/>
      <c r="C56" s="84"/>
    </row>
    <row r="57" spans="1:3" x14ac:dyDescent="0.3">
      <c r="A57" s="81" t="s">
        <v>106</v>
      </c>
      <c r="B57" s="46"/>
      <c r="C57" s="84"/>
    </row>
    <row r="58" spans="1:3" x14ac:dyDescent="0.3">
      <c r="A58" s="81" t="s">
        <v>107</v>
      </c>
      <c r="B58" s="46"/>
      <c r="C58" s="84"/>
    </row>
    <row r="59" spans="1:3" x14ac:dyDescent="0.3">
      <c r="A59" s="81" t="s">
        <v>112</v>
      </c>
      <c r="B59" s="46"/>
      <c r="C59" s="84"/>
    </row>
    <row r="60" spans="1:3" x14ac:dyDescent="0.3">
      <c r="A60" s="81" t="s">
        <v>113</v>
      </c>
      <c r="B60" s="46"/>
      <c r="C60" s="84"/>
    </row>
    <row r="61" spans="1:3" x14ac:dyDescent="0.3">
      <c r="A61" s="81"/>
      <c r="B61" s="46"/>
      <c r="C61" s="84"/>
    </row>
    <row r="62" spans="1:3" x14ac:dyDescent="0.3">
      <c r="A62" s="85" t="s">
        <v>87</v>
      </c>
      <c r="B62" s="46" t="s">
        <v>145</v>
      </c>
      <c r="C62" s="84">
        <v>4</v>
      </c>
    </row>
    <row r="63" spans="1:3" x14ac:dyDescent="0.3">
      <c r="A63" s="81" t="s">
        <v>104</v>
      </c>
      <c r="B63" s="46"/>
      <c r="C63" s="84"/>
    </row>
    <row r="64" spans="1:3" x14ac:dyDescent="0.3">
      <c r="A64" s="81" t="s">
        <v>95</v>
      </c>
      <c r="B64" s="46"/>
      <c r="C64" s="84"/>
    </row>
    <row r="65" spans="1:3" x14ac:dyDescent="0.3">
      <c r="A65" s="81" t="s">
        <v>96</v>
      </c>
      <c r="B65" s="46"/>
      <c r="C65" s="84"/>
    </row>
    <row r="66" spans="1:3" x14ac:dyDescent="0.3">
      <c r="A66" s="81" t="s">
        <v>94</v>
      </c>
      <c r="B66" s="46"/>
      <c r="C66" s="84"/>
    </row>
    <row r="67" spans="1:3" x14ac:dyDescent="0.3">
      <c r="A67" s="81" t="s">
        <v>97</v>
      </c>
      <c r="B67" s="46"/>
      <c r="C67" s="84"/>
    </row>
    <row r="68" spans="1:3" x14ac:dyDescent="0.3">
      <c r="A68" s="81" t="s">
        <v>98</v>
      </c>
      <c r="B68" s="46"/>
      <c r="C68" s="84"/>
    </row>
    <row r="69" spans="1:3" x14ac:dyDescent="0.3">
      <c r="A69" s="81" t="s">
        <v>105</v>
      </c>
      <c r="B69" s="46"/>
      <c r="C69" s="84"/>
    </row>
    <row r="70" spans="1:3" x14ac:dyDescent="0.3">
      <c r="A70" s="81" t="s">
        <v>108</v>
      </c>
      <c r="B70" s="46"/>
      <c r="C70" s="84"/>
    </row>
    <row r="71" spans="1:3" x14ac:dyDescent="0.3">
      <c r="A71" s="81" t="s">
        <v>93</v>
      </c>
      <c r="B71" s="46"/>
      <c r="C71" s="84"/>
    </row>
    <row r="72" spans="1:3" x14ac:dyDescent="0.3">
      <c r="A72" s="81" t="s">
        <v>115</v>
      </c>
      <c r="B72" s="46"/>
      <c r="C72" s="84"/>
    </row>
    <row r="73" spans="1:3" x14ac:dyDescent="0.3">
      <c r="A73" s="81" t="s">
        <v>109</v>
      </c>
      <c r="B73" s="46"/>
      <c r="C73" s="84"/>
    </row>
    <row r="74" spans="1:3" x14ac:dyDescent="0.3">
      <c r="A74" s="81" t="s">
        <v>110</v>
      </c>
      <c r="B74" s="46"/>
      <c r="C74" s="84"/>
    </row>
    <row r="75" spans="1:3" x14ac:dyDescent="0.3">
      <c r="A75" s="81" t="s">
        <v>111</v>
      </c>
      <c r="B75" s="46"/>
      <c r="C75" s="84"/>
    </row>
    <row r="76" spans="1:3" x14ac:dyDescent="0.3">
      <c r="A76" s="81" t="s">
        <v>114</v>
      </c>
      <c r="B76" s="46"/>
      <c r="C76" s="84"/>
    </row>
    <row r="77" spans="1:3" x14ac:dyDescent="0.3">
      <c r="A77" s="81" t="s">
        <v>116</v>
      </c>
      <c r="B77" s="46"/>
      <c r="C77" s="84"/>
    </row>
    <row r="78" spans="1:3" x14ac:dyDescent="0.3">
      <c r="A78" s="81"/>
      <c r="B78" s="46"/>
      <c r="C78" s="84"/>
    </row>
    <row r="79" spans="1:3" x14ac:dyDescent="0.3">
      <c r="A79" s="85" t="s">
        <v>102</v>
      </c>
      <c r="B79" s="46" t="s">
        <v>144</v>
      </c>
      <c r="C79" s="84">
        <v>1</v>
      </c>
    </row>
    <row r="80" spans="1:3" x14ac:dyDescent="0.3">
      <c r="A80" s="81" t="s">
        <v>91</v>
      </c>
      <c r="B80" s="46"/>
      <c r="C80" s="84"/>
    </row>
    <row r="81" spans="1:3" x14ac:dyDescent="0.3">
      <c r="A81" s="81" t="s">
        <v>92</v>
      </c>
      <c r="B81" s="46"/>
      <c r="C81" s="84"/>
    </row>
    <row r="82" spans="1:3" x14ac:dyDescent="0.3">
      <c r="A82" s="86" t="s">
        <v>117</v>
      </c>
      <c r="B82" s="87"/>
      <c r="C82" s="88"/>
    </row>
    <row r="84" spans="1:3" ht="24.6" x14ac:dyDescent="0.3">
      <c r="A84" s="89" t="s">
        <v>131</v>
      </c>
      <c r="B84" s="90" t="s">
        <v>128</v>
      </c>
      <c r="C84" s="91">
        <f>SUM(C85:C88)</f>
        <v>10</v>
      </c>
    </row>
    <row r="85" spans="1:3" ht="55.2" x14ac:dyDescent="0.3">
      <c r="A85" s="81" t="s">
        <v>2</v>
      </c>
      <c r="B85" s="77" t="s">
        <v>118</v>
      </c>
      <c r="C85" s="84">
        <v>2</v>
      </c>
    </row>
    <row r="86" spans="1:3" x14ac:dyDescent="0.3">
      <c r="A86" s="81" t="s">
        <v>119</v>
      </c>
      <c r="B86" s="92" t="s">
        <v>125</v>
      </c>
      <c r="C86" s="84">
        <v>4</v>
      </c>
    </row>
    <row r="87" spans="1:3" x14ac:dyDescent="0.3">
      <c r="A87" s="64" t="s">
        <v>123</v>
      </c>
      <c r="B87" s="46" t="s">
        <v>124</v>
      </c>
      <c r="C87" s="84">
        <v>2</v>
      </c>
    </row>
    <row r="88" spans="1:3" x14ac:dyDescent="0.3">
      <c r="A88" s="65" t="s">
        <v>126</v>
      </c>
      <c r="B88" s="87" t="s">
        <v>127</v>
      </c>
      <c r="C88" s="88">
        <v>2</v>
      </c>
    </row>
  </sheetData>
  <mergeCells count="4">
    <mergeCell ref="A2:D2"/>
    <mergeCell ref="D8:G8"/>
    <mergeCell ref="I8:L8"/>
    <mergeCell ref="D3:L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4"/>
  <sheetViews>
    <sheetView showGridLines="0" showRowColHeaders="0" topLeftCell="A28" workbookViewId="0">
      <selection activeCell="O17" sqref="O17"/>
    </sheetView>
  </sheetViews>
  <sheetFormatPr baseColWidth="10" defaultColWidth="11.44140625" defaultRowHeight="14.4" x14ac:dyDescent="0.3"/>
  <cols>
    <col min="1" max="1" width="10.6640625" customWidth="1"/>
    <col min="2" max="2" width="5.6640625" customWidth="1"/>
    <col min="3" max="3" width="18.33203125" customWidth="1"/>
    <col min="4" max="4" width="21" customWidth="1"/>
    <col min="5" max="5" width="11.88671875" bestFit="1" customWidth="1"/>
    <col min="6" max="6" width="11.44140625" customWidth="1"/>
    <col min="7" max="7" width="20.88671875" customWidth="1"/>
    <col min="9" max="9" width="16" customWidth="1"/>
    <col min="10" max="10" width="5.6640625" customWidth="1"/>
  </cols>
  <sheetData>
    <row r="1" spans="2:11" s="2" customFormat="1" ht="36.75" customHeight="1" x14ac:dyDescent="0.55000000000000004">
      <c r="B1" s="1" t="s">
        <v>0</v>
      </c>
    </row>
    <row r="3" spans="2:11" ht="20.399999999999999" x14ac:dyDescent="0.3">
      <c r="B3" s="3"/>
    </row>
    <row r="4" spans="2:11" ht="21" x14ac:dyDescent="0.3">
      <c r="B4" s="4"/>
      <c r="G4" s="5"/>
      <c r="H4" s="6"/>
    </row>
    <row r="7" spans="2:11" ht="15" thickBot="1" x14ac:dyDescent="0.35"/>
    <row r="8" spans="2:11" x14ac:dyDescent="0.3">
      <c r="B8" s="7"/>
      <c r="C8" s="8"/>
      <c r="D8" s="8"/>
      <c r="E8" s="8"/>
      <c r="F8" s="8"/>
      <c r="G8" s="8"/>
      <c r="H8" s="8"/>
      <c r="I8" s="8"/>
      <c r="J8" s="9"/>
    </row>
    <row r="9" spans="2:11" ht="18" customHeight="1" x14ac:dyDescent="0.3">
      <c r="B9" s="104" t="s">
        <v>74</v>
      </c>
      <c r="C9" s="105"/>
      <c r="D9" s="105"/>
      <c r="E9" s="105"/>
      <c r="F9" s="105"/>
      <c r="G9" s="105"/>
      <c r="H9" s="105"/>
      <c r="I9" s="105"/>
      <c r="J9" s="106"/>
    </row>
    <row r="10" spans="2:11" ht="18" customHeight="1" x14ac:dyDescent="0.3">
      <c r="B10" s="10"/>
      <c r="J10" s="11"/>
    </row>
    <row r="11" spans="2:11" ht="18" customHeight="1" x14ac:dyDescent="0.3">
      <c r="B11" s="10"/>
      <c r="G11" s="12"/>
      <c r="H11" s="13"/>
      <c r="J11" s="11"/>
    </row>
    <row r="12" spans="2:11" ht="18" customHeight="1" x14ac:dyDescent="0.3">
      <c r="B12" s="10"/>
      <c r="J12" s="11"/>
    </row>
    <row r="13" spans="2:11" ht="18" customHeight="1" x14ac:dyDescent="0.3">
      <c r="B13" s="10"/>
      <c r="C13" s="14" t="s">
        <v>1</v>
      </c>
      <c r="D13" s="15"/>
      <c r="G13" s="14" t="s">
        <v>2</v>
      </c>
      <c r="H13" s="16"/>
      <c r="J13" s="11"/>
    </row>
    <row r="14" spans="2:11" ht="18" customHeight="1" x14ac:dyDescent="0.3">
      <c r="B14" s="10"/>
      <c r="C14" s="14" t="s">
        <v>3</v>
      </c>
      <c r="D14" s="17"/>
      <c r="G14" s="14" t="s">
        <v>4</v>
      </c>
      <c r="H14" s="16"/>
      <c r="J14" s="11"/>
    </row>
    <row r="15" spans="2:11" ht="18" customHeight="1" x14ac:dyDescent="0.3">
      <c r="B15" s="10"/>
      <c r="C15" s="14" t="s">
        <v>5</v>
      </c>
      <c r="D15" s="17"/>
      <c r="G15" s="14" t="s">
        <v>6</v>
      </c>
      <c r="H15" s="18"/>
      <c r="J15" s="11"/>
      <c r="K15" s="19"/>
    </row>
    <row r="16" spans="2:11" ht="18" customHeight="1" x14ac:dyDescent="0.3">
      <c r="B16" s="10"/>
      <c r="C16" s="14" t="s">
        <v>7</v>
      </c>
      <c r="D16" s="17"/>
      <c r="G16" s="14" t="s">
        <v>8</v>
      </c>
      <c r="H16" s="16"/>
      <c r="J16" s="11"/>
      <c r="K16" s="19" t="e">
        <f ca="1">IF(#REF!="","",DATEDIF(VLOOKUP(#REF!,'[1]Parc Auto'!$C$9:$X$101,10,0),TODAY(),"Y")&amp;" "&amp;"ans et"&amp;" "&amp;DATEDIF(VLOOKUP(#REF!,'[1]Parc Auto'!$C$9:$X$101,10,0),TODAY(),"YM")&amp;" "&amp;"mois")</f>
        <v>#REF!</v>
      </c>
    </row>
    <row r="17" spans="2:11" ht="18" customHeight="1" x14ac:dyDescent="0.3">
      <c r="B17" s="10"/>
      <c r="C17" s="14" t="s">
        <v>9</v>
      </c>
      <c r="D17" s="17"/>
      <c r="G17" s="14" t="s">
        <v>10</v>
      </c>
      <c r="H17" s="16"/>
      <c r="J17" s="11"/>
      <c r="K17" s="19"/>
    </row>
    <row r="18" spans="2:11" ht="18" customHeight="1" x14ac:dyDescent="0.3">
      <c r="B18" s="10"/>
      <c r="C18" s="20"/>
      <c r="D18" s="20"/>
      <c r="E18" s="20"/>
      <c r="F18" s="20"/>
      <c r="G18" s="20"/>
      <c r="H18" s="20"/>
      <c r="I18" s="20"/>
      <c r="J18" s="11"/>
      <c r="K18" s="19"/>
    </row>
    <row r="19" spans="2:11" ht="18" customHeight="1" x14ac:dyDescent="0.3">
      <c r="B19" s="10"/>
      <c r="J19" s="11"/>
    </row>
    <row r="20" spans="2:11" ht="18" customHeight="1" x14ac:dyDescent="0.3">
      <c r="B20" s="10"/>
      <c r="C20" s="14" t="s">
        <v>11</v>
      </c>
      <c r="D20" s="16"/>
      <c r="G20" s="14" t="s">
        <v>12</v>
      </c>
      <c r="H20" s="16"/>
      <c r="I20" s="21"/>
      <c r="J20" s="11"/>
    </row>
    <row r="21" spans="2:11" ht="18" customHeight="1" x14ac:dyDescent="0.3">
      <c r="B21" s="10"/>
      <c r="C21" s="14" t="s">
        <v>13</v>
      </c>
      <c r="D21" s="16"/>
      <c r="G21" s="14" t="s">
        <v>14</v>
      </c>
      <c r="H21" s="16"/>
      <c r="I21" s="21"/>
      <c r="J21" s="11"/>
    </row>
    <row r="22" spans="2:11" ht="18" customHeight="1" x14ac:dyDescent="0.3">
      <c r="B22" s="10"/>
      <c r="C22" s="14" t="s">
        <v>15</v>
      </c>
      <c r="D22" s="16"/>
      <c r="G22" s="14" t="s">
        <v>16</v>
      </c>
      <c r="H22" s="18"/>
      <c r="I22" s="21"/>
      <c r="J22" s="11"/>
    </row>
    <row r="23" spans="2:11" ht="18" customHeight="1" x14ac:dyDescent="0.3">
      <c r="B23" s="10"/>
      <c r="C23" s="20"/>
      <c r="D23" s="20"/>
      <c r="E23" s="20"/>
      <c r="F23" s="20"/>
      <c r="G23" s="20"/>
      <c r="H23" s="20"/>
      <c r="I23" s="20"/>
      <c r="J23" s="11"/>
    </row>
    <row r="24" spans="2:11" ht="18" customHeight="1" x14ac:dyDescent="0.3">
      <c r="B24" s="10"/>
      <c r="J24" s="11"/>
    </row>
    <row r="25" spans="2:11" ht="18" customHeight="1" x14ac:dyDescent="0.3">
      <c r="B25" s="10"/>
      <c r="C25" s="14" t="s">
        <v>17</v>
      </c>
      <c r="D25" s="16"/>
      <c r="E25" t="s">
        <v>18</v>
      </c>
      <c r="G25" s="14"/>
      <c r="H25" s="21"/>
      <c r="J25" s="11"/>
    </row>
    <row r="26" spans="2:11" ht="18" customHeight="1" x14ac:dyDescent="0.3">
      <c r="B26" s="10"/>
      <c r="C26" s="14" t="s">
        <v>19</v>
      </c>
      <c r="D26" s="16"/>
      <c r="G26" s="14"/>
      <c r="H26" s="21"/>
      <c r="J26" s="11"/>
    </row>
    <row r="27" spans="2:11" ht="18" customHeight="1" x14ac:dyDescent="0.3">
      <c r="B27" s="10"/>
      <c r="C27" s="14" t="s">
        <v>20</v>
      </c>
      <c r="D27" s="16"/>
      <c r="E27" t="s">
        <v>21</v>
      </c>
      <c r="G27" s="14"/>
      <c r="H27" s="21"/>
      <c r="J27" s="11"/>
    </row>
    <row r="28" spans="2:11" ht="18" customHeight="1" x14ac:dyDescent="0.3">
      <c r="B28" s="10"/>
      <c r="C28" s="20"/>
      <c r="D28" s="20"/>
      <c r="E28" s="20"/>
      <c r="F28" s="20"/>
      <c r="G28" s="20"/>
      <c r="H28" s="20"/>
      <c r="I28" s="20"/>
      <c r="J28" s="11"/>
    </row>
    <row r="29" spans="2:11" ht="18" customHeight="1" x14ac:dyDescent="0.3">
      <c r="B29" s="10"/>
      <c r="J29" s="11"/>
    </row>
    <row r="30" spans="2:11" ht="18" customHeight="1" x14ac:dyDescent="0.3">
      <c r="B30" s="10"/>
      <c r="C30" s="23" t="s">
        <v>22</v>
      </c>
      <c r="D30" s="16"/>
      <c r="E30" s="22"/>
      <c r="F30" t="s">
        <v>23</v>
      </c>
      <c r="G30" s="23"/>
      <c r="J30" s="11"/>
    </row>
    <row r="31" spans="2:11" ht="18" customHeight="1" x14ac:dyDescent="0.3">
      <c r="B31" s="10"/>
      <c r="C31" s="14" t="s">
        <v>24</v>
      </c>
      <c r="D31" s="16"/>
      <c r="E31" s="24"/>
      <c r="J31" s="11"/>
    </row>
    <row r="32" spans="2:11" ht="18" customHeight="1" x14ac:dyDescent="0.3">
      <c r="B32" s="10"/>
      <c r="C32" s="14" t="s">
        <v>25</v>
      </c>
      <c r="D32" s="16"/>
      <c r="E32" s="24"/>
      <c r="G32" s="25"/>
      <c r="J32" s="11"/>
    </row>
    <row r="33" spans="2:10" ht="18" customHeight="1" x14ac:dyDescent="0.3">
      <c r="B33" s="10"/>
      <c r="C33" s="14" t="s">
        <v>26</v>
      </c>
      <c r="D33" s="16"/>
      <c r="E33" s="26"/>
      <c r="G33" s="25"/>
      <c r="J33" s="11"/>
    </row>
    <row r="34" spans="2:10" ht="18" customHeight="1" x14ac:dyDescent="0.3">
      <c r="B34" s="10"/>
      <c r="C34" s="14" t="s">
        <v>27</v>
      </c>
      <c r="D34" s="16"/>
      <c r="E34" s="24"/>
      <c r="G34" s="25"/>
      <c r="H34" s="27"/>
      <c r="I34" s="28"/>
      <c r="J34" s="29"/>
    </row>
    <row r="35" spans="2:10" ht="18" customHeight="1" x14ac:dyDescent="0.3">
      <c r="B35" s="10"/>
      <c r="C35" s="14" t="s">
        <v>28</v>
      </c>
      <c r="D35" s="16"/>
      <c r="E35" s="24"/>
      <c r="G35" s="25"/>
      <c r="J35" s="11"/>
    </row>
    <row r="36" spans="2:10" ht="18" customHeight="1" x14ac:dyDescent="0.3">
      <c r="B36" s="10"/>
      <c r="C36" s="14" t="s">
        <v>29</v>
      </c>
      <c r="D36" s="16"/>
      <c r="E36" s="24"/>
      <c r="G36" s="25"/>
      <c r="J36" s="11"/>
    </row>
    <row r="37" spans="2:10" ht="18" customHeight="1" x14ac:dyDescent="0.3">
      <c r="B37" s="10"/>
      <c r="C37" s="14" t="s">
        <v>30</v>
      </c>
      <c r="D37" s="16"/>
      <c r="E37" s="24"/>
      <c r="G37" s="25"/>
      <c r="J37" s="11"/>
    </row>
    <row r="38" spans="2:10" ht="18" customHeight="1" x14ac:dyDescent="0.3">
      <c r="B38" s="10"/>
      <c r="C38" s="14" t="s">
        <v>31</v>
      </c>
      <c r="D38" s="16"/>
      <c r="E38" s="30"/>
      <c r="J38" s="11"/>
    </row>
    <row r="39" spans="2:10" ht="18" customHeight="1" x14ac:dyDescent="0.3">
      <c r="B39" s="10"/>
      <c r="C39" s="14" t="s">
        <v>32</v>
      </c>
      <c r="D39" s="16"/>
      <c r="E39" s="24"/>
      <c r="J39" s="11"/>
    </row>
    <row r="40" spans="2:10" ht="18" customHeight="1" x14ac:dyDescent="0.3">
      <c r="B40" s="10"/>
      <c r="C40" s="14" t="s">
        <v>33</v>
      </c>
      <c r="D40" s="16"/>
      <c r="E40" s="22"/>
      <c r="J40" s="11"/>
    </row>
    <row r="41" spans="2:10" ht="18" customHeight="1" x14ac:dyDescent="0.3">
      <c r="B41" s="10"/>
      <c r="C41" s="35" t="s">
        <v>34</v>
      </c>
      <c r="J41" s="11"/>
    </row>
    <row r="42" spans="2:10" ht="18" customHeight="1" x14ac:dyDescent="0.3">
      <c r="B42" s="10"/>
      <c r="C42" s="14" t="s">
        <v>35</v>
      </c>
      <c r="J42" s="11"/>
    </row>
    <row r="43" spans="2:10" ht="18" customHeight="1" x14ac:dyDescent="0.3">
      <c r="B43" s="10"/>
      <c r="C43" s="14" t="s">
        <v>36</v>
      </c>
      <c r="J43" s="11"/>
    </row>
    <row r="44" spans="2:10" ht="18" customHeight="1" x14ac:dyDescent="0.3">
      <c r="B44" s="10"/>
      <c r="C44" s="35" t="s">
        <v>37</v>
      </c>
      <c r="J44" s="11"/>
    </row>
    <row r="45" spans="2:10" ht="18" customHeight="1" x14ac:dyDescent="0.3">
      <c r="B45" s="10"/>
      <c r="C45" s="35" t="s">
        <v>38</v>
      </c>
      <c r="J45" s="11"/>
    </row>
    <row r="46" spans="2:10" ht="18" customHeight="1" x14ac:dyDescent="0.3">
      <c r="B46" s="10"/>
      <c r="C46" s="35" t="s">
        <v>39</v>
      </c>
      <c r="J46" s="11"/>
    </row>
    <row r="47" spans="2:10" ht="18" customHeight="1" x14ac:dyDescent="0.3">
      <c r="B47" s="10"/>
      <c r="C47" s="35" t="s">
        <v>40</v>
      </c>
      <c r="J47" s="11"/>
    </row>
    <row r="48" spans="2:10" ht="18" customHeight="1" x14ac:dyDescent="0.3">
      <c r="B48" s="10"/>
      <c r="C48" s="31"/>
      <c r="J48" s="11"/>
    </row>
    <row r="49" spans="2:10" ht="18" customHeight="1" x14ac:dyDescent="0.3">
      <c r="B49" s="10"/>
      <c r="C49" s="31"/>
      <c r="J49" s="11"/>
    </row>
    <row r="50" spans="2:10" ht="18" customHeight="1" x14ac:dyDescent="0.3">
      <c r="B50" s="10"/>
      <c r="C50" s="31"/>
      <c r="J50" s="11"/>
    </row>
    <row r="51" spans="2:10" ht="18" customHeight="1" x14ac:dyDescent="0.3">
      <c r="B51" s="10"/>
      <c r="C51" s="31"/>
      <c r="J51" s="11"/>
    </row>
    <row r="52" spans="2:10" x14ac:dyDescent="0.3">
      <c r="B52" s="10"/>
      <c r="C52" s="31"/>
      <c r="J52" s="11"/>
    </row>
    <row r="53" spans="2:10" x14ac:dyDescent="0.3">
      <c r="B53" s="10"/>
      <c r="C53" s="31"/>
      <c r="J53" s="11"/>
    </row>
    <row r="54" spans="2:10" ht="15" thickBot="1" x14ac:dyDescent="0.35">
      <c r="B54" s="32"/>
      <c r="C54" s="33"/>
      <c r="D54" s="33"/>
      <c r="E54" s="33"/>
      <c r="F54" s="33"/>
      <c r="G54" s="33"/>
      <c r="H54" s="33"/>
      <c r="I54" s="33"/>
      <c r="J54" s="34"/>
    </row>
  </sheetData>
  <sheetProtection autoFilter="0" pivotTables="0"/>
  <mergeCells count="1">
    <mergeCell ref="B9:J9"/>
  </mergeCells>
  <conditionalFormatting sqref="C54">
    <cfRule type="cellIs" priority="2" operator="equal">
      <formula>"Oui"</formula>
    </cfRule>
  </conditionalFormatting>
  <conditionalFormatting sqref="E33">
    <cfRule type="cellIs" dxfId="0" priority="1" operator="equal">
      <formula>"Oui"</formula>
    </cfRule>
  </conditionalFormatting>
  <pageMargins left="0.25" right="0.25" top="0.75" bottom="0.75" header="0.3" footer="0.3"/>
  <pageSetup paperSize="9" scale="8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7035b0b-1e29-43f0-9997-8cf3be615bd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D372294551754CB7E6CEE8CB231FB0" ma:contentTypeVersion="10" ma:contentTypeDescription="Crée un document." ma:contentTypeScope="" ma:versionID="048232d9b0dec16ff8bdfa3f584461de">
  <xsd:schema xmlns:xsd="http://www.w3.org/2001/XMLSchema" xmlns:xs="http://www.w3.org/2001/XMLSchema" xmlns:p="http://schemas.microsoft.com/office/2006/metadata/properties" xmlns:ns3="87035b0b-1e29-43f0-9997-8cf3be615bd0" targetNamespace="http://schemas.microsoft.com/office/2006/metadata/properties" ma:root="true" ma:fieldsID="96f2a17c144f3ec515aecc44e6bb3827" ns3:_="">
    <xsd:import namespace="87035b0b-1e29-43f0-9997-8cf3be615bd0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035b0b-1e29-43f0-9997-8cf3be615bd0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76E895-5CC3-419F-9EF0-259A188007F6}">
  <ds:schemaRefs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87035b0b-1e29-43f0-9997-8cf3be615bd0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BDE36F5-387E-47C6-B92A-F2EEE7EFE9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035b0b-1e29-43f0-9997-8cf3be615b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220D10-00F9-4690-AC00-0FDFA00833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Analyse Lot n°1</vt:lpstr>
      <vt:lpstr>Feuil1</vt:lpstr>
      <vt:lpstr>Analyse Lot n°2</vt:lpstr>
      <vt:lpstr>Fiche individuelle</vt:lpstr>
      <vt:lpstr>'Fiche individuelle'!Zone_d_impression</vt:lpstr>
    </vt:vector>
  </TitlesOfParts>
  <Manager/>
  <Company>Cnam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CARDINEAU DENIS (UGECAM NORMANDIE)</dc:creator>
  <cp:keywords/>
  <dc:description/>
  <cp:lastModifiedBy>COULEBETOUBA ALFRED VAUVERT (UGECAM NORMANDIE)</cp:lastModifiedBy>
  <cp:revision/>
  <dcterms:created xsi:type="dcterms:W3CDTF">2025-04-01T16:03:41Z</dcterms:created>
  <dcterms:modified xsi:type="dcterms:W3CDTF">2025-04-10T10:30:08Z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0x01010031D372294551754CB7E6CEE8CB231FB0</vt:lpwstr>
  </property>
</Properties>
</file>