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m-i.netexplorer.pro/dav/02_SERVEUR BEVM/01_AFFAIRES/AFFAIRES 2024/24.04.100_DRFIP75_TOIP LONDRES/DCE/"/>
    </mc:Choice>
  </mc:AlternateContent>
  <xr:revisionPtr revIDLastSave="0" documentId="8_{807A4D25-7C00-4AED-8C4E-28F280B543A7}" xr6:coauthVersionLast="47" xr6:coauthVersionMax="47" xr10:uidLastSave="{00000000-0000-0000-0000-000000000000}"/>
  <bookViews>
    <workbookView xWindow="-28920" yWindow="-120" windowWidth="29040" windowHeight="16440" tabRatio="712" xr2:uid="{00000000-000D-0000-FFFF-FFFF00000000}"/>
  </bookViews>
  <sheets>
    <sheet name="ENTETE" sheetId="40" r:id="rId1"/>
    <sheet name="LOT 1 VDI" sheetId="12" r:id="rId2"/>
  </sheets>
  <definedNames>
    <definedName name="_xlnm.Print_Titles" localSheetId="1">'LOT 1 VDI'!$2:$3</definedName>
    <definedName name="_xlnm.Print_Area" localSheetId="0">ENTETE!$A$1:$H$55</definedName>
    <definedName name="_xlnm.Print_Area" localSheetId="1">'LOT 1 VDI'!$B$2:$F$67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12" l="1"/>
  <c r="F6" i="12"/>
  <c r="F9" i="12" s="1"/>
  <c r="F44" i="12" l="1"/>
  <c r="F43" i="12"/>
  <c r="F42" i="12"/>
  <c r="F41" i="12"/>
  <c r="F40" i="12"/>
  <c r="F21" i="12" l="1"/>
  <c r="F25" i="12" l="1"/>
  <c r="F30" i="12"/>
  <c r="F29" i="12"/>
  <c r="D18" i="12" l="1"/>
  <c r="F54" i="12" s="1"/>
  <c r="F28" i="12"/>
  <c r="D36" i="12" l="1"/>
  <c r="F49" i="12"/>
  <c r="F48" i="12"/>
  <c r="F59" i="12"/>
  <c r="F58" i="12"/>
  <c r="F57" i="12"/>
  <c r="D23" i="12" l="1"/>
  <c r="F60" i="12" l="1"/>
  <c r="F24" i="12" l="1"/>
  <c r="F23" i="12"/>
  <c r="F22" i="12"/>
  <c r="F32" i="12" l="1"/>
  <c r="F31" i="12"/>
  <c r="F33" i="12"/>
  <c r="F36" i="12" l="1"/>
  <c r="D37" i="12"/>
  <c r="F37" i="12" s="1"/>
  <c r="D52" i="12"/>
  <c r="F52" i="12" s="1"/>
  <c r="D53" i="12"/>
  <c r="F53" i="12" s="1"/>
  <c r="F63" i="12" s="1"/>
  <c r="F65" i="12" s="1"/>
  <c r="F66" i="12" l="1"/>
  <c r="F67" i="12" s="1"/>
</calcChain>
</file>

<file path=xl/sharedStrings.xml><?xml version="1.0" encoding="utf-8"?>
<sst xmlns="http://schemas.openxmlformats.org/spreadsheetml/2006/main" count="87" uniqueCount="55">
  <si>
    <t>Désignation</t>
  </si>
  <si>
    <t>DOE</t>
  </si>
  <si>
    <t>Câblage capillaire</t>
  </si>
  <si>
    <t>Prise RJ45 + plastron 45/45 + raccordement</t>
  </si>
  <si>
    <t>Prise RJ45 pour panneau + raccordement</t>
  </si>
  <si>
    <t>Cheminements</t>
  </si>
  <si>
    <t>Tests - étiquetage</t>
  </si>
  <si>
    <t>Etiquetage RJ45</t>
  </si>
  <si>
    <t>Test et recette cuivre</t>
  </si>
  <si>
    <t>Rappel :</t>
  </si>
  <si>
    <t>Unité</t>
  </si>
  <si>
    <t>Qté BE</t>
  </si>
  <si>
    <t>PUHT</t>
  </si>
  <si>
    <t>PTHT</t>
  </si>
  <si>
    <t>u</t>
  </si>
  <si>
    <t>ens</t>
  </si>
  <si>
    <t>Baie 19" 42U 800*800 inclus accessoires et terre</t>
  </si>
  <si>
    <t>ml</t>
  </si>
  <si>
    <t>Plans d'exécution</t>
  </si>
  <si>
    <t>Evacuation des déchets</t>
  </si>
  <si>
    <t xml:space="preserve"> </t>
  </si>
  <si>
    <t>mise à la terre des CDC</t>
  </si>
  <si>
    <t>Divers, accessoires, percements, etc.</t>
  </si>
  <si>
    <t>TVA 20%</t>
  </si>
  <si>
    <t>Bandeau passe-câbles 1U ou obturateur 1U</t>
  </si>
  <si>
    <t>Soit nombre total de RJ</t>
  </si>
  <si>
    <t>Dépose des installations existantes et rebouchage et nettoyage</t>
  </si>
  <si>
    <t>Distribution VDI</t>
  </si>
  <si>
    <t xml:space="preserve">Panneau 24 ports RJ45 </t>
  </si>
  <si>
    <t>Câble 1x4 paires F/FTP catégorie 6A  AWG23</t>
  </si>
  <si>
    <t>Divers</t>
  </si>
  <si>
    <t>TOTAL VDI HT</t>
  </si>
  <si>
    <t>TOTAL TTC</t>
  </si>
  <si>
    <t>nombre de Bornes type C (1 RJ45)</t>
  </si>
  <si>
    <t>nombre de Bornes type B (2 RJ45)</t>
  </si>
  <si>
    <t>nombre de bornes type A (3 RJ45)</t>
  </si>
  <si>
    <t>Nettoyage des goulottes existantes</t>
  </si>
  <si>
    <t xml:space="preserve">Bandeau électrique 8PC + alimention et Disj.16A-30mA type SI </t>
  </si>
  <si>
    <t xml:space="preserve">Dévoiements des platines rocades téléphoniques existantes conservées </t>
  </si>
  <si>
    <t>Ouverture et fermeture des faux-plafonds sur un niveau</t>
  </si>
  <si>
    <t>Ouverture et fermeture des goulottes sur un niveau</t>
  </si>
  <si>
    <t>Compléments chemin de câbles  (CFA) 500X50</t>
  </si>
  <si>
    <t>Cordons</t>
  </si>
  <si>
    <t>Cordon de station RJ45/RJ45 cat6A longueur 3m</t>
  </si>
  <si>
    <t>Cordon de brassage RJ45/RJ45 cat6A longueur 2m</t>
  </si>
  <si>
    <t>Tiroir optique équipé de 6 traversées LC duplex (pour 12  fibres) y compris raccordements</t>
  </si>
  <si>
    <t>Rocade fibres optiques LTEA E1 vers LTIA s2</t>
  </si>
  <si>
    <t>Fibre optique OM4 x 12 brins LTIAs1a vers RGIE</t>
  </si>
  <si>
    <t>Fibre optique OM4 x 12 brins LTEAs1b vers RGIE</t>
  </si>
  <si>
    <t>Fibre optique OM4 x 12 brins LTEAs1c vers RGIE</t>
  </si>
  <si>
    <t xml:space="preserve">Test et recette un lien optique </t>
  </si>
  <si>
    <t>Préparation des locaux avant travaux d'aménagement (lot2), déplacement, protection des baies, etc</t>
  </si>
  <si>
    <t xml:space="preserve">Répartiteurs </t>
  </si>
  <si>
    <t>Sous-total distribution VDI</t>
  </si>
  <si>
    <t>Sous-total répartiteurs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</si>
</sst>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0"/>
      <name val="Times New Roman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Calibri"/>
      <family val="2"/>
    </font>
    <font>
      <sz val="10"/>
      <name val="Calibri"/>
      <family val="2"/>
    </font>
    <font>
      <sz val="10"/>
      <name val="Arial"/>
      <family val="2"/>
    </font>
    <font>
      <b/>
      <sz val="20"/>
      <color indexed="12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Font="0" applyFill="0" applyBorder="0" applyAlignment="0" applyProtection="0"/>
    <xf numFmtId="0" fontId="7" fillId="0" borderId="0"/>
    <xf numFmtId="0" fontId="1" fillId="0" borderId="0"/>
    <xf numFmtId="0" fontId="6" fillId="0" borderId="1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/>
    <xf numFmtId="0" fontId="4" fillId="0" borderId="1" xfId="0" applyFont="1" applyBorder="1"/>
    <xf numFmtId="2" fontId="3" fillId="0" borderId="1" xfId="0" applyNumberFormat="1" applyFont="1" applyBorder="1"/>
    <xf numFmtId="2" fontId="4" fillId="0" borderId="1" xfId="0" applyNumberFormat="1" applyFont="1" applyBorder="1"/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164" fontId="4" fillId="0" borderId="3" xfId="0" applyNumberFormat="1" applyFont="1" applyBorder="1"/>
    <xf numFmtId="0" fontId="3" fillId="2" borderId="4" xfId="0" applyFont="1" applyFill="1" applyBorder="1"/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/>
    <xf numFmtId="0" fontId="4" fillId="2" borderId="5" xfId="0" applyFont="1" applyFill="1" applyBorder="1" applyAlignment="1">
      <alignment horizontal="center"/>
    </xf>
    <xf numFmtId="0" fontId="4" fillId="2" borderId="5" xfId="0" applyFont="1" applyFill="1" applyBorder="1"/>
    <xf numFmtId="164" fontId="3" fillId="2" borderId="5" xfId="0" applyNumberFormat="1" applyFont="1" applyFill="1" applyBorder="1"/>
    <xf numFmtId="0" fontId="8" fillId="0" borderId="0" xfId="2" applyFont="1" applyAlignment="1">
      <alignment horizontal="left"/>
    </xf>
    <xf numFmtId="0" fontId="1" fillId="0" borderId="0" xfId="3"/>
    <xf numFmtId="164" fontId="3" fillId="0" borderId="1" xfId="0" applyNumberFormat="1" applyFont="1" applyBorder="1"/>
    <xf numFmtId="164" fontId="3" fillId="0" borderId="3" xfId="0" applyNumberFormat="1" applyFont="1" applyBorder="1"/>
    <xf numFmtId="0" fontId="3" fillId="0" borderId="5" xfId="0" applyFont="1" applyBorder="1"/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164" fontId="3" fillId="0" borderId="5" xfId="0" applyNumberFormat="1" applyFont="1" applyBorder="1"/>
    <xf numFmtId="2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</cellXfs>
  <cellStyles count="5">
    <cellStyle name="Euro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T1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403860</xdr:colOff>
      <xdr:row>1</xdr:row>
      <xdr:rowOff>0</xdr:rowOff>
    </xdr:from>
    <xdr:to>
      <xdr:col>7</xdr:col>
      <xdr:colOff>777240</xdr:colOff>
      <xdr:row>9</xdr:row>
      <xdr:rowOff>129540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FA42FA79-F6CE-4C34-8523-6259E3A3606A}"/>
            </a:ext>
          </a:extLst>
        </xdr:cNvPr>
        <xdr:cNvSpPr txBox="1">
          <a:spLocks noChangeArrowheads="1"/>
        </xdr:cNvSpPr>
      </xdr:nvSpPr>
      <xdr:spPr bwMode="auto">
        <a:xfrm>
          <a:off x="3695700" y="167640"/>
          <a:ext cx="2842260" cy="1516380"/>
        </a:xfrm>
        <a:prstGeom prst="rect">
          <a:avLst/>
        </a:prstGeom>
        <a:noFill/>
        <a:ln w="12700">
          <a:solidFill>
            <a:srgbClr val="00206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t" upright="1"/>
        <a:lstStyle/>
        <a:p>
          <a:pPr algn="ctr"/>
          <a:r>
            <a:rPr lang="fr-FR" sz="1100">
              <a:effectLst/>
              <a:latin typeface="+mn-lt"/>
              <a:ea typeface="+mn-ea"/>
              <a:cs typeface="+mn-cs"/>
            </a:rPr>
            <a:t>Maître d’ouvrage :</a:t>
          </a:r>
        </a:p>
        <a:p>
          <a:pPr algn="ctr"/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effectLst/>
              <a:latin typeface="+mn-lt"/>
              <a:ea typeface="+mn-ea"/>
              <a:cs typeface="+mn-cs"/>
            </a:rPr>
            <a:t>Ministère de l’action et des comptes publics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effectLst/>
              <a:latin typeface="+mn-lt"/>
              <a:ea typeface="+mn-ea"/>
              <a:cs typeface="+mn-cs"/>
            </a:rPr>
            <a:t>Division Immobilier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effectLst/>
              <a:latin typeface="+mn-lt"/>
              <a:ea typeface="+mn-ea"/>
              <a:cs typeface="+mn-cs"/>
            </a:rPr>
            <a:t>16, rue Notre Dame des Victoires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effectLst/>
              <a:latin typeface="+mn-lt"/>
              <a:ea typeface="+mn-ea"/>
              <a:cs typeface="+mn-cs"/>
            </a:rPr>
            <a:t>75081 PARIS CEDEX 02</a:t>
          </a:r>
          <a:endParaRPr lang="fr-FR" sz="1100">
            <a:effectLst/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fr-FR" sz="11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60960</xdr:colOff>
      <xdr:row>25</xdr:row>
      <xdr:rowOff>22860</xdr:rowOff>
    </xdr:from>
    <xdr:to>
      <xdr:col>7</xdr:col>
      <xdr:colOff>685800</xdr:colOff>
      <xdr:row>36</xdr:row>
      <xdr:rowOff>106680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30F6182D-472A-48CC-AA35-044145A938D6}"/>
            </a:ext>
          </a:extLst>
        </xdr:cNvPr>
        <xdr:cNvSpPr>
          <a:spLocks noChangeArrowheads="1"/>
        </xdr:cNvSpPr>
      </xdr:nvSpPr>
      <xdr:spPr bwMode="auto">
        <a:xfrm>
          <a:off x="60960" y="4259580"/>
          <a:ext cx="6385560" cy="1927860"/>
        </a:xfrm>
        <a:prstGeom prst="rect">
          <a:avLst/>
        </a:prstGeom>
        <a:gradFill rotWithShape="0">
          <a:gsLst>
            <a:gs pos="0">
              <a:srgbClr val="666666"/>
            </a:gs>
            <a:gs pos="50000">
              <a:srgbClr val="000000"/>
            </a:gs>
            <a:gs pos="100000">
              <a:srgbClr val="666666"/>
            </a:gs>
          </a:gsLst>
          <a:lin ang="5400000" scaled="1"/>
        </a:gradFill>
        <a:ln w="12700">
          <a:solidFill>
            <a:srgbClr val="000000"/>
          </a:solidFill>
          <a:miter lim="800000"/>
          <a:headEnd/>
          <a:tailEnd/>
        </a:ln>
        <a:effectLst>
          <a:outerShdw dist="28398" dir="3806097" algn="ctr" rotWithShape="0">
            <a:srgbClr val="7F7F7F"/>
          </a:outerShdw>
        </a:effec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fr-FR" sz="1800" b="0" i="0" u="none" strike="noStrike" baseline="0">
            <a:solidFill>
              <a:srgbClr val="FFFFFF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r>
            <a:rPr lang="fr-FR" sz="2400" b="0" i="0" u="none" strike="noStrike" baseline="0">
              <a:solidFill>
                <a:srgbClr val="FFFFFF"/>
              </a:solidFill>
              <a:latin typeface="+mn-lt"/>
              <a:cs typeface="Calibri"/>
            </a:rPr>
            <a:t>Remplacement du câblage VDI</a:t>
          </a:r>
        </a:p>
        <a:p>
          <a:pPr algn="ctr" rtl="0">
            <a:defRPr sz="1000"/>
          </a:pPr>
          <a:r>
            <a:rPr lang="fr-FR" sz="2400" b="0" i="0" u="none" strike="noStrike" baseline="0">
              <a:solidFill>
                <a:srgbClr val="FFFFFF"/>
              </a:solidFill>
              <a:latin typeface="+mn-lt"/>
              <a:cs typeface="Calibri"/>
            </a:rPr>
            <a:t>dans l’immeuble de la DRFIP rue de Londres à Paris IX</a:t>
          </a:r>
          <a:r>
            <a:rPr lang="fr-FR" sz="2400" b="0" i="0" u="none" strike="noStrike" baseline="30000">
              <a:solidFill>
                <a:srgbClr val="FFFFFF"/>
              </a:solidFill>
              <a:latin typeface="+mn-lt"/>
              <a:cs typeface="Calibri"/>
            </a:rPr>
            <a:t>ème</a:t>
          </a:r>
          <a:r>
            <a:rPr lang="fr-FR" sz="2400" b="0" i="0" u="none" strike="noStrike" baseline="0">
              <a:solidFill>
                <a:srgbClr val="FFFFFF"/>
              </a:solidFill>
              <a:latin typeface="+mn-lt"/>
              <a:cs typeface="Calibri"/>
            </a:rPr>
            <a:t>. </a:t>
          </a:r>
        </a:p>
        <a:p>
          <a:pPr algn="l" rtl="0">
            <a:defRPr sz="1000"/>
          </a:pPr>
          <a:endParaRPr lang="fr-FR" sz="1200" b="0" i="0" u="none" strike="noStrike" baseline="0">
            <a:solidFill>
              <a:srgbClr val="FFFFFF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5</xdr:col>
      <xdr:colOff>449580</xdr:colOff>
      <xdr:row>2</xdr:row>
      <xdr:rowOff>83820</xdr:rowOff>
    </xdr:from>
    <xdr:to>
      <xdr:col>6</xdr:col>
      <xdr:colOff>762000</xdr:colOff>
      <xdr:row>4</xdr:row>
      <xdr:rowOff>160020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829D8930-42BA-43EF-8AE5-616B58FA2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4380" y="419100"/>
          <a:ext cx="1135380" cy="411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434340</xdr:colOff>
      <xdr:row>16</xdr:row>
      <xdr:rowOff>11431</xdr:rowOff>
    </xdr:from>
    <xdr:to>
      <xdr:col>8</xdr:col>
      <xdr:colOff>342900</xdr:colOff>
      <xdr:row>23</xdr:row>
      <xdr:rowOff>95251</xdr:rowOff>
    </xdr:to>
    <xdr:sp macro="" textlink="">
      <xdr:nvSpPr>
        <xdr:cNvPr id="2" name="Text Box 359">
          <a:extLst>
            <a:ext uri="{FF2B5EF4-FFF2-40B4-BE49-F238E27FC236}">
              <a16:creationId xmlns:a16="http://schemas.microsoft.com/office/drawing/2014/main" id="{7118E884-979F-49B4-91C5-94B81EC1DAB2}"/>
            </a:ext>
          </a:extLst>
        </xdr:cNvPr>
        <xdr:cNvSpPr txBox="1">
          <a:spLocks noChangeArrowheads="1"/>
        </xdr:cNvSpPr>
      </xdr:nvSpPr>
      <xdr:spPr bwMode="auto">
        <a:xfrm>
          <a:off x="434340" y="2783206"/>
          <a:ext cx="6461760" cy="1283970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900430" marR="358775" algn="r">
            <a:spcAft>
              <a:spcPts val="1000"/>
            </a:spcAft>
          </a:pPr>
          <a:r>
            <a:rPr lang="fr-FR" sz="2000" b="1" cap="small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D.P.G.F.</a:t>
          </a:r>
        </a:p>
        <a:p>
          <a:pPr marL="900430" marR="358775" algn="r">
            <a:spcAft>
              <a:spcPts val="1000"/>
            </a:spcAft>
          </a:pPr>
          <a:r>
            <a:rPr lang="fr-FR" sz="2000" b="1" cap="small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Décompositon du Prix Global et Forfaitaire</a:t>
          </a:r>
        </a:p>
        <a:p>
          <a:pPr marL="900430" marR="358775" algn="r">
            <a:spcAft>
              <a:spcPts val="1000"/>
            </a:spcAft>
          </a:pPr>
          <a:r>
            <a:rPr lang="fr-FR" sz="2000" b="1" cap="small">
              <a:solidFill>
                <a:srgbClr val="7F7F7F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LOT 1 : travaux courant faible VDI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5:J50"/>
  <sheetViews>
    <sheetView tabSelected="1" workbookViewId="0">
      <selection activeCell="K18" sqref="K18"/>
    </sheetView>
  </sheetViews>
  <sheetFormatPr baseColWidth="10" defaultColWidth="12" defaultRowHeight="13.2" x14ac:dyDescent="0.25"/>
  <cols>
    <col min="1" max="16384" width="12" style="25"/>
  </cols>
  <sheetData>
    <row r="5" spans="4:4" ht="14.4" x14ac:dyDescent="0.3">
      <c r="D5" s="24"/>
    </row>
    <row r="6" spans="4:4" ht="14.4" x14ac:dyDescent="0.3">
      <c r="D6" s="24"/>
    </row>
    <row r="7" spans="4:4" ht="14.4" x14ac:dyDescent="0.3">
      <c r="D7" s="24"/>
    </row>
    <row r="50" spans="10:10" x14ac:dyDescent="0.25">
      <c r="J50" s="25" t="s">
        <v>20</v>
      </c>
    </row>
  </sheetData>
  <printOptions horizontalCentered="1"/>
  <pageMargins left="0.70866141732283472" right="0.70866141732283472" top="1.0629921259842521" bottom="0.74803149606299213" header="0.31496062992125984" footer="0.31496062992125984"/>
  <pageSetup paperSize="9" fitToHeight="2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67"/>
  <sheetViews>
    <sheetView workbookViewId="0">
      <selection activeCell="I40" sqref="I40"/>
    </sheetView>
  </sheetViews>
  <sheetFormatPr baseColWidth="10" defaultRowHeight="13.2" x14ac:dyDescent="0.25"/>
  <cols>
    <col min="1" max="1" width="4.109375" customWidth="1"/>
    <col min="2" max="2" width="60.77734375" customWidth="1"/>
    <col min="3" max="3" width="8.6640625" style="3" customWidth="1"/>
    <col min="4" max="4" width="12" style="3"/>
    <col min="5" max="5" width="14.33203125" customWidth="1"/>
    <col min="6" max="6" width="15.6640625" customWidth="1"/>
  </cols>
  <sheetData>
    <row r="1" spans="2:6" x14ac:dyDescent="0.25">
      <c r="B1" s="1"/>
    </row>
    <row r="2" spans="2:6" s="2" customFormat="1" ht="13.8" x14ac:dyDescent="0.3">
      <c r="B2" s="15" t="s">
        <v>0</v>
      </c>
      <c r="C2" s="16" t="s">
        <v>10</v>
      </c>
      <c r="D2" s="16" t="s">
        <v>11</v>
      </c>
      <c r="E2" s="17" t="s">
        <v>12</v>
      </c>
      <c r="F2" s="17" t="s">
        <v>13</v>
      </c>
    </row>
    <row r="3" spans="2:6" ht="13.8" x14ac:dyDescent="0.3">
      <c r="B3" s="4"/>
      <c r="C3" s="5"/>
      <c r="D3" s="5"/>
      <c r="E3" s="4"/>
      <c r="F3" s="4"/>
    </row>
    <row r="4" spans="2:6" ht="13.8" x14ac:dyDescent="0.3">
      <c r="B4" s="9"/>
      <c r="C4" s="7"/>
      <c r="D4" s="7"/>
      <c r="E4" s="9"/>
      <c r="F4" s="9"/>
    </row>
    <row r="5" spans="2:6" ht="13.8" x14ac:dyDescent="0.3">
      <c r="B5" s="10" t="s">
        <v>52</v>
      </c>
      <c r="C5" s="7"/>
      <c r="D5" s="7"/>
      <c r="E5" s="8"/>
      <c r="F5" s="8"/>
    </row>
    <row r="6" spans="2:6" ht="13.8" x14ac:dyDescent="0.3">
      <c r="B6" s="11" t="s">
        <v>16</v>
      </c>
      <c r="C6" s="7" t="s">
        <v>14</v>
      </c>
      <c r="D6" s="7">
        <v>8</v>
      </c>
      <c r="E6" s="8"/>
      <c r="F6" s="8">
        <f t="shared" ref="F6:F7" si="0">E6*D6</f>
        <v>0</v>
      </c>
    </row>
    <row r="7" spans="2:6" ht="13.8" x14ac:dyDescent="0.3">
      <c r="B7" s="11" t="s">
        <v>37</v>
      </c>
      <c r="C7" s="7" t="s">
        <v>14</v>
      </c>
      <c r="D7" s="7">
        <v>8</v>
      </c>
      <c r="E7" s="8"/>
      <c r="F7" s="8">
        <f t="shared" si="0"/>
        <v>0</v>
      </c>
    </row>
    <row r="8" spans="2:6" ht="13.8" x14ac:dyDescent="0.3">
      <c r="B8" s="11"/>
      <c r="C8" s="7"/>
      <c r="D8" s="7"/>
      <c r="E8" s="8"/>
      <c r="F8" s="8"/>
    </row>
    <row r="9" spans="2:6" ht="13.8" x14ac:dyDescent="0.3">
      <c r="B9" s="38" t="s">
        <v>54</v>
      </c>
      <c r="C9" s="7"/>
      <c r="D9" s="7"/>
      <c r="E9" s="8"/>
      <c r="F9" s="39">
        <f>SUM(F2:F7)</f>
        <v>0</v>
      </c>
    </row>
    <row r="10" spans="2:6" ht="13.8" x14ac:dyDescent="0.3">
      <c r="B10" s="9"/>
      <c r="C10" s="7"/>
      <c r="D10" s="7"/>
      <c r="E10" s="9"/>
      <c r="F10" s="9"/>
    </row>
    <row r="11" spans="2:6" ht="13.8" x14ac:dyDescent="0.3">
      <c r="B11" s="9"/>
      <c r="C11" s="7"/>
      <c r="D11" s="7"/>
      <c r="E11" s="9"/>
      <c r="F11" s="9"/>
    </row>
    <row r="12" spans="2:6" ht="13.8" x14ac:dyDescent="0.3">
      <c r="B12" s="18" t="s">
        <v>27</v>
      </c>
      <c r="C12" s="19"/>
      <c r="D12" s="19"/>
      <c r="E12" s="20"/>
      <c r="F12" s="20"/>
    </row>
    <row r="13" spans="2:6" ht="13.8" x14ac:dyDescent="0.3">
      <c r="B13" s="6"/>
      <c r="C13" s="7"/>
      <c r="D13" s="7"/>
      <c r="E13" s="8"/>
      <c r="F13" s="8"/>
    </row>
    <row r="14" spans="2:6" ht="13.8" x14ac:dyDescent="0.3">
      <c r="B14" s="6" t="s">
        <v>9</v>
      </c>
      <c r="C14" s="7"/>
      <c r="D14" s="7"/>
      <c r="E14" s="8"/>
      <c r="F14" s="8"/>
    </row>
    <row r="15" spans="2:6" ht="13.8" x14ac:dyDescent="0.3">
      <c r="B15" s="6" t="s">
        <v>35</v>
      </c>
      <c r="C15" s="7" t="s">
        <v>14</v>
      </c>
      <c r="D15" s="7">
        <v>0</v>
      </c>
      <c r="E15" s="8"/>
      <c r="F15" s="8"/>
    </row>
    <row r="16" spans="2:6" ht="13.8" x14ac:dyDescent="0.3">
      <c r="B16" s="6" t="s">
        <v>34</v>
      </c>
      <c r="C16" s="7" t="s">
        <v>14</v>
      </c>
      <c r="D16" s="7">
        <v>487</v>
      </c>
      <c r="E16" s="8"/>
      <c r="F16" s="8"/>
    </row>
    <row r="17" spans="2:6" ht="13.8" x14ac:dyDescent="0.3">
      <c r="B17" s="6" t="s">
        <v>33</v>
      </c>
      <c r="C17" s="7" t="s">
        <v>14</v>
      </c>
      <c r="D17" s="7">
        <v>48</v>
      </c>
      <c r="E17" s="8"/>
      <c r="F17" s="8"/>
    </row>
    <row r="18" spans="2:6" ht="13.8" x14ac:dyDescent="0.3">
      <c r="B18" s="6" t="s">
        <v>25</v>
      </c>
      <c r="C18" s="7" t="s">
        <v>14</v>
      </c>
      <c r="D18" s="7">
        <f>D15*3+D16*2+D17</f>
        <v>1022</v>
      </c>
      <c r="E18" s="8"/>
      <c r="F18" s="8"/>
    </row>
    <row r="19" spans="2:6" ht="13.8" x14ac:dyDescent="0.3">
      <c r="B19" s="9"/>
      <c r="C19" s="7"/>
      <c r="D19" s="7"/>
      <c r="E19" s="8"/>
      <c r="F19" s="8"/>
    </row>
    <row r="20" spans="2:6" ht="13.8" x14ac:dyDescent="0.3">
      <c r="B20" s="10" t="s">
        <v>52</v>
      </c>
      <c r="C20" s="7"/>
      <c r="D20" s="7"/>
      <c r="E20" s="8"/>
      <c r="F20" s="8"/>
    </row>
    <row r="21" spans="2:6" s="35" customFormat="1" ht="27.6" x14ac:dyDescent="0.25">
      <c r="B21" s="32" t="s">
        <v>51</v>
      </c>
      <c r="C21" s="33" t="s">
        <v>15</v>
      </c>
      <c r="D21" s="33">
        <v>3</v>
      </c>
      <c r="E21" s="34"/>
      <c r="F21" s="34">
        <f t="shared" ref="F21" si="1">E21*D21</f>
        <v>0</v>
      </c>
    </row>
    <row r="22" spans="2:6" ht="13.8" x14ac:dyDescent="0.3">
      <c r="B22" s="11" t="s">
        <v>28</v>
      </c>
      <c r="C22" s="7" t="s">
        <v>14</v>
      </c>
      <c r="D22" s="7">
        <v>56</v>
      </c>
      <c r="E22" s="8"/>
      <c r="F22" s="8">
        <f t="shared" ref="F22:F24" si="2">E22*D22</f>
        <v>0</v>
      </c>
    </row>
    <row r="23" spans="2:6" ht="13.8" x14ac:dyDescent="0.3">
      <c r="B23" s="11" t="s">
        <v>4</v>
      </c>
      <c r="C23" s="7" t="s">
        <v>14</v>
      </c>
      <c r="D23" s="7">
        <f>D18</f>
        <v>1022</v>
      </c>
      <c r="E23" s="8"/>
      <c r="F23" s="8">
        <f t="shared" si="2"/>
        <v>0</v>
      </c>
    </row>
    <row r="24" spans="2:6" ht="13.8" x14ac:dyDescent="0.3">
      <c r="B24" s="11" t="s">
        <v>24</v>
      </c>
      <c r="C24" s="7" t="s">
        <v>14</v>
      </c>
      <c r="D24" s="7">
        <v>56</v>
      </c>
      <c r="E24" s="8"/>
      <c r="F24" s="8">
        <f t="shared" si="2"/>
        <v>0</v>
      </c>
    </row>
    <row r="25" spans="2:6" ht="13.8" x14ac:dyDescent="0.3">
      <c r="B25" s="11" t="s">
        <v>38</v>
      </c>
      <c r="C25" s="7" t="s">
        <v>15</v>
      </c>
      <c r="D25" s="7">
        <v>1</v>
      </c>
      <c r="E25" s="8"/>
      <c r="F25" s="8">
        <f t="shared" ref="F25" si="3">E25*D25</f>
        <v>0</v>
      </c>
    </row>
    <row r="26" spans="2:6" ht="13.8" x14ac:dyDescent="0.3">
      <c r="B26" s="11"/>
      <c r="C26" s="7"/>
      <c r="D26" s="7"/>
      <c r="E26" s="8"/>
      <c r="F26" s="26"/>
    </row>
    <row r="27" spans="2:6" ht="13.8" x14ac:dyDescent="0.3">
      <c r="B27" s="10" t="s">
        <v>5</v>
      </c>
      <c r="C27" s="7"/>
      <c r="D27" s="7"/>
      <c r="E27" s="8"/>
      <c r="F27" s="8"/>
    </row>
    <row r="28" spans="2:6" ht="13.8" x14ac:dyDescent="0.3">
      <c r="B28" s="11" t="s">
        <v>39</v>
      </c>
      <c r="C28" s="7" t="s">
        <v>15</v>
      </c>
      <c r="D28" s="7">
        <v>8</v>
      </c>
      <c r="E28" s="8"/>
      <c r="F28" s="8">
        <f t="shared" ref="F28" si="4">E28*D28</f>
        <v>0</v>
      </c>
    </row>
    <row r="29" spans="2:6" ht="13.8" x14ac:dyDescent="0.3">
      <c r="B29" s="11" t="s">
        <v>40</v>
      </c>
      <c r="C29" s="7" t="s">
        <v>15</v>
      </c>
      <c r="D29" s="7">
        <v>8</v>
      </c>
      <c r="E29" s="8"/>
      <c r="F29" s="8">
        <f t="shared" ref="F29" si="5">E29*D29</f>
        <v>0</v>
      </c>
    </row>
    <row r="30" spans="2:6" ht="13.8" x14ac:dyDescent="0.3">
      <c r="B30" s="11" t="s">
        <v>36</v>
      </c>
      <c r="C30" s="7" t="s">
        <v>15</v>
      </c>
      <c r="D30" s="7">
        <v>8</v>
      </c>
      <c r="E30" s="8"/>
      <c r="F30" s="8">
        <f t="shared" ref="F30" si="6">E30*D30</f>
        <v>0</v>
      </c>
    </row>
    <row r="31" spans="2:6" ht="13.8" x14ac:dyDescent="0.3">
      <c r="B31" s="11" t="s">
        <v>41</v>
      </c>
      <c r="C31" s="7" t="s">
        <v>17</v>
      </c>
      <c r="D31" s="7">
        <v>40</v>
      </c>
      <c r="E31" s="8"/>
      <c r="F31" s="8">
        <f t="shared" ref="F31:F33" si="7">E31*D31</f>
        <v>0</v>
      </c>
    </row>
    <row r="32" spans="2:6" ht="13.8" x14ac:dyDescent="0.3">
      <c r="B32" s="11" t="s">
        <v>21</v>
      </c>
      <c r="C32" s="7" t="s">
        <v>17</v>
      </c>
      <c r="D32" s="7">
        <v>40</v>
      </c>
      <c r="E32" s="8"/>
      <c r="F32" s="8">
        <f t="shared" si="7"/>
        <v>0</v>
      </c>
    </row>
    <row r="33" spans="2:6" ht="13.8" x14ac:dyDescent="0.3">
      <c r="B33" s="11" t="s">
        <v>22</v>
      </c>
      <c r="C33" s="7" t="s">
        <v>15</v>
      </c>
      <c r="D33" s="7">
        <v>1</v>
      </c>
      <c r="E33" s="8"/>
      <c r="F33" s="8">
        <f t="shared" si="7"/>
        <v>0</v>
      </c>
    </row>
    <row r="34" spans="2:6" ht="13.8" x14ac:dyDescent="0.3">
      <c r="B34" s="11"/>
      <c r="C34" s="7"/>
      <c r="D34" s="7"/>
      <c r="E34" s="8"/>
      <c r="F34" s="26"/>
    </row>
    <row r="35" spans="2:6" ht="13.8" x14ac:dyDescent="0.3">
      <c r="B35" s="10" t="s">
        <v>2</v>
      </c>
      <c r="C35" s="7"/>
      <c r="D35" s="7"/>
      <c r="E35" s="8"/>
      <c r="F35" s="8"/>
    </row>
    <row r="36" spans="2:6" ht="13.8" x14ac:dyDescent="0.3">
      <c r="B36" s="11" t="s">
        <v>29</v>
      </c>
      <c r="C36" s="7" t="s">
        <v>17</v>
      </c>
      <c r="D36" s="7">
        <f>D18*65</f>
        <v>66430</v>
      </c>
      <c r="E36" s="8"/>
      <c r="F36" s="8">
        <f>E36*D36</f>
        <v>0</v>
      </c>
    </row>
    <row r="37" spans="2:6" ht="13.8" x14ac:dyDescent="0.3">
      <c r="B37" s="11" t="s">
        <v>3</v>
      </c>
      <c r="C37" s="7" t="s">
        <v>14</v>
      </c>
      <c r="D37" s="7">
        <f>D$18</f>
        <v>1022</v>
      </c>
      <c r="E37" s="8"/>
      <c r="F37" s="8">
        <f>E37*D37</f>
        <v>0</v>
      </c>
    </row>
    <row r="38" spans="2:6" ht="13.8" x14ac:dyDescent="0.3">
      <c r="B38" s="11"/>
      <c r="C38" s="7"/>
      <c r="D38" s="7"/>
      <c r="E38" s="8"/>
      <c r="F38" s="26"/>
    </row>
    <row r="39" spans="2:6" ht="13.8" x14ac:dyDescent="0.3">
      <c r="B39" s="10" t="s">
        <v>46</v>
      </c>
      <c r="C39" s="7"/>
      <c r="D39" s="7"/>
      <c r="E39" s="8"/>
      <c r="F39" s="8"/>
    </row>
    <row r="40" spans="2:6" ht="13.8" x14ac:dyDescent="0.3">
      <c r="B40" s="11" t="s">
        <v>47</v>
      </c>
      <c r="C40" s="7" t="s">
        <v>17</v>
      </c>
      <c r="D40" s="7">
        <v>130</v>
      </c>
      <c r="E40" s="8"/>
      <c r="F40" s="8">
        <f t="shared" ref="F40:F44" si="8">E40*D40</f>
        <v>0</v>
      </c>
    </row>
    <row r="41" spans="2:6" ht="13.8" x14ac:dyDescent="0.3">
      <c r="B41" s="11" t="s">
        <v>48</v>
      </c>
      <c r="C41" s="7" t="s">
        <v>17</v>
      </c>
      <c r="D41" s="7">
        <v>70</v>
      </c>
      <c r="E41" s="8"/>
      <c r="F41" s="8">
        <f t="shared" si="8"/>
        <v>0</v>
      </c>
    </row>
    <row r="42" spans="2:6" ht="13.8" x14ac:dyDescent="0.3">
      <c r="B42" s="11" t="s">
        <v>49</v>
      </c>
      <c r="C42" s="7" t="s">
        <v>17</v>
      </c>
      <c r="D42" s="7">
        <v>40</v>
      </c>
      <c r="E42" s="8"/>
      <c r="F42" s="8">
        <f t="shared" si="8"/>
        <v>0</v>
      </c>
    </row>
    <row r="43" spans="2:6" ht="27.6" x14ac:dyDescent="0.25">
      <c r="B43" s="32" t="s">
        <v>45</v>
      </c>
      <c r="C43" s="36" t="s">
        <v>14</v>
      </c>
      <c r="D43" s="36">
        <v>6</v>
      </c>
      <c r="E43" s="37"/>
      <c r="F43" s="37">
        <f t="shared" si="8"/>
        <v>0</v>
      </c>
    </row>
    <row r="44" spans="2:6" ht="13.8" x14ac:dyDescent="0.3">
      <c r="B44" s="11" t="s">
        <v>24</v>
      </c>
      <c r="C44" s="7" t="s">
        <v>14</v>
      </c>
      <c r="D44" s="7">
        <v>6</v>
      </c>
      <c r="E44" s="8"/>
      <c r="F44" s="8">
        <f t="shared" si="8"/>
        <v>0</v>
      </c>
    </row>
    <row r="45" spans="2:6" ht="13.8" x14ac:dyDescent="0.3">
      <c r="B45" s="11"/>
      <c r="C45" s="7"/>
      <c r="D45" s="7"/>
      <c r="E45" s="8"/>
      <c r="F45" s="26"/>
    </row>
    <row r="46" spans="2:6" ht="13.8" x14ac:dyDescent="0.3">
      <c r="B46" s="11"/>
      <c r="C46" s="7"/>
      <c r="D46" s="7"/>
      <c r="E46" s="8"/>
      <c r="F46" s="26"/>
    </row>
    <row r="47" spans="2:6" ht="13.8" x14ac:dyDescent="0.3">
      <c r="B47" s="10" t="s">
        <v>42</v>
      </c>
      <c r="C47" s="7"/>
      <c r="D47" s="7"/>
      <c r="E47" s="8"/>
      <c r="F47" s="8"/>
    </row>
    <row r="48" spans="2:6" ht="13.8" x14ac:dyDescent="0.3">
      <c r="B48" s="11" t="s">
        <v>43</v>
      </c>
      <c r="C48" s="7" t="s">
        <v>14</v>
      </c>
      <c r="D48" s="7">
        <v>500</v>
      </c>
      <c r="E48" s="8"/>
      <c r="F48" s="8">
        <f>E48*D48</f>
        <v>0</v>
      </c>
    </row>
    <row r="49" spans="2:6" ht="13.8" x14ac:dyDescent="0.3">
      <c r="B49" s="11" t="s">
        <v>44</v>
      </c>
      <c r="C49" s="7" t="s">
        <v>14</v>
      </c>
      <c r="D49" s="7">
        <v>500</v>
      </c>
      <c r="E49" s="8"/>
      <c r="F49" s="8">
        <f>E49*D49</f>
        <v>0</v>
      </c>
    </row>
    <row r="50" spans="2:6" ht="13.8" x14ac:dyDescent="0.3">
      <c r="B50" s="11"/>
      <c r="C50" s="7"/>
      <c r="D50" s="7"/>
      <c r="E50" s="8"/>
      <c r="F50" s="26"/>
    </row>
    <row r="51" spans="2:6" ht="13.8" x14ac:dyDescent="0.3">
      <c r="B51" s="10" t="s">
        <v>6</v>
      </c>
      <c r="C51" s="7"/>
      <c r="D51" s="7"/>
      <c r="E51" s="8"/>
      <c r="F51" s="8"/>
    </row>
    <row r="52" spans="2:6" ht="13.8" x14ac:dyDescent="0.3">
      <c r="B52" s="11" t="s">
        <v>7</v>
      </c>
      <c r="C52" s="7" t="s">
        <v>14</v>
      </c>
      <c r="D52" s="7">
        <f t="shared" ref="D52:D53" si="9">D$18</f>
        <v>1022</v>
      </c>
      <c r="E52" s="8"/>
      <c r="F52" s="8">
        <f>E52*D52</f>
        <v>0</v>
      </c>
    </row>
    <row r="53" spans="2:6" ht="13.8" x14ac:dyDescent="0.3">
      <c r="B53" s="11" t="s">
        <v>8</v>
      </c>
      <c r="C53" s="7" t="s">
        <v>14</v>
      </c>
      <c r="D53" s="7">
        <f t="shared" si="9"/>
        <v>1022</v>
      </c>
      <c r="E53" s="8"/>
      <c r="F53" s="8">
        <f>E53*D53</f>
        <v>0</v>
      </c>
    </row>
    <row r="54" spans="2:6" ht="13.8" x14ac:dyDescent="0.3">
      <c r="B54" s="11" t="s">
        <v>50</v>
      </c>
      <c r="C54" s="7" t="s">
        <v>14</v>
      </c>
      <c r="D54" s="7">
        <v>36</v>
      </c>
      <c r="E54" s="8"/>
      <c r="F54" s="8">
        <f>E54*D54</f>
        <v>0</v>
      </c>
    </row>
    <row r="55" spans="2:6" ht="13.8" x14ac:dyDescent="0.3">
      <c r="B55" s="11"/>
      <c r="C55" s="7"/>
      <c r="D55" s="7"/>
      <c r="E55" s="8"/>
      <c r="F55" s="26"/>
    </row>
    <row r="56" spans="2:6" ht="13.8" x14ac:dyDescent="0.3">
      <c r="B56" s="10" t="s">
        <v>30</v>
      </c>
      <c r="C56" s="7"/>
      <c r="D56" s="7"/>
      <c r="E56" s="8"/>
      <c r="F56" s="8"/>
    </row>
    <row r="57" spans="2:6" ht="13.8" x14ac:dyDescent="0.3">
      <c r="B57" s="11" t="s">
        <v>18</v>
      </c>
      <c r="C57" s="7" t="s">
        <v>15</v>
      </c>
      <c r="D57" s="7">
        <v>1</v>
      </c>
      <c r="E57" s="8"/>
      <c r="F57" s="8">
        <f t="shared" ref="F57:F59" si="10">E57*D57</f>
        <v>0</v>
      </c>
    </row>
    <row r="58" spans="2:6" ht="13.8" x14ac:dyDescent="0.3">
      <c r="B58" s="11" t="s">
        <v>26</v>
      </c>
      <c r="C58" s="7" t="s">
        <v>15</v>
      </c>
      <c r="D58" s="7">
        <v>8</v>
      </c>
      <c r="E58" s="8"/>
      <c r="F58" s="8">
        <f t="shared" si="10"/>
        <v>0</v>
      </c>
    </row>
    <row r="59" spans="2:6" ht="13.8" x14ac:dyDescent="0.3">
      <c r="B59" s="11" t="s">
        <v>19</v>
      </c>
      <c r="C59" s="7" t="s">
        <v>15</v>
      </c>
      <c r="D59" s="7">
        <v>1</v>
      </c>
      <c r="E59" s="8"/>
      <c r="F59" s="8">
        <f t="shared" si="10"/>
        <v>0</v>
      </c>
    </row>
    <row r="60" spans="2:6" ht="13.8" x14ac:dyDescent="0.3">
      <c r="B60" s="11" t="s">
        <v>1</v>
      </c>
      <c r="C60" s="7" t="s">
        <v>15</v>
      </c>
      <c r="D60" s="7">
        <v>1</v>
      </c>
      <c r="E60" s="8"/>
      <c r="F60" s="8">
        <f>E60*D60</f>
        <v>0</v>
      </c>
    </row>
    <row r="61" spans="2:6" ht="13.8" x14ac:dyDescent="0.3">
      <c r="B61" s="11"/>
      <c r="C61" s="7"/>
      <c r="D61" s="7"/>
      <c r="E61" s="8"/>
      <c r="F61" s="26"/>
    </row>
    <row r="62" spans="2:6" ht="13.8" x14ac:dyDescent="0.3">
      <c r="B62" s="11"/>
      <c r="C62" s="7"/>
      <c r="D62" s="7"/>
      <c r="E62" s="8"/>
      <c r="F62" s="26"/>
    </row>
    <row r="63" spans="2:6" ht="13.8" x14ac:dyDescent="0.3">
      <c r="B63" s="38" t="s">
        <v>53</v>
      </c>
      <c r="C63" s="7"/>
      <c r="D63" s="7"/>
      <c r="E63" s="8"/>
      <c r="F63" s="26">
        <f>SUM(F21:F61)</f>
        <v>0</v>
      </c>
    </row>
    <row r="64" spans="2:6" ht="13.8" x14ac:dyDescent="0.3">
      <c r="B64" s="12"/>
      <c r="C64" s="13"/>
      <c r="D64" s="13"/>
      <c r="E64" s="14"/>
      <c r="F64" s="27"/>
    </row>
    <row r="65" spans="2:6" ht="13.8" x14ac:dyDescent="0.3">
      <c r="B65" s="17" t="s">
        <v>31</v>
      </c>
      <c r="C65" s="21"/>
      <c r="D65" s="21"/>
      <c r="E65" s="22"/>
      <c r="F65" s="23">
        <f>F63+F9</f>
        <v>0</v>
      </c>
    </row>
    <row r="66" spans="2:6" ht="13.8" x14ac:dyDescent="0.3">
      <c r="B66" s="28" t="s">
        <v>23</v>
      </c>
      <c r="C66" s="29"/>
      <c r="D66" s="29"/>
      <c r="E66" s="30"/>
      <c r="F66" s="31">
        <f>F65*0.2</f>
        <v>0</v>
      </c>
    </row>
    <row r="67" spans="2:6" ht="13.8" x14ac:dyDescent="0.3">
      <c r="B67" s="17" t="s">
        <v>32</v>
      </c>
      <c r="C67" s="21"/>
      <c r="D67" s="21"/>
      <c r="E67" s="22"/>
      <c r="F67" s="23">
        <f>F66+F65</f>
        <v>0</v>
      </c>
    </row>
  </sheetData>
  <phoneticPr fontId="0" type="noConversion"/>
  <printOptions horizontalCentered="1"/>
  <pageMargins left="0.70866141732283472" right="0.70866141732283472" top="1.0629921259842521" bottom="0.74803149606299213" header="0.31496062992125984" footer="0.31496062992125984"/>
  <pageSetup paperSize="9" scale="87" fitToHeight="2" orientation="portrait" r:id="rId1"/>
  <headerFooter>
    <oddHeader>&amp;L&amp;G&amp;C&amp;12&amp;F&amp;R&amp;D</oddHeader>
    <oddFooter>Page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ENTETE</vt:lpstr>
      <vt:lpstr>LOT 1 VDI</vt:lpstr>
      <vt:lpstr>'LOT 1 VDI'!Impression_des_titres</vt:lpstr>
      <vt:lpstr>ENTETE!Zone_d_impression</vt:lpstr>
      <vt:lpstr>'LOT 1 VDI'!Zone_d_impression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nicolas malley</cp:lastModifiedBy>
  <cp:lastPrinted>2021-03-29T10:04:05Z</cp:lastPrinted>
  <dcterms:created xsi:type="dcterms:W3CDTF">2001-01-08T14:13:37Z</dcterms:created>
  <dcterms:modified xsi:type="dcterms:W3CDTF">2025-03-18T09:47:23Z</dcterms:modified>
</cp:coreProperties>
</file>