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autoCompressPictures="0"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15-0016 - Aménagement fin 2GM\"/>
    </mc:Choice>
  </mc:AlternateContent>
  <xr:revisionPtr revIDLastSave="0" documentId="13_ncr:1_{F2627523-13AD-41F4-A823-70AA875D7516}" xr6:coauthVersionLast="36" xr6:coauthVersionMax="47" xr10:uidLastSave="{00000000-0000-0000-0000-000000000000}"/>
  <bookViews>
    <workbookView xWindow="0" yWindow="0" windowWidth="40950" windowHeight="23040" tabRatio="342" xr2:uid="{00000000-000D-0000-FFFF-FFFF00000000}"/>
  </bookViews>
  <sheets>
    <sheet name="DPGF - Lot 1" sheetId="2" r:id="rId1"/>
  </sheets>
  <definedNames>
    <definedName name="__xlnm.Print_Area" localSheetId="0">'DPGF - Lot 1'!$A$1:$J$57</definedName>
    <definedName name="Print_Area" localSheetId="0">'DPGF - Lot 1'!$A$1:$J$56</definedName>
    <definedName name="_xlnm.Print_Area" localSheetId="0">'DPGF - Lot 1'!$A$1:$J$56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8" i="2" l="1"/>
  <c r="H42" i="2"/>
  <c r="H37" i="2"/>
  <c r="H26" i="2"/>
  <c r="H22" i="2"/>
  <c r="I22" i="2" s="1"/>
  <c r="J22" i="2" s="1"/>
  <c r="H17" i="2"/>
  <c r="H13" i="2"/>
  <c r="H8" i="2"/>
  <c r="H6" i="2"/>
  <c r="H4" i="2"/>
  <c r="H25" i="2" l="1"/>
  <c r="H24" i="2"/>
  <c r="H15" i="2"/>
  <c r="I25" i="2" l="1"/>
  <c r="J25" i="2" s="1"/>
  <c r="I24" i="2"/>
  <c r="J24" i="2" s="1"/>
  <c r="I15" i="2"/>
  <c r="J15" i="2" s="1"/>
  <c r="H49" i="2" l="1"/>
  <c r="H19" i="2"/>
  <c r="H12" i="2"/>
  <c r="H9" i="2"/>
  <c r="H10" i="2"/>
  <c r="H11" i="2"/>
  <c r="H41" i="2"/>
  <c r="H40" i="2"/>
  <c r="H20" i="2"/>
  <c r="H21" i="2"/>
  <c r="H50" i="2"/>
  <c r="H34" i="2"/>
  <c r="H18" i="2"/>
  <c r="H5" i="2"/>
  <c r="H44" i="2"/>
  <c r="H38" i="2"/>
  <c r="H39" i="2"/>
  <c r="H7" i="2"/>
  <c r="H46" i="2"/>
  <c r="H47" i="2"/>
  <c r="H45" i="2"/>
  <c r="H43" i="2"/>
  <c r="I45" i="2" l="1"/>
  <c r="J45" i="2" s="1"/>
  <c r="I39" i="2"/>
  <c r="J39" i="2" s="1"/>
  <c r="I46" i="2"/>
  <c r="J46" i="2" s="1"/>
  <c r="I41" i="2"/>
  <c r="J41" i="2" s="1"/>
  <c r="I43" i="2"/>
  <c r="J43" i="2" s="1"/>
  <c r="I47" i="2"/>
  <c r="J47" i="2" s="1"/>
  <c r="I40" i="2"/>
  <c r="J40" i="2" s="1"/>
  <c r="H52" i="2"/>
  <c r="I38" i="2"/>
  <c r="J38" i="2" s="1"/>
  <c r="H35" i="2"/>
  <c r="I50" i="2"/>
  <c r="J50" i="2" s="1"/>
  <c r="I9" i="2"/>
  <c r="J9" i="2" s="1"/>
  <c r="H14" i="2"/>
  <c r="I18" i="2"/>
  <c r="J18" i="2" s="1"/>
  <c r="I19" i="2"/>
  <c r="J19" i="2" s="1"/>
  <c r="I10" i="2"/>
  <c r="J10" i="2" s="1"/>
  <c r="I21" i="2"/>
  <c r="J21" i="2" s="1"/>
  <c r="I44" i="2"/>
  <c r="J44" i="2" s="1"/>
  <c r="I20" i="2"/>
  <c r="J20" i="2" s="1"/>
  <c r="I12" i="2"/>
  <c r="J12" i="2" s="1"/>
  <c r="I6" i="2"/>
  <c r="J6" i="2" s="1"/>
  <c r="I7" i="2"/>
  <c r="J7" i="2" s="1"/>
  <c r="I4" i="2"/>
  <c r="J4" i="2" s="1"/>
  <c r="I5" i="2"/>
  <c r="J5" i="2" s="1"/>
  <c r="H16" i="2"/>
  <c r="H32" i="2"/>
  <c r="I34" i="2"/>
  <c r="J34" i="2" s="1"/>
  <c r="I11" i="2"/>
  <c r="J11" i="2" s="1"/>
  <c r="H33" i="2"/>
  <c r="I49" i="2"/>
  <c r="J49" i="2" s="1"/>
  <c r="I8" i="2"/>
  <c r="J8" i="2" s="1"/>
  <c r="I42" i="2"/>
  <c r="J42" i="2" s="1"/>
  <c r="I33" i="2" l="1"/>
  <c r="J33" i="2" s="1"/>
  <c r="H36" i="2"/>
  <c r="I35" i="2"/>
  <c r="J35" i="2" s="1"/>
  <c r="I16" i="2"/>
  <c r="J16" i="2" s="1"/>
  <c r="I13" i="2"/>
  <c r="J13" i="2" s="1"/>
  <c r="H29" i="2"/>
  <c r="I32" i="2"/>
  <c r="J32" i="2" s="1"/>
  <c r="I14" i="2"/>
  <c r="J14" i="2" s="1"/>
  <c r="H51" i="2"/>
  <c r="I52" i="2"/>
  <c r="J52" i="2" s="1"/>
  <c r="I37" i="2"/>
  <c r="J37" i="2" s="1"/>
  <c r="I17" i="2"/>
  <c r="J17" i="2" s="1"/>
  <c r="I36" i="2" l="1"/>
  <c r="J36" i="2" s="1"/>
  <c r="H28" i="2"/>
  <c r="I29" i="2"/>
  <c r="J29" i="2" s="1"/>
  <c r="I51" i="2"/>
  <c r="J51" i="2" s="1"/>
  <c r="I48" i="2"/>
  <c r="J48" i="2" s="1"/>
  <c r="H30" i="2" l="1"/>
  <c r="I28" i="2"/>
  <c r="J28" i="2" s="1"/>
  <c r="H31" i="2" l="1"/>
  <c r="I30" i="2"/>
  <c r="J30" i="2" s="1"/>
  <c r="H27" i="2" l="1"/>
  <c r="I31" i="2"/>
  <c r="J31" i="2" s="1"/>
  <c r="H23" i="2" l="1"/>
  <c r="I27" i="2"/>
  <c r="J27" i="2" s="1"/>
  <c r="I26" i="2"/>
  <c r="J26" i="2" s="1"/>
  <c r="I23" i="2" l="1"/>
  <c r="J23" i="2" s="1"/>
  <c r="J56" i="2" l="1"/>
  <c r="J54" i="2"/>
  <c r="J55" i="2" s="1"/>
</calcChain>
</file>

<file path=xl/sharedStrings.xml><?xml version="1.0" encoding="utf-8"?>
<sst xmlns="http://schemas.openxmlformats.org/spreadsheetml/2006/main" count="141" uniqueCount="129">
  <si>
    <t>DESCRIPTION</t>
  </si>
  <si>
    <t>DIMENSIONS 
(L X P X H) cm</t>
  </si>
  <si>
    <t>SURF</t>
  </si>
  <si>
    <t>Qte</t>
  </si>
  <si>
    <t>P.U.</t>
  </si>
  <si>
    <t>MONTANT HT</t>
  </si>
  <si>
    <t>TVA 20%</t>
  </si>
  <si>
    <t>MONTANT TTC</t>
  </si>
  <si>
    <t>sous total</t>
  </si>
  <si>
    <t>Installation de chantier</t>
  </si>
  <si>
    <t>Installation de chantier - protections et nettoyage</t>
  </si>
  <si>
    <t>65*180</t>
  </si>
  <si>
    <t>Panneau SS-03-03</t>
  </si>
  <si>
    <t>200*280</t>
  </si>
  <si>
    <t>Mobilier Projet Manhattan M01</t>
  </si>
  <si>
    <t>diam 300</t>
  </si>
  <si>
    <t>Vitrine V07</t>
  </si>
  <si>
    <t>TOTAL HT</t>
  </si>
  <si>
    <t>TOTAL TTC</t>
  </si>
  <si>
    <t>Hab02</t>
  </si>
  <si>
    <t xml:space="preserve"> </t>
  </si>
  <si>
    <t>481*210</t>
  </si>
  <si>
    <t>Podium S1</t>
  </si>
  <si>
    <t>Socle S2</t>
  </si>
  <si>
    <t>75*50*50</t>
  </si>
  <si>
    <t>35*35*35</t>
  </si>
  <si>
    <t>120*50*25</t>
  </si>
  <si>
    <t>85*35*35</t>
  </si>
  <si>
    <t>120*20*20</t>
  </si>
  <si>
    <t>Vitrine haute en verre feuilleté extra-clair 44/2 (230*40+85+40)</t>
  </si>
  <si>
    <t>230*100*100</t>
  </si>
  <si>
    <t>12*100*161</t>
  </si>
  <si>
    <t>Percements</t>
  </si>
  <si>
    <t>Trappes de visite</t>
  </si>
  <si>
    <t>Oc 1</t>
  </si>
  <si>
    <t>Modification cimaise C00</t>
  </si>
  <si>
    <t>149*34*281</t>
  </si>
  <si>
    <t>1058*16*281</t>
  </si>
  <si>
    <t>218*16*281</t>
  </si>
  <si>
    <t>245*20*281</t>
  </si>
  <si>
    <t>358*20*281 + 65*58*281</t>
  </si>
  <si>
    <t>1125*29*281</t>
  </si>
  <si>
    <t>Hab04</t>
  </si>
  <si>
    <t>269*281</t>
  </si>
  <si>
    <t>Panneau TS 01-01</t>
  </si>
  <si>
    <t>65*222</t>
  </si>
  <si>
    <t>ENS</t>
  </si>
  <si>
    <t>Peinture, compris rebouchages divers</t>
  </si>
  <si>
    <t>Rebouchage et peinture des murs et cimaise existante</t>
  </si>
  <si>
    <t>Découpe rectangulaire (100x60) et installation aérations sur face cimaise existante</t>
  </si>
  <si>
    <t>C02</t>
  </si>
  <si>
    <t>C03</t>
  </si>
  <si>
    <t>C01 / MUL01</t>
  </si>
  <si>
    <t>C04 / MUL03</t>
  </si>
  <si>
    <t>C05 / MUL04</t>
  </si>
  <si>
    <t>C07 / MUL06-MUL07</t>
  </si>
  <si>
    <t>C06</t>
  </si>
  <si>
    <t>Hab03 / MUL05</t>
  </si>
  <si>
    <t>Prototype du mobilier M01</t>
  </si>
  <si>
    <t>Prototype</t>
  </si>
  <si>
    <t>Fourniture et pose d’un socle en bois pour rehausse projecteur dans cimaise C07</t>
  </si>
  <si>
    <t>Vitrine V03 - M01</t>
  </si>
  <si>
    <t>Vitrine V04 - M01</t>
  </si>
  <si>
    <t>Vitrine V05 - M01</t>
  </si>
  <si>
    <t>Vitrine V06 - Hab03</t>
  </si>
  <si>
    <t>Panneau texte medium sur mur existant</t>
  </si>
  <si>
    <t>Modification de vitrine existante V01</t>
  </si>
  <si>
    <t xml:space="preserve">Modification de vitrine existante V02 </t>
  </si>
  <si>
    <t>Peinture sur existants</t>
  </si>
  <si>
    <t>600*281</t>
  </si>
  <si>
    <t>Panneau TS 01-02</t>
  </si>
  <si>
    <t>Création porte pour extincteur dans cloison existante</t>
  </si>
  <si>
    <t>Création d'une trappe 40x80 cm pour accès à un extincteur</t>
  </si>
  <si>
    <t>65*210</t>
  </si>
  <si>
    <t>360*281 + 1,31</t>
  </si>
  <si>
    <t xml:space="preserve">Article 4 - Installation de chantier </t>
  </si>
  <si>
    <t xml:space="preserve">Article 5 - Déposes et démolitions </t>
  </si>
  <si>
    <t>Article 6.3 - Modification cimaise et vitrines existantes</t>
  </si>
  <si>
    <t>Article 6.4 - Sol</t>
  </si>
  <si>
    <t>Article 6.5 - Cimaises et habillages</t>
  </si>
  <si>
    <t>Article 6.6 - Mobiliers</t>
  </si>
  <si>
    <t>Article 6.7 - Vitrines</t>
  </si>
  <si>
    <t>Article 6.8 - Panneaux</t>
  </si>
  <si>
    <t>Article 6.1 - Plafond</t>
  </si>
  <si>
    <t>Articles CCTP</t>
  </si>
  <si>
    <t>LOT 1 - Aménagement - Peinture</t>
  </si>
  <si>
    <t xml:space="preserve">IL APPARTIENT AUX ENTREPRISES DE VERIFIER TOUTES LES DIMENSIONS DONNEES, SUR PLAN ET SUR SITE
NOTA : Il est de la responsabilité du titulaire de vérifier les formules de calculs présentes dans les cellules. Toute erreur de calcul lui sera imputée. </t>
  </si>
  <si>
    <t>Déposes D6, D7, D11</t>
  </si>
  <si>
    <t>Rebouchage et peinture des cimaises et mobiliers construits</t>
  </si>
  <si>
    <t>Peinture sur ouvrages construits</t>
  </si>
  <si>
    <t>Vitrine  "La chute de l'Empire su Soleil Levant" - Remplacement ou réparation grille inférieure, peinture intérieure.</t>
  </si>
  <si>
    <t>Vitrine  "La résistance acharnée au Japon" - Remplacement ou réparation grille inférieure, dépose et remplacement du plafond existant par un plafond vitré, dépose et remplacement revêtement plan horizontal, peinture intérieure</t>
  </si>
  <si>
    <t>Fourniture et pose plaques en métal et percement traverse en métal pour passage gaines. 
Plaque 2: 518x81 cm</t>
  </si>
  <si>
    <t>Fourniture et pose plaques en métal et percement traverse en métal pour passage gaines. 
Plaque 1: 453x81cm</t>
  </si>
  <si>
    <t>453x81</t>
  </si>
  <si>
    <t>518x81</t>
  </si>
  <si>
    <t>Fourniture et pose d’un mobilier rond en MDF 8mm à cintrer norme M1 finition peinte gris ou CP cintrable peint. Plan horizontal en plexi diffusant PMMA 15 mm</t>
  </si>
  <si>
    <t>Panneau MDF norme M1 finition peinte gris 19mm sur vitrine V02</t>
  </si>
  <si>
    <t>Panneau MDF norme M1 finition peinte gris 19mm sur vitrine V01</t>
  </si>
  <si>
    <t>Panneau MDF norme M1 finition peinte gris 19mm sur mur existant</t>
  </si>
  <si>
    <t>Dépose de certains éléments des vitrines V01, V02, pose et dépose cloison de chantier</t>
  </si>
  <si>
    <t>Rebouchage ouvertures carrées et linéaires</t>
  </si>
  <si>
    <t>Rebouchage des ouverture par des plaques amovibles. Ouvertures carrées: dimensions 20x20 cm environ, quantité 12. Ouvertures linéaires: dimensions 320x20 cm environ, quantité 2</t>
  </si>
  <si>
    <t>Fourniture et pose trappes de visite intégrées au plafond. Dimensions 40x40cm. Quantité 4</t>
  </si>
  <si>
    <t>Percements pour patères et passage de câbles. Diam 10 cm . Quantité 25</t>
  </si>
  <si>
    <t>Rebouchage des percements des anciens plafonniers encastrés, des trous des crochets, ...
Tout ouvrage de finition, toutes sujétions nécessaires</t>
  </si>
  <si>
    <t>Article 6.2 - Peinture et occultant</t>
  </si>
  <si>
    <t>Remplacement plaques métal</t>
  </si>
  <si>
    <t>Remplacement plaque métal</t>
  </si>
  <si>
    <t>Fourniture et pose podium de forme trapézoïdale en MDF norme M1 finition peinte gris et mise à distance en structure métal 20 x 20 x h 23 cm</t>
  </si>
  <si>
    <t>Vitrine intégrée dans le mobilier M01 : socle en bois et cloche en verre feuilleté extra-clair 44/2 (60*20*20)</t>
  </si>
  <si>
    <t>Vitrine intégrée dans le mobilier M01 : socle en bois et cloche en verre feuilleté extra-clair 44/2 (25*35*35)</t>
  </si>
  <si>
    <t>Vitrine intégrée dans le mobilier M01 : socle en bois et cloche en verre feuilleté extra-clair 44/2 (70*50*25)</t>
  </si>
  <si>
    <t>Vitrine murale en verre feuilleté extra-clair 44/2 intégrée dans Hab03 (35*35*35)</t>
  </si>
  <si>
    <t>Panneau Petit laboratoire</t>
  </si>
  <si>
    <t>Fourniture et pose de deux couples de bouchons de fourreau de sol en métal, finition dito plaque sol</t>
  </si>
  <si>
    <t>BOU 01 &amp; 02</t>
  </si>
  <si>
    <t>Fourniture et pose isorel occultant sur baie vitrée escalier et ascenseur, peinture gris</t>
  </si>
  <si>
    <t>Réalisation d’une cimaise simple peau en MDF norme M1 finition peinte gris, équipée d'une porte battante. Découpe 68x51 pour intégration écran et fixation dispositifs multimédia</t>
  </si>
  <si>
    <t>Réalisation d’une cimaise double peau cintrée en MDF 8mm norme M1 finition peinte gris</t>
  </si>
  <si>
    <t>Réalisation d’une cimaise double peau cintrée en MDF 8mm norme M1 finition peinte gris
Cimaise composée en deux parties C03A (58x20x281) et C03B (65 x 58 x 281), équipée de deux trappes pour intégration deux extincteurs. Finition partielle en tissu Black Back ignifugé collé</t>
  </si>
  <si>
    <t>Réalisation d’une cimaise simple peau en MDF norme M1 finition peinte gris, équipée de deux portes battantes. Découpe 120x84 pour intégration écran et fixation dispositifs multimédia</t>
  </si>
  <si>
    <t>Réalisation d’une cimaise simple peau en MDF norme M1 finition peinte gris, équipée d'une porte battante. Découpe 51*68 pour intégration écran et fixation dispositifs multimédia</t>
  </si>
  <si>
    <t>Réalisation d’une cimaise double peau cintrée en MDF 8mm norme M1 finition peinte gris, finition partielle en tissu Black Back ignifugé collé</t>
  </si>
  <si>
    <t>Réalisation d’une cimaise simple peau en MDF norme M1 finition peinte gris, composée en deux parties C07A (207.7 x 15 x 281) C07B (151.5 x 15 x 281) et faux-plafond de 1,13m2. Cimaise équipée d'une porte battante. Découpe 90x120 sur face, fourniture et pose écran textile pour projection et son châssis</t>
  </si>
  <si>
    <t>Réalisation d’un habillage en MDF norme M1 finition peinte gris autour de la gaine existante, fentes d'aération comprises</t>
  </si>
  <si>
    <t>Réalisation d’un habillage en MDF norme M1 finition peinte gris sur cimaise C00. Equipé de deux portes battantes. Découpes pour intégrations vitrine V06, écran et fixations dispositifs multimédia.</t>
  </si>
  <si>
    <t>Réalisation d’un habillage en MDF norme M1 finition peinte gris sur mur existant</t>
  </si>
  <si>
    <t>Travaux d'aménagements scénographiques des espaces de la fin du parcours seconde guerre mondiale 
Marché n° 2025MA0015M37T0000 (n° court : 2025-15)
Lot 1 : Aménagement – Peinture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</si>
</sst>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"/>
    <numFmt numFmtId="165" formatCode="\ #,##0&quot;   &quot;;\-#,##0&quot;   &quot;;&quot; -&quot;#&quot;   &quot;"/>
    <numFmt numFmtId="166" formatCode="#,##0.00&quot; €&quot;"/>
    <numFmt numFmtId="167" formatCode="\ #,##0.00&quot;  € &quot;;&quot; (&quot;#,##0.00&quot;) € &quot;;&quot; -&quot;#&quot;  € &quot;;@\ "/>
    <numFmt numFmtId="168" formatCode="#,##0.00\ [$€-40C];[Red]\-#,##0.00\ [$€-40C]"/>
    <numFmt numFmtId="169" formatCode="\ #,##0.00\ [$€-40C]\ ;\-#,##0.00\ [$€-40C]\ ;&quot; -&quot;#\ [$€-40C]\ ;@\ "/>
    <numFmt numFmtId="170" formatCode="#,##0.00\ &quot;€&quot;"/>
  </numFmts>
  <fonts count="29">
    <font>
      <sz val="10"/>
      <name val="Arial"/>
      <family val="2"/>
      <charset val="204"/>
    </font>
    <font>
      <sz val="11"/>
      <name val="Calibri"/>
      <family val="2"/>
    </font>
    <font>
      <sz val="11"/>
      <name val="Gill Sans"/>
      <family val="2"/>
    </font>
    <font>
      <sz val="10"/>
      <name val="Gill Sans"/>
      <family val="2"/>
    </font>
    <font>
      <b/>
      <sz val="11"/>
      <color indexed="8"/>
      <name val="Gill Sans"/>
      <family val="2"/>
    </font>
    <font>
      <b/>
      <sz val="11"/>
      <name val="Gill Sans"/>
      <family val="2"/>
    </font>
    <font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theme="11"/>
      <name val="Arial"/>
      <family val="2"/>
      <charset val="204"/>
    </font>
    <font>
      <sz val="13"/>
      <color indexed="55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6"/>
      <name val="Arial"/>
      <family val="2"/>
      <charset val="204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  <charset val="204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Gill Sans"/>
      <family val="2"/>
    </font>
    <font>
      <sz val="11"/>
      <color theme="1"/>
      <name val="Gill Sans"/>
      <family val="2"/>
    </font>
    <font>
      <sz val="11"/>
      <color rgb="FFFF0000"/>
      <name val="Gill Sans"/>
      <family val="2"/>
    </font>
    <font>
      <sz val="16"/>
      <color theme="1"/>
      <name val="Gill Sans"/>
      <family val="2"/>
    </font>
    <font>
      <b/>
      <sz val="11"/>
      <color indexed="8"/>
      <name val="Arial"/>
      <family val="2"/>
    </font>
    <font>
      <sz val="8"/>
      <name val="Arial"/>
      <family val="2"/>
      <charset val="204"/>
    </font>
    <font>
      <b/>
      <sz val="10"/>
      <color theme="1"/>
      <name val="Arial"/>
      <family val="2"/>
    </font>
    <font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FFFFF"/>
        <bgColor indexed="26"/>
      </patternFill>
    </fill>
    <fill>
      <patternFill patternType="solid">
        <fgColor rgb="FFFFFFFF"/>
        <bgColor indexed="55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8" tint="0.79998168889431442"/>
        <bgColor rgb="FFEEEEEE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8" tint="0.59999389629810485"/>
        <bgColor indexed="9"/>
      </patternFill>
    </fill>
  </fills>
  <borders count="18">
    <border>
      <left/>
      <right/>
      <top/>
      <bottom/>
      <diagonal/>
    </border>
    <border>
      <left style="thin">
        <color indexed="9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9"/>
      </left>
      <right/>
      <top style="thin">
        <color indexed="8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7">
    <xf numFmtId="0" fontId="0" fillId="0" borderId="0"/>
    <xf numFmtId="0" fontId="1" fillId="0" borderId="0" applyNumberFormat="0" applyFill="0" applyBorder="0" applyProtection="0"/>
    <xf numFmtId="167" fontId="1" fillId="0" borderId="0" applyFill="0" applyBorder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110">
    <xf numFmtId="0" fontId="0" fillId="0" borderId="0" xfId="0"/>
    <xf numFmtId="0" fontId="2" fillId="0" borderId="0" xfId="1" applyFont="1"/>
    <xf numFmtId="0" fontId="2" fillId="0" borderId="0" xfId="1" applyFont="1" applyFill="1" applyBorder="1"/>
    <xf numFmtId="0" fontId="2" fillId="0" borderId="0" xfId="1" applyFont="1" applyFill="1" applyBorder="1" applyProtection="1"/>
    <xf numFmtId="0" fontId="5" fillId="0" borderId="0" xfId="1" applyFont="1" applyFill="1" applyBorder="1" applyProtection="1"/>
    <xf numFmtId="167" fontId="3" fillId="0" borderId="0" xfId="2" applyFont="1" applyFill="1" applyBorder="1" applyAlignment="1" applyProtection="1">
      <alignment horizontal="center" vertical="center" wrapText="1"/>
    </xf>
    <xf numFmtId="165" fontId="3" fillId="0" borderId="0" xfId="1" applyNumberFormat="1" applyFont="1" applyFill="1" applyBorder="1" applyAlignment="1" applyProtection="1">
      <alignment horizontal="center" vertical="center" wrapText="1"/>
    </xf>
    <xf numFmtId="166" fontId="2" fillId="0" borderId="0" xfId="1" applyNumberFormat="1" applyFont="1" applyFill="1" applyBorder="1" applyAlignment="1" applyProtection="1">
      <alignment horizontal="center" vertical="center" wrapText="1"/>
    </xf>
    <xf numFmtId="49" fontId="3" fillId="0" borderId="0" xfId="1" applyNumberFormat="1" applyFont="1" applyFill="1" applyBorder="1" applyAlignment="1" applyProtection="1">
      <alignment horizontal="center" vertical="center" wrapText="1"/>
    </xf>
    <xf numFmtId="164" fontId="3" fillId="0" borderId="0" xfId="1" applyNumberFormat="1" applyFont="1" applyFill="1" applyBorder="1" applyAlignment="1" applyProtection="1">
      <alignment horizontal="center" vertical="center" wrapText="1"/>
    </xf>
    <xf numFmtId="164" fontId="2" fillId="0" borderId="0" xfId="1" applyNumberFormat="1" applyFont="1" applyFill="1" applyBorder="1" applyProtection="1"/>
    <xf numFmtId="165" fontId="3" fillId="0" borderId="0" xfId="1" applyNumberFormat="1" applyFont="1" applyFill="1" applyBorder="1" applyAlignment="1" applyProtection="1">
      <alignment horizontal="left" vertical="center" wrapText="1"/>
    </xf>
    <xf numFmtId="0" fontId="2" fillId="0" borderId="0" xfId="1" applyFont="1" applyBorder="1"/>
    <xf numFmtId="0" fontId="10" fillId="0" borderId="0" xfId="1" applyFont="1"/>
    <xf numFmtId="49" fontId="6" fillId="2" borderId="0" xfId="1" applyNumberFormat="1" applyFont="1" applyFill="1" applyBorder="1" applyAlignment="1" applyProtection="1">
      <alignment horizontal="center" vertical="center" wrapText="1"/>
    </xf>
    <xf numFmtId="164" fontId="6" fillId="2" borderId="0" xfId="1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6" fillId="0" borderId="0" xfId="1" applyFont="1" applyFill="1" applyBorder="1" applyAlignment="1" applyProtection="1">
      <alignment horizontal="center" vertical="center" wrapText="1"/>
    </xf>
    <xf numFmtId="49" fontId="11" fillId="0" borderId="0" xfId="1" applyNumberFormat="1" applyFont="1" applyFill="1" applyBorder="1" applyAlignment="1" applyProtection="1">
      <alignment horizontal="center" vertical="center" wrapText="1"/>
    </xf>
    <xf numFmtId="165" fontId="6" fillId="0" borderId="0" xfId="1" applyNumberFormat="1" applyFont="1" applyFill="1" applyBorder="1" applyAlignment="1" applyProtection="1">
      <alignment horizontal="center" vertical="center" wrapText="1"/>
    </xf>
    <xf numFmtId="167" fontId="6" fillId="0" borderId="0" xfId="2" applyFont="1" applyFill="1" applyBorder="1" applyAlignment="1" applyProtection="1">
      <alignment horizontal="center" vertical="center" wrapText="1"/>
    </xf>
    <xf numFmtId="169" fontId="6" fillId="0" borderId="0" xfId="1" applyNumberFormat="1" applyFont="1" applyFill="1" applyBorder="1" applyAlignment="1" applyProtection="1">
      <alignment horizontal="center" vertical="center" wrapText="1"/>
    </xf>
    <xf numFmtId="0" fontId="10" fillId="0" borderId="0" xfId="1" applyFont="1" applyFill="1"/>
    <xf numFmtId="49" fontId="6" fillId="0" borderId="0" xfId="1" applyNumberFormat="1" applyFont="1" applyFill="1" applyBorder="1" applyAlignment="1" applyProtection="1">
      <alignment horizontal="center" vertical="center" wrapText="1"/>
    </xf>
    <xf numFmtId="164" fontId="6" fillId="0" borderId="0" xfId="1" applyNumberFormat="1" applyFont="1" applyFill="1" applyBorder="1" applyAlignment="1" applyProtection="1">
      <alignment horizontal="center" vertical="center" wrapText="1"/>
    </xf>
    <xf numFmtId="165" fontId="6" fillId="0" borderId="0" xfId="1" applyNumberFormat="1" applyFont="1" applyFill="1" applyBorder="1" applyAlignment="1" applyProtection="1">
      <alignment horizontal="left" vertical="center" wrapText="1"/>
    </xf>
    <xf numFmtId="170" fontId="12" fillId="0" borderId="0" xfId="1" applyNumberFormat="1" applyFont="1" applyFill="1" applyBorder="1" applyAlignment="1" applyProtection="1">
      <alignment horizontal="center" vertical="center" wrapText="1"/>
    </xf>
    <xf numFmtId="170" fontId="10" fillId="0" borderId="0" xfId="1" applyNumberFormat="1" applyFont="1" applyFill="1"/>
    <xf numFmtId="167" fontId="0" fillId="0" borderId="0" xfId="2" applyFont="1" applyFill="1" applyBorder="1" applyAlignment="1" applyProtection="1">
      <alignment horizontal="center" vertical="center" wrapText="1"/>
    </xf>
    <xf numFmtId="49" fontId="11" fillId="2" borderId="1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 vertical="center" wrapText="1"/>
    </xf>
    <xf numFmtId="0" fontId="10" fillId="0" borderId="0" xfId="1" applyFont="1" applyFill="1" applyAlignment="1">
      <alignment horizontal="left"/>
    </xf>
    <xf numFmtId="0" fontId="10" fillId="0" borderId="0" xfId="1" applyFont="1" applyAlignment="1">
      <alignment horizontal="left"/>
    </xf>
    <xf numFmtId="49" fontId="10" fillId="0" borderId="0" xfId="1" applyNumberFormat="1" applyFont="1" applyFill="1" applyBorder="1" applyAlignment="1" applyProtection="1">
      <alignment horizontal="left" vertical="center" wrapText="1"/>
    </xf>
    <xf numFmtId="49" fontId="2" fillId="0" borderId="0" xfId="1" applyNumberFormat="1" applyFont="1" applyFill="1" applyBorder="1" applyAlignment="1" applyProtection="1">
      <alignment horizontal="left" vertical="center" wrapText="1"/>
    </xf>
    <xf numFmtId="0" fontId="2" fillId="0" borderId="0" xfId="1" applyFont="1" applyFill="1" applyBorder="1" applyAlignment="1" applyProtection="1">
      <alignment horizontal="left"/>
    </xf>
    <xf numFmtId="166" fontId="15" fillId="4" borderId="0" xfId="1" applyNumberFormat="1" applyFont="1" applyFill="1" applyBorder="1" applyAlignment="1" applyProtection="1">
      <alignment horizontal="center" vertical="center" wrapText="1"/>
    </xf>
    <xf numFmtId="166" fontId="14" fillId="4" borderId="0" xfId="1" applyNumberFormat="1" applyFont="1" applyFill="1" applyBorder="1" applyAlignment="1" applyProtection="1">
      <alignment horizontal="center" vertical="center" wrapText="1"/>
    </xf>
    <xf numFmtId="165" fontId="15" fillId="0" borderId="0" xfId="1" applyNumberFormat="1" applyFont="1" applyFill="1" applyBorder="1" applyAlignment="1" applyProtection="1">
      <alignment horizontal="center" vertical="center" wrapText="1"/>
    </xf>
    <xf numFmtId="164" fontId="15" fillId="3" borderId="0" xfId="1" applyNumberFormat="1" applyFont="1" applyFill="1" applyBorder="1" applyAlignment="1" applyProtection="1">
      <alignment horizontal="left" vertical="center" wrapText="1" indent="3"/>
    </xf>
    <xf numFmtId="165" fontId="15" fillId="0" borderId="5" xfId="1" applyNumberFormat="1" applyFont="1" applyFill="1" applyBorder="1" applyAlignment="1" applyProtection="1">
      <alignment horizontal="center" vertical="center" wrapText="1"/>
    </xf>
    <xf numFmtId="166" fontId="18" fillId="4" borderId="0" xfId="1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169" fontId="17" fillId="0" borderId="0" xfId="1" applyNumberFormat="1" applyFont="1" applyFill="1" applyBorder="1" applyAlignment="1" applyProtection="1">
      <alignment horizontal="center" vertical="center" wrapText="1"/>
    </xf>
    <xf numFmtId="0" fontId="20" fillId="0" borderId="0" xfId="1" applyFont="1" applyFill="1" applyAlignment="1">
      <alignment horizontal="center"/>
    </xf>
    <xf numFmtId="0" fontId="20" fillId="0" borderId="0" xfId="1" applyFont="1"/>
    <xf numFmtId="165" fontId="17" fillId="0" borderId="0" xfId="1" applyNumberFormat="1" applyFont="1" applyFill="1" applyBorder="1" applyAlignment="1" applyProtection="1">
      <alignment horizontal="center" vertical="center" wrapText="1"/>
    </xf>
    <xf numFmtId="165" fontId="21" fillId="0" borderId="0" xfId="1" applyNumberFormat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Protection="1"/>
    <xf numFmtId="166" fontId="22" fillId="0" borderId="0" xfId="1" applyNumberFormat="1" applyFont="1" applyFill="1" applyBorder="1" applyAlignment="1" applyProtection="1">
      <alignment horizontal="center" vertical="center" wrapText="1"/>
    </xf>
    <xf numFmtId="0" fontId="23" fillId="0" borderId="0" xfId="1" applyFont="1"/>
    <xf numFmtId="0" fontId="22" fillId="0" borderId="0" xfId="1" applyFont="1"/>
    <xf numFmtId="165" fontId="18" fillId="0" borderId="5" xfId="1" applyNumberFormat="1" applyFont="1" applyFill="1" applyBorder="1" applyAlignment="1" applyProtection="1">
      <alignment horizontal="center" vertical="center" wrapText="1"/>
    </xf>
    <xf numFmtId="0" fontId="24" fillId="0" borderId="0" xfId="1" applyFont="1"/>
    <xf numFmtId="49" fontId="13" fillId="3" borderId="7" xfId="1" applyNumberFormat="1" applyFont="1" applyFill="1" applyBorder="1" applyAlignment="1" applyProtection="1">
      <alignment horizontal="left" vertical="center" wrapText="1" indent="3"/>
    </xf>
    <xf numFmtId="166" fontId="13" fillId="4" borderId="0" xfId="1" applyNumberFormat="1" applyFont="1" applyFill="1" applyBorder="1" applyAlignment="1" applyProtection="1">
      <alignment horizontal="right" vertical="center" wrapText="1"/>
    </xf>
    <xf numFmtId="49" fontId="13" fillId="3" borderId="0" xfId="1" applyNumberFormat="1" applyFont="1" applyFill="1" applyBorder="1" applyAlignment="1" applyProtection="1">
      <alignment horizontal="left" vertical="center" wrapText="1" indent="3"/>
    </xf>
    <xf numFmtId="165" fontId="15" fillId="0" borderId="13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/>
    <xf numFmtId="165" fontId="16" fillId="0" borderId="14" xfId="1" applyNumberFormat="1" applyFont="1" applyFill="1" applyBorder="1" applyAlignment="1" applyProtection="1">
      <alignment horizontal="center" vertical="center" wrapText="1"/>
    </xf>
    <xf numFmtId="49" fontId="18" fillId="4" borderId="17" xfId="1" applyNumberFormat="1" applyFont="1" applyFill="1" applyBorder="1" applyAlignment="1" applyProtection="1">
      <alignment horizontal="center" vertical="center" wrapText="1"/>
    </xf>
    <xf numFmtId="168" fontId="15" fillId="4" borderId="17" xfId="1" applyNumberFormat="1" applyFont="1" applyFill="1" applyBorder="1" applyAlignment="1" applyProtection="1">
      <alignment horizontal="center" vertical="center" wrapText="1"/>
    </xf>
    <xf numFmtId="49" fontId="19" fillId="4" borderId="17" xfId="1" applyNumberFormat="1" applyFont="1" applyFill="1" applyBorder="1" applyAlignment="1" applyProtection="1">
      <alignment horizontal="center" vertical="center" wrapText="1"/>
    </xf>
    <xf numFmtId="49" fontId="14" fillId="5" borderId="6" xfId="1" applyNumberFormat="1" applyFont="1" applyFill="1" applyBorder="1" applyAlignment="1" applyProtection="1">
      <alignment horizontal="left" vertical="center" wrapText="1"/>
    </xf>
    <xf numFmtId="49" fontId="15" fillId="5" borderId="6" xfId="1" applyNumberFormat="1" applyFont="1" applyFill="1" applyBorder="1" applyAlignment="1" applyProtection="1">
      <alignment horizontal="left" vertical="center" wrapText="1"/>
    </xf>
    <xf numFmtId="164" fontId="15" fillId="5" borderId="4" xfId="1" applyNumberFormat="1" applyFont="1" applyFill="1" applyBorder="1" applyAlignment="1" applyProtection="1">
      <alignment horizontal="center" vertical="center" wrapText="1"/>
    </xf>
    <xf numFmtId="0" fontId="15" fillId="5" borderId="6" xfId="1" applyFont="1" applyFill="1" applyBorder="1" applyAlignment="1" applyProtection="1">
      <alignment horizontal="center" vertical="center" wrapText="1"/>
    </xf>
    <xf numFmtId="168" fontId="15" fillId="5" borderId="6" xfId="2" applyNumberFormat="1" applyFont="1" applyFill="1" applyBorder="1" applyAlignment="1" applyProtection="1">
      <alignment horizontal="center" vertical="center" wrapText="1"/>
    </xf>
    <xf numFmtId="168" fontId="18" fillId="5" borderId="6" xfId="1" applyNumberFormat="1" applyFont="1" applyFill="1" applyBorder="1" applyAlignment="1" applyProtection="1">
      <alignment horizontal="center" vertical="center" wrapText="1"/>
    </xf>
    <xf numFmtId="168" fontId="15" fillId="5" borderId="6" xfId="1" applyNumberFormat="1" applyFont="1" applyFill="1" applyBorder="1" applyAlignment="1" applyProtection="1">
      <alignment horizontal="center" vertical="center" wrapText="1"/>
    </xf>
    <xf numFmtId="49" fontId="19" fillId="5" borderId="6" xfId="1" applyNumberFormat="1" applyFont="1" applyFill="1" applyBorder="1" applyAlignment="1" applyProtection="1">
      <alignment horizontal="left" vertical="center" wrapText="1"/>
    </xf>
    <xf numFmtId="49" fontId="18" fillId="5" borderId="6" xfId="1" applyNumberFormat="1" applyFont="1" applyFill="1" applyBorder="1" applyAlignment="1" applyProtection="1">
      <alignment horizontal="left" vertical="center" wrapText="1"/>
    </xf>
    <xf numFmtId="164" fontId="18" fillId="5" borderId="4" xfId="1" applyNumberFormat="1" applyFont="1" applyFill="1" applyBorder="1" applyAlignment="1" applyProtection="1">
      <alignment horizontal="center" vertical="center" wrapText="1"/>
    </xf>
    <xf numFmtId="0" fontId="18" fillId="5" borderId="6" xfId="1" applyFont="1" applyFill="1" applyBorder="1" applyAlignment="1" applyProtection="1">
      <alignment horizontal="center" vertical="center" wrapText="1"/>
    </xf>
    <xf numFmtId="168" fontId="18" fillId="5" borderId="6" xfId="2" applyNumberFormat="1" applyFont="1" applyFill="1" applyBorder="1" applyAlignment="1" applyProtection="1">
      <alignment horizontal="center" vertical="center" wrapText="1"/>
    </xf>
    <xf numFmtId="49" fontId="19" fillId="5" borderId="7" xfId="1" applyNumberFormat="1" applyFont="1" applyFill="1" applyBorder="1" applyAlignment="1" applyProtection="1">
      <alignment horizontal="left" vertical="center" wrapText="1"/>
    </xf>
    <xf numFmtId="49" fontId="25" fillId="7" borderId="14" xfId="1" applyNumberFormat="1" applyFont="1" applyFill="1" applyBorder="1" applyAlignment="1" applyProtection="1">
      <alignment horizontal="left" vertical="center" wrapText="1"/>
    </xf>
    <xf numFmtId="49" fontId="16" fillId="7" borderId="14" xfId="1" applyNumberFormat="1" applyFont="1" applyFill="1" applyBorder="1" applyAlignment="1" applyProtection="1">
      <alignment horizontal="center" vertical="center" wrapText="1"/>
    </xf>
    <xf numFmtId="49" fontId="27" fillId="7" borderId="14" xfId="1" applyNumberFormat="1" applyFont="1" applyFill="1" applyBorder="1" applyAlignment="1" applyProtection="1">
      <alignment horizontal="center" vertical="center" wrapText="1"/>
    </xf>
    <xf numFmtId="164" fontId="2" fillId="0" borderId="0" xfId="1" applyNumberFormat="1" applyFont="1"/>
    <xf numFmtId="164" fontId="24" fillId="0" borderId="0" xfId="1" applyNumberFormat="1" applyFont="1"/>
    <xf numFmtId="164" fontId="15" fillId="5" borderId="16" xfId="1" applyNumberFormat="1" applyFont="1" applyFill="1" applyBorder="1" applyAlignment="1" applyProtection="1">
      <alignment horizontal="center" vertical="center" wrapText="1"/>
    </xf>
    <xf numFmtId="49" fontId="15" fillId="5" borderId="7" xfId="1" applyNumberFormat="1" applyFont="1" applyFill="1" applyBorder="1" applyAlignment="1" applyProtection="1">
      <alignment horizontal="left" vertical="center" wrapText="1"/>
    </xf>
    <xf numFmtId="49" fontId="14" fillId="5" borderId="15" xfId="1" applyNumberFormat="1" applyFont="1" applyFill="1" applyBorder="1" applyAlignment="1" applyProtection="1">
      <alignment horizontal="left" vertical="center" wrapText="1"/>
    </xf>
    <xf numFmtId="49" fontId="15" fillId="5" borderId="15" xfId="1" applyNumberFormat="1" applyFont="1" applyFill="1" applyBorder="1" applyAlignment="1" applyProtection="1">
      <alignment horizontal="left" vertical="center" wrapText="1"/>
    </xf>
    <xf numFmtId="49" fontId="14" fillId="5" borderId="11" xfId="1" applyNumberFormat="1" applyFont="1" applyFill="1" applyBorder="1" applyAlignment="1" applyProtection="1">
      <alignment horizontal="left" vertical="center" wrapText="1"/>
    </xf>
    <xf numFmtId="49" fontId="15" fillId="5" borderId="11" xfId="1" applyNumberFormat="1" applyFont="1" applyFill="1" applyBorder="1" applyAlignment="1" applyProtection="1">
      <alignment horizontal="left" vertical="center" wrapText="1"/>
    </xf>
    <xf numFmtId="164" fontId="15" fillId="5" borderId="12" xfId="1" applyNumberFormat="1" applyFont="1" applyFill="1" applyBorder="1" applyAlignment="1" applyProtection="1">
      <alignment horizontal="center" vertical="center" wrapText="1"/>
    </xf>
    <xf numFmtId="49" fontId="14" fillId="5" borderId="7" xfId="1" applyNumberFormat="1" applyFont="1" applyFill="1" applyBorder="1" applyAlignment="1" applyProtection="1">
      <alignment horizontal="left" vertical="center" wrapText="1"/>
    </xf>
    <xf numFmtId="49" fontId="14" fillId="6" borderId="3" xfId="0" applyNumberFormat="1" applyFont="1" applyFill="1" applyBorder="1" applyAlignment="1">
      <alignment horizontal="left" vertical="center" wrapText="1"/>
    </xf>
    <xf numFmtId="49" fontId="14" fillId="6" borderId="0" xfId="0" applyNumberFormat="1" applyFont="1" applyFill="1" applyAlignment="1">
      <alignment horizontal="left" vertical="center" wrapText="1"/>
    </xf>
    <xf numFmtId="49" fontId="28" fillId="8" borderId="10" xfId="1" applyNumberFormat="1" applyFont="1" applyFill="1" applyBorder="1" applyAlignment="1" applyProtection="1">
      <alignment horizontal="center" vertical="center" wrapText="1"/>
    </xf>
    <xf numFmtId="49" fontId="9" fillId="2" borderId="10" xfId="1" applyNumberFormat="1" applyFont="1" applyFill="1" applyBorder="1" applyAlignment="1" applyProtection="1">
      <alignment horizontal="center" vertical="center" wrapText="1"/>
    </xf>
    <xf numFmtId="166" fontId="14" fillId="4" borderId="0" xfId="1" applyNumberFormat="1" applyFont="1" applyFill="1" applyBorder="1" applyAlignment="1" applyProtection="1">
      <alignment horizontal="right" vertical="center" wrapText="1"/>
    </xf>
    <xf numFmtId="49" fontId="14" fillId="3" borderId="9" xfId="1" applyNumberFormat="1" applyFont="1" applyFill="1" applyBorder="1" applyAlignment="1" applyProtection="1">
      <alignment horizontal="left" vertical="center" wrapText="1" indent="3"/>
    </xf>
    <xf numFmtId="49" fontId="14" fillId="3" borderId="7" xfId="1" applyNumberFormat="1" applyFont="1" applyFill="1" applyBorder="1" applyAlignment="1" applyProtection="1">
      <alignment horizontal="left" vertical="center" wrapText="1" indent="3"/>
    </xf>
    <xf numFmtId="49" fontId="13" fillId="3" borderId="9" xfId="1" applyNumberFormat="1" applyFont="1" applyFill="1" applyBorder="1" applyAlignment="1" applyProtection="1">
      <alignment horizontal="left" vertical="center" wrapText="1" indent="3"/>
    </xf>
    <xf numFmtId="49" fontId="13" fillId="3" borderId="7" xfId="1" applyNumberFormat="1" applyFont="1" applyFill="1" applyBorder="1" applyAlignment="1" applyProtection="1">
      <alignment horizontal="left" vertical="center" wrapText="1" indent="3"/>
    </xf>
    <xf numFmtId="166" fontId="13" fillId="4" borderId="2" xfId="1" applyNumberFormat="1" applyFont="1" applyFill="1" applyBorder="1" applyAlignment="1" applyProtection="1">
      <alignment horizontal="right" vertical="center" wrapText="1"/>
    </xf>
    <xf numFmtId="166" fontId="13" fillId="4" borderId="8" xfId="1" applyNumberFormat="1" applyFont="1" applyFill="1" applyBorder="1" applyAlignment="1" applyProtection="1">
      <alignment horizontal="right" vertical="center" wrapText="1"/>
    </xf>
    <xf numFmtId="166" fontId="13" fillId="4" borderId="0" xfId="1" applyNumberFormat="1" applyFont="1" applyFill="1" applyBorder="1" applyAlignment="1" applyProtection="1">
      <alignment horizontal="right" vertical="center" wrapText="1"/>
    </xf>
    <xf numFmtId="49" fontId="13" fillId="3" borderId="1" xfId="1" applyNumberFormat="1" applyFont="1" applyFill="1" applyBorder="1" applyAlignment="1" applyProtection="1">
      <alignment horizontal="left" vertical="center" wrapText="1" indent="3"/>
    </xf>
    <xf numFmtId="49" fontId="13" fillId="3" borderId="0" xfId="1" applyNumberFormat="1" applyFont="1" applyFill="1" applyBorder="1" applyAlignment="1" applyProtection="1">
      <alignment horizontal="left" vertical="center" wrapText="1" indent="3"/>
    </xf>
    <xf numFmtId="49" fontId="3" fillId="0" borderId="0" xfId="1" applyNumberFormat="1" applyFont="1" applyFill="1" applyBorder="1" applyAlignment="1" applyProtection="1">
      <alignment horizontal="left" vertical="center" wrapText="1"/>
    </xf>
    <xf numFmtId="166" fontId="4" fillId="0" borderId="0" xfId="1" applyNumberFormat="1" applyFont="1" applyFill="1" applyBorder="1" applyAlignment="1" applyProtection="1">
      <alignment horizontal="right" vertical="center" wrapText="1"/>
    </xf>
    <xf numFmtId="49" fontId="14" fillId="3" borderId="1" xfId="1" applyNumberFormat="1" applyFont="1" applyFill="1" applyBorder="1" applyAlignment="1" applyProtection="1">
      <alignment horizontal="left" vertical="center" wrapText="1" indent="3"/>
    </xf>
    <xf numFmtId="49" fontId="14" fillId="3" borderId="0" xfId="1" applyNumberFormat="1" applyFont="1" applyFill="1" applyBorder="1" applyAlignment="1" applyProtection="1">
      <alignment horizontal="left" vertical="center" wrapText="1" indent="3"/>
    </xf>
    <xf numFmtId="49" fontId="14" fillId="4" borderId="7" xfId="1" applyNumberFormat="1" applyFont="1" applyFill="1" applyBorder="1" applyAlignment="1" applyProtection="1">
      <alignment horizontal="center" vertical="center" wrapText="1"/>
    </xf>
    <xf numFmtId="49" fontId="14" fillId="4" borderId="0" xfId="1" applyNumberFormat="1" applyFont="1" applyFill="1" applyBorder="1" applyAlignment="1" applyProtection="1">
      <alignment horizontal="center" vertical="center" wrapText="1"/>
    </xf>
    <xf numFmtId="49" fontId="14" fillId="4" borderId="2" xfId="1" applyNumberFormat="1" applyFont="1" applyFill="1" applyBorder="1" applyAlignment="1" applyProtection="1">
      <alignment horizontal="center" vertical="center" wrapText="1"/>
    </xf>
  </cellXfs>
  <cellStyles count="167">
    <cellStyle name="Excel Built-in Normal" xfId="1" xr:uid="{00000000-0005-0000-0000-000000000000}"/>
    <cellStyle name="Lien hypertexte" xfId="71" builtinId="8" hidden="1"/>
    <cellStyle name="Lien hypertexte" xfId="75" builtinId="8" hidden="1"/>
    <cellStyle name="Lien hypertexte" xfId="79" builtinId="8" hidden="1"/>
    <cellStyle name="Lien hypertexte" xfId="83" builtinId="8" hidden="1"/>
    <cellStyle name="Lien hypertexte" xfId="87" builtinId="8" hidden="1"/>
    <cellStyle name="Lien hypertexte" xfId="91" builtinId="8" hidden="1"/>
    <cellStyle name="Lien hypertexte" xfId="95" builtinId="8" hidden="1"/>
    <cellStyle name="Lien hypertexte" xfId="99" builtinId="8" hidden="1"/>
    <cellStyle name="Lien hypertexte" xfId="103" builtinId="8" hidden="1"/>
    <cellStyle name="Lien hypertexte" xfId="107" builtinId="8" hidden="1"/>
    <cellStyle name="Lien hypertexte" xfId="111" builtinId="8" hidden="1"/>
    <cellStyle name="Lien hypertexte" xfId="115" builtinId="8" hidden="1"/>
    <cellStyle name="Lien hypertexte" xfId="119" builtinId="8" hidden="1"/>
    <cellStyle name="Lien hypertexte" xfId="123" builtinId="8" hidden="1"/>
    <cellStyle name="Lien hypertexte" xfId="127" builtinId="8" hidden="1"/>
    <cellStyle name="Lien hypertexte" xfId="131" builtinId="8" hidden="1"/>
    <cellStyle name="Lien hypertexte" xfId="135" builtinId="8" hidden="1"/>
    <cellStyle name="Lien hypertexte" xfId="139" builtinId="8" hidden="1"/>
    <cellStyle name="Lien hypertexte" xfId="143" builtinId="8" hidden="1"/>
    <cellStyle name="Lien hypertexte" xfId="147" builtinId="8" hidden="1"/>
    <cellStyle name="Lien hypertexte" xfId="151" builtinId="8" hidden="1"/>
    <cellStyle name="Lien hypertexte" xfId="155" builtinId="8" hidden="1"/>
    <cellStyle name="Lien hypertexte" xfId="159" builtinId="8" hidden="1"/>
    <cellStyle name="Lien hypertexte" xfId="163" builtinId="8" hidden="1"/>
    <cellStyle name="Lien hypertexte" xfId="161" builtinId="8" hidden="1"/>
    <cellStyle name="Lien hypertexte" xfId="157" builtinId="8" hidden="1"/>
    <cellStyle name="Lien hypertexte" xfId="153" builtinId="8" hidden="1"/>
    <cellStyle name="Lien hypertexte" xfId="149" builtinId="8" hidden="1"/>
    <cellStyle name="Lien hypertexte" xfId="145" builtinId="8" hidden="1"/>
    <cellStyle name="Lien hypertexte" xfId="141" builtinId="8" hidden="1"/>
    <cellStyle name="Lien hypertexte" xfId="137" builtinId="8" hidden="1"/>
    <cellStyle name="Lien hypertexte" xfId="133" builtinId="8" hidden="1"/>
    <cellStyle name="Lien hypertexte" xfId="129" builtinId="8" hidden="1"/>
    <cellStyle name="Lien hypertexte" xfId="125" builtinId="8" hidden="1"/>
    <cellStyle name="Lien hypertexte" xfId="121" builtinId="8" hidden="1"/>
    <cellStyle name="Lien hypertexte" xfId="117" builtinId="8" hidden="1"/>
    <cellStyle name="Lien hypertexte" xfId="113" builtinId="8" hidden="1"/>
    <cellStyle name="Lien hypertexte" xfId="109" builtinId="8" hidden="1"/>
    <cellStyle name="Lien hypertexte" xfId="105" builtinId="8" hidden="1"/>
    <cellStyle name="Lien hypertexte" xfId="101" builtinId="8" hidden="1"/>
    <cellStyle name="Lien hypertexte" xfId="97" builtinId="8" hidden="1"/>
    <cellStyle name="Lien hypertexte" xfId="93" builtinId="8" hidden="1"/>
    <cellStyle name="Lien hypertexte" xfId="89" builtinId="8" hidden="1"/>
    <cellStyle name="Lien hypertexte" xfId="85" builtinId="8" hidden="1"/>
    <cellStyle name="Lien hypertexte" xfId="81" builtinId="8" hidden="1"/>
    <cellStyle name="Lien hypertexte" xfId="77" builtinId="8" hidden="1"/>
    <cellStyle name="Lien hypertexte" xfId="73" builtinId="8" hidden="1"/>
    <cellStyle name="Lien hypertexte" xfId="69" builtinId="8" hidden="1"/>
    <cellStyle name="Lien hypertexte" xfId="25" builtinId="8" hidden="1"/>
    <cellStyle name="Lien hypertexte" xfId="27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1" builtinId="8" hidden="1"/>
    <cellStyle name="Lien hypertexte" xfId="53" builtinId="8" hidden="1"/>
    <cellStyle name="Lien hypertexte" xfId="45" builtinId="8" hidden="1"/>
    <cellStyle name="Lien hypertexte" xfId="37" builtinId="8" hidden="1"/>
    <cellStyle name="Lien hypertexte" xfId="29" builtinId="8" hidden="1"/>
    <cellStyle name="Lien hypertexte" xfId="11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13" builtinId="8" hidden="1"/>
    <cellStyle name="Lien hypertexte" xfId="7" builtinId="8" hidden="1"/>
    <cellStyle name="Lien hypertexte" xfId="9" builtinId="8" hidden="1"/>
    <cellStyle name="Lien hypertexte" xfId="5" builtinId="8" hidden="1"/>
    <cellStyle name="Lien hypertexte" xfId="3" builtinId="8" hidden="1"/>
    <cellStyle name="Lien hypertexte" xfId="165" builtinId="8" hidden="1"/>
    <cellStyle name="Lien hypertexte visité" xfId="80" builtinId="9" hidden="1"/>
    <cellStyle name="Lien hypertexte visité" xfId="82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56" builtinId="9" hidden="1"/>
    <cellStyle name="Lien hypertexte visité" xfId="148" builtinId="9" hidden="1"/>
    <cellStyle name="Lien hypertexte visité" xfId="140" builtinId="9" hidden="1"/>
    <cellStyle name="Lien hypertexte visité" xfId="132" builtinId="9" hidden="1"/>
    <cellStyle name="Lien hypertexte visité" xfId="124" builtinId="9" hidden="1"/>
    <cellStyle name="Lien hypertexte visité" xfId="116" builtinId="9" hidden="1"/>
    <cellStyle name="Lien hypertexte visité" xfId="108" builtinId="9" hidden="1"/>
    <cellStyle name="Lien hypertexte visité" xfId="100" builtinId="9" hidden="1"/>
    <cellStyle name="Lien hypertexte visité" xfId="92" builtinId="9" hidden="1"/>
    <cellStyle name="Lien hypertexte visité" xfId="8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8" builtinId="9" hidden="1"/>
    <cellStyle name="Lien hypertexte visité" xfId="76" builtinId="9" hidden="1"/>
    <cellStyle name="Lien hypertexte visité" xfId="60" builtinId="9" hidden="1"/>
    <cellStyle name="Lien hypertexte visité" xfId="44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2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6" builtinId="9" hidden="1"/>
    <cellStyle name="Lien hypertexte visité" xfId="8" builtinId="9" hidden="1"/>
    <cellStyle name="Lien hypertexte visité" xfId="4" builtinId="9" hidden="1"/>
    <cellStyle name="Lien hypertexte visité" xfId="166" builtinId="9" hidden="1"/>
    <cellStyle name="Monétaire" xfId="2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996666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CC9999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66"/>
      <rgbColor rgb="00999999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97"/>
  <sheetViews>
    <sheetView showGridLines="0" tabSelected="1" zoomScale="80" zoomScaleNormal="80" zoomScaleSheetLayoutView="80" workbookViewId="0">
      <pane ySplit="3" topLeftCell="A4" activePane="bottomLeft" state="frozen"/>
      <selection pane="bottomLeft" activeCell="A2" sqref="A2:J2"/>
    </sheetView>
  </sheetViews>
  <sheetFormatPr baseColWidth="10" defaultColWidth="10.7109375" defaultRowHeight="15" customHeight="1"/>
  <cols>
    <col min="1" max="1" width="37.7109375" style="35" bestFit="1" customWidth="1"/>
    <col min="2" max="2" width="98.140625" style="3" customWidth="1"/>
    <col min="3" max="3" width="14.28515625" style="10" customWidth="1"/>
    <col min="4" max="4" width="7.7109375" style="10" customWidth="1"/>
    <col min="5" max="5" width="1.140625" style="3" customWidth="1"/>
    <col min="6" max="6" width="4.7109375" style="3" customWidth="1"/>
    <col min="7" max="7" width="14" style="3" customWidth="1"/>
    <col min="8" max="8" width="18" style="3" customWidth="1"/>
    <col min="9" max="9" width="15.42578125" style="48" customWidth="1"/>
    <col min="10" max="10" width="19.7109375" style="3" customWidth="1"/>
    <col min="11" max="15" width="10.7109375" style="1"/>
    <col min="16" max="16" width="41.28515625" style="1" customWidth="1"/>
    <col min="17" max="16384" width="10.7109375" style="1"/>
  </cols>
  <sheetData>
    <row r="1" spans="1:10" ht="98.25" customHeight="1">
      <c r="A1" s="91" t="s">
        <v>128</v>
      </c>
      <c r="B1" s="91"/>
      <c r="C1" s="91"/>
      <c r="D1" s="91"/>
      <c r="E1" s="91"/>
      <c r="F1" s="91"/>
      <c r="G1" s="91"/>
      <c r="H1" s="91"/>
      <c r="I1" s="91"/>
      <c r="J1" s="91"/>
    </row>
    <row r="2" spans="1:10" ht="46.5" customHeight="1">
      <c r="A2" s="92" t="s">
        <v>86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ht="45" customHeight="1">
      <c r="A3" s="76" t="s">
        <v>84</v>
      </c>
      <c r="B3" s="77" t="s">
        <v>0</v>
      </c>
      <c r="C3" s="77" t="s">
        <v>1</v>
      </c>
      <c r="D3" s="77" t="s">
        <v>2</v>
      </c>
      <c r="E3" s="59"/>
      <c r="F3" s="77" t="s">
        <v>3</v>
      </c>
      <c r="G3" s="77" t="s">
        <v>4</v>
      </c>
      <c r="H3" s="77" t="s">
        <v>5</v>
      </c>
      <c r="I3" s="78" t="s">
        <v>6</v>
      </c>
      <c r="J3" s="77" t="s">
        <v>7</v>
      </c>
    </row>
    <row r="4" spans="1:10" ht="34.15" customHeight="1">
      <c r="A4" s="101" t="s">
        <v>75</v>
      </c>
      <c r="B4" s="102"/>
      <c r="C4" s="56"/>
      <c r="D4" s="56"/>
      <c r="E4" s="38"/>
      <c r="G4" s="55" t="s">
        <v>8</v>
      </c>
      <c r="H4" s="36">
        <f>SUM(H5:H5)</f>
        <v>0</v>
      </c>
      <c r="I4" s="41">
        <f>SUM((H4*20)/100)</f>
        <v>0</v>
      </c>
      <c r="J4" s="37">
        <f t="shared" ref="J4:J9" si="0">H4+I4</f>
        <v>0</v>
      </c>
    </row>
    <row r="5" spans="1:10" ht="31.15" customHeight="1">
      <c r="A5" s="63" t="s">
        <v>9</v>
      </c>
      <c r="B5" s="64" t="s">
        <v>10</v>
      </c>
      <c r="C5" s="65"/>
      <c r="D5" s="65"/>
      <c r="E5" s="57"/>
      <c r="F5" s="66"/>
      <c r="G5" s="67">
        <v>0</v>
      </c>
      <c r="H5" s="67">
        <f>G5</f>
        <v>0</v>
      </c>
      <c r="I5" s="68">
        <f>(H5*20)/100</f>
        <v>0</v>
      </c>
      <c r="J5" s="69">
        <f>H5+I5</f>
        <v>0</v>
      </c>
    </row>
    <row r="6" spans="1:10" ht="34.15" customHeight="1">
      <c r="A6" s="96" t="s">
        <v>76</v>
      </c>
      <c r="B6" s="97"/>
      <c r="C6" s="54"/>
      <c r="D6" s="54"/>
      <c r="E6" s="38"/>
      <c r="G6" s="55" t="s">
        <v>8</v>
      </c>
      <c r="H6" s="36">
        <f>SUM(H7:H7)</f>
        <v>0</v>
      </c>
      <c r="I6" s="41">
        <f>SUM((H6*20)/100)</f>
        <v>0</v>
      </c>
      <c r="J6" s="37">
        <f t="shared" si="0"/>
        <v>0</v>
      </c>
    </row>
    <row r="7" spans="1:10" ht="36" customHeight="1">
      <c r="A7" s="63" t="s">
        <v>87</v>
      </c>
      <c r="B7" s="64" t="s">
        <v>100</v>
      </c>
      <c r="C7" s="65"/>
      <c r="D7" s="65"/>
      <c r="E7" s="40"/>
      <c r="F7" s="66"/>
      <c r="G7" s="67">
        <v>0</v>
      </c>
      <c r="H7" s="67">
        <f>G7</f>
        <v>0</v>
      </c>
      <c r="I7" s="68">
        <f>(H7*20)/100</f>
        <v>0</v>
      </c>
      <c r="J7" s="69">
        <f t="shared" si="0"/>
        <v>0</v>
      </c>
    </row>
    <row r="8" spans="1:10" ht="34.15" customHeight="1">
      <c r="A8" s="96" t="s">
        <v>83</v>
      </c>
      <c r="B8" s="97"/>
      <c r="C8" s="97"/>
      <c r="D8" s="97"/>
      <c r="E8" s="38"/>
      <c r="F8" s="100" t="s">
        <v>8</v>
      </c>
      <c r="G8" s="100"/>
      <c r="H8" s="36">
        <f>SUM(H9:H12)</f>
        <v>0</v>
      </c>
      <c r="I8" s="41">
        <f>SUM((H8*20)/100)</f>
        <v>0</v>
      </c>
      <c r="J8" s="37">
        <f t="shared" si="0"/>
        <v>0</v>
      </c>
    </row>
    <row r="9" spans="1:10" s="51" customFormat="1" ht="46.9" customHeight="1">
      <c r="A9" s="70" t="s">
        <v>101</v>
      </c>
      <c r="B9" s="71" t="s">
        <v>102</v>
      </c>
      <c r="C9" s="72" t="s">
        <v>46</v>
      </c>
      <c r="D9" s="72"/>
      <c r="E9" s="52"/>
      <c r="F9" s="73">
        <v>1</v>
      </c>
      <c r="G9" s="67">
        <v>0</v>
      </c>
      <c r="H9" s="74">
        <f t="shared" ref="H9:H11" si="1">F9*G9</f>
        <v>0</v>
      </c>
      <c r="I9" s="68">
        <f>(H9*20)/100</f>
        <v>0</v>
      </c>
      <c r="J9" s="69">
        <f t="shared" si="0"/>
        <v>0</v>
      </c>
    </row>
    <row r="10" spans="1:10" s="51" customFormat="1" ht="31.15" customHeight="1">
      <c r="A10" s="70" t="s">
        <v>33</v>
      </c>
      <c r="B10" s="71" t="s">
        <v>103</v>
      </c>
      <c r="C10" s="72" t="s">
        <v>46</v>
      </c>
      <c r="D10" s="72"/>
      <c r="E10" s="52"/>
      <c r="F10" s="73">
        <v>1</v>
      </c>
      <c r="G10" s="67">
        <v>0</v>
      </c>
      <c r="H10" s="74">
        <f t="shared" si="1"/>
        <v>0</v>
      </c>
      <c r="I10" s="68">
        <f t="shared" ref="I10:I23" si="2">(H10*20)/100</f>
        <v>0</v>
      </c>
      <c r="J10" s="69">
        <f t="shared" ref="J10:J52" si="3">H10+I10</f>
        <v>0</v>
      </c>
    </row>
    <row r="11" spans="1:10" s="51" customFormat="1" ht="31.15" customHeight="1">
      <c r="A11" s="70" t="s">
        <v>32</v>
      </c>
      <c r="B11" s="71" t="s">
        <v>104</v>
      </c>
      <c r="C11" s="72" t="s">
        <v>46</v>
      </c>
      <c r="D11" s="72"/>
      <c r="E11" s="52"/>
      <c r="F11" s="73">
        <v>1</v>
      </c>
      <c r="G11" s="67">
        <v>0</v>
      </c>
      <c r="H11" s="74">
        <f t="shared" si="1"/>
        <v>0</v>
      </c>
      <c r="I11" s="68">
        <f t="shared" si="2"/>
        <v>0</v>
      </c>
      <c r="J11" s="69">
        <f t="shared" si="3"/>
        <v>0</v>
      </c>
    </row>
    <row r="12" spans="1:10" s="51" customFormat="1" ht="49.15" customHeight="1">
      <c r="A12" s="70" t="s">
        <v>47</v>
      </c>
      <c r="B12" s="71" t="s">
        <v>105</v>
      </c>
      <c r="C12" s="72"/>
      <c r="D12" s="72">
        <v>107</v>
      </c>
      <c r="E12" s="52"/>
      <c r="F12" s="73">
        <v>1</v>
      </c>
      <c r="G12" s="67">
        <v>0</v>
      </c>
      <c r="H12" s="68">
        <f t="shared" ref="H12" si="4">G12*F12*D12</f>
        <v>0</v>
      </c>
      <c r="I12" s="68">
        <f t="shared" si="2"/>
        <v>0</v>
      </c>
      <c r="J12" s="69">
        <f t="shared" si="3"/>
        <v>0</v>
      </c>
    </row>
    <row r="13" spans="1:10" ht="34.15" customHeight="1">
      <c r="A13" s="96" t="s">
        <v>106</v>
      </c>
      <c r="B13" s="97"/>
      <c r="C13" s="97"/>
      <c r="D13" s="97"/>
      <c r="E13" s="38" t="s">
        <v>20</v>
      </c>
      <c r="F13" s="98" t="s">
        <v>8</v>
      </c>
      <c r="G13" s="98"/>
      <c r="H13" s="36">
        <f>SUM(H14:H16)</f>
        <v>0</v>
      </c>
      <c r="I13" s="41">
        <f>SUM((H13*20)/100)</f>
        <v>0</v>
      </c>
      <c r="J13" s="37">
        <f>H13+I13</f>
        <v>0</v>
      </c>
    </row>
    <row r="14" spans="1:10" ht="31.15" customHeight="1">
      <c r="A14" s="63" t="s">
        <v>68</v>
      </c>
      <c r="B14" s="64" t="s">
        <v>48</v>
      </c>
      <c r="C14" s="65"/>
      <c r="D14" s="72">
        <v>10</v>
      </c>
      <c r="E14" s="40"/>
      <c r="F14" s="66">
        <v>1</v>
      </c>
      <c r="G14" s="67">
        <v>0</v>
      </c>
      <c r="H14" s="69">
        <f>G14*F14*D14</f>
        <v>0</v>
      </c>
      <c r="I14" s="68">
        <f t="shared" si="2"/>
        <v>0</v>
      </c>
      <c r="J14" s="69">
        <f t="shared" si="3"/>
        <v>0</v>
      </c>
    </row>
    <row r="15" spans="1:10" ht="31.15" customHeight="1">
      <c r="A15" s="63" t="s">
        <v>89</v>
      </c>
      <c r="B15" s="64" t="s">
        <v>88</v>
      </c>
      <c r="C15" s="65"/>
      <c r="D15" s="72">
        <v>195</v>
      </c>
      <c r="E15" s="40"/>
      <c r="F15" s="66">
        <v>1</v>
      </c>
      <c r="G15" s="67">
        <v>0</v>
      </c>
      <c r="H15" s="69">
        <f>G15*F15*D15</f>
        <v>0</v>
      </c>
      <c r="I15" s="68">
        <f t="shared" ref="I15" si="5">(H15*20)/100</f>
        <v>0</v>
      </c>
      <c r="J15" s="69">
        <f t="shared" ref="J15" si="6">H15+I15</f>
        <v>0</v>
      </c>
    </row>
    <row r="16" spans="1:10" ht="31.15" customHeight="1">
      <c r="A16" s="63" t="s">
        <v>34</v>
      </c>
      <c r="B16" s="64" t="s">
        <v>117</v>
      </c>
      <c r="C16" s="65"/>
      <c r="D16" s="65">
        <v>37.6</v>
      </c>
      <c r="E16" s="40"/>
      <c r="F16" s="66">
        <v>1</v>
      </c>
      <c r="G16" s="67">
        <v>0</v>
      </c>
      <c r="H16" s="69">
        <f>G16*F16*D16</f>
        <v>0</v>
      </c>
      <c r="I16" s="68">
        <f t="shared" si="2"/>
        <v>0</v>
      </c>
      <c r="J16" s="69">
        <f t="shared" si="3"/>
        <v>0</v>
      </c>
    </row>
    <row r="17" spans="1:16" ht="34.15" customHeight="1">
      <c r="A17" s="96" t="s">
        <v>77</v>
      </c>
      <c r="B17" s="97"/>
      <c r="C17" s="97"/>
      <c r="D17" s="97"/>
      <c r="E17" s="38"/>
      <c r="F17" s="99" t="s">
        <v>8</v>
      </c>
      <c r="G17" s="99"/>
      <c r="H17" s="36">
        <f>SUM(H18:H21)</f>
        <v>0</v>
      </c>
      <c r="I17" s="41">
        <f>SUM((H17*20)/100)</f>
        <v>0</v>
      </c>
      <c r="J17" s="37">
        <f>H17+I17</f>
        <v>0</v>
      </c>
    </row>
    <row r="18" spans="1:16" s="51" customFormat="1" ht="31.15" customHeight="1">
      <c r="A18" s="75" t="s">
        <v>35</v>
      </c>
      <c r="B18" s="64" t="s">
        <v>49</v>
      </c>
      <c r="C18" s="72"/>
      <c r="D18" s="72"/>
      <c r="E18" s="52"/>
      <c r="F18" s="73">
        <v>1</v>
      </c>
      <c r="G18" s="67">
        <v>0</v>
      </c>
      <c r="H18" s="68">
        <f>G18*F18</f>
        <v>0</v>
      </c>
      <c r="I18" s="68">
        <f t="shared" si="2"/>
        <v>0</v>
      </c>
      <c r="J18" s="69">
        <f t="shared" si="3"/>
        <v>0</v>
      </c>
      <c r="N18" s="53"/>
      <c r="O18" s="53"/>
      <c r="P18" s="53"/>
    </row>
    <row r="19" spans="1:16" ht="48" customHeight="1">
      <c r="A19" s="63" t="s">
        <v>71</v>
      </c>
      <c r="B19" s="71" t="s">
        <v>72</v>
      </c>
      <c r="C19" s="65"/>
      <c r="D19" s="72"/>
      <c r="E19" s="40"/>
      <c r="F19" s="66">
        <v>1</v>
      </c>
      <c r="G19" s="67">
        <v>0</v>
      </c>
      <c r="H19" s="69">
        <f t="shared" ref="H19" si="7">G19*F19</f>
        <v>0</v>
      </c>
      <c r="I19" s="68">
        <f t="shared" si="2"/>
        <v>0</v>
      </c>
      <c r="J19" s="69">
        <f t="shared" si="3"/>
        <v>0</v>
      </c>
    </row>
    <row r="20" spans="1:16" ht="40.15" customHeight="1">
      <c r="A20" s="63" t="s">
        <v>66</v>
      </c>
      <c r="B20" s="64" t="s">
        <v>90</v>
      </c>
      <c r="C20" s="65"/>
      <c r="D20" s="72"/>
      <c r="E20" s="40"/>
      <c r="F20" s="66">
        <v>1</v>
      </c>
      <c r="G20" s="67">
        <v>0</v>
      </c>
      <c r="H20" s="69">
        <f t="shared" ref="H20" si="8">G20*F20</f>
        <v>0</v>
      </c>
      <c r="I20" s="68">
        <f t="shared" si="2"/>
        <v>0</v>
      </c>
      <c r="J20" s="69">
        <f t="shared" si="3"/>
        <v>0</v>
      </c>
    </row>
    <row r="21" spans="1:16" ht="52.9" customHeight="1">
      <c r="A21" s="63" t="s">
        <v>67</v>
      </c>
      <c r="B21" s="64" t="s">
        <v>91</v>
      </c>
      <c r="C21" s="65"/>
      <c r="D21" s="72"/>
      <c r="E21" s="40"/>
      <c r="F21" s="66">
        <v>1</v>
      </c>
      <c r="G21" s="67">
        <v>0</v>
      </c>
      <c r="H21" s="69">
        <f t="shared" ref="H21" si="9">G21*F21</f>
        <v>0</v>
      </c>
      <c r="I21" s="68">
        <f t="shared" si="2"/>
        <v>0</v>
      </c>
      <c r="J21" s="69">
        <f t="shared" si="3"/>
        <v>0</v>
      </c>
    </row>
    <row r="22" spans="1:16" ht="34.15" customHeight="1">
      <c r="A22" s="96" t="s">
        <v>78</v>
      </c>
      <c r="B22" s="97"/>
      <c r="C22" s="97"/>
      <c r="D22" s="97"/>
      <c r="E22" s="38"/>
      <c r="F22" s="99" t="s">
        <v>8</v>
      </c>
      <c r="G22" s="99"/>
      <c r="H22" s="36">
        <f>SUM(H23:H25)</f>
        <v>0</v>
      </c>
      <c r="I22" s="41">
        <f>SUM((H22*20)/100)</f>
        <v>0</v>
      </c>
      <c r="J22" s="37">
        <f>H22+I22</f>
        <v>0</v>
      </c>
    </row>
    <row r="23" spans="1:16" ht="34.15" customHeight="1">
      <c r="A23" s="63" t="s">
        <v>107</v>
      </c>
      <c r="B23" s="64" t="s">
        <v>93</v>
      </c>
      <c r="C23" s="81" t="s">
        <v>94</v>
      </c>
      <c r="D23" s="81">
        <v>3.7</v>
      </c>
      <c r="E23" s="40"/>
      <c r="F23" s="66">
        <v>1</v>
      </c>
      <c r="G23" s="67">
        <v>0</v>
      </c>
      <c r="H23" s="67">
        <f>D23*G23*F23</f>
        <v>0</v>
      </c>
      <c r="I23" s="68">
        <f t="shared" si="2"/>
        <v>0</v>
      </c>
      <c r="J23" s="69">
        <f t="shared" si="3"/>
        <v>0</v>
      </c>
    </row>
    <row r="24" spans="1:16" ht="34.15" customHeight="1">
      <c r="A24" s="63" t="s">
        <v>108</v>
      </c>
      <c r="B24" s="82" t="s">
        <v>92</v>
      </c>
      <c r="C24" s="81" t="s">
        <v>95</v>
      </c>
      <c r="D24" s="81">
        <v>4.2</v>
      </c>
      <c r="E24" s="38"/>
      <c r="F24" s="66">
        <v>1</v>
      </c>
      <c r="G24" s="67">
        <v>0</v>
      </c>
      <c r="H24" s="67">
        <f>D24*G24*F24</f>
        <v>0</v>
      </c>
      <c r="I24" s="68">
        <f t="shared" ref="I24:I25" si="10">(H24*20)/100</f>
        <v>0</v>
      </c>
      <c r="J24" s="69">
        <f t="shared" ref="J24:J25" si="11">H24+I24</f>
        <v>0</v>
      </c>
    </row>
    <row r="25" spans="1:16" ht="34.15" customHeight="1">
      <c r="A25" s="63" t="s">
        <v>116</v>
      </c>
      <c r="B25" s="64" t="s">
        <v>115</v>
      </c>
      <c r="C25" s="81"/>
      <c r="D25" s="81"/>
      <c r="E25" s="40"/>
      <c r="F25" s="66">
        <v>2</v>
      </c>
      <c r="G25" s="67">
        <v>0</v>
      </c>
      <c r="H25" s="67">
        <f>D25*G25*F25</f>
        <v>0</v>
      </c>
      <c r="I25" s="68">
        <f t="shared" si="10"/>
        <v>0</v>
      </c>
      <c r="J25" s="69">
        <f t="shared" si="11"/>
        <v>0</v>
      </c>
    </row>
    <row r="26" spans="1:16" ht="34.15" customHeight="1">
      <c r="A26" s="94" t="s">
        <v>79</v>
      </c>
      <c r="B26" s="95"/>
      <c r="C26" s="39"/>
      <c r="D26" s="39"/>
      <c r="E26" s="38"/>
      <c r="F26" s="93" t="s">
        <v>8</v>
      </c>
      <c r="G26" s="93"/>
      <c r="H26" s="36">
        <f>SUM(H27:H36)</f>
        <v>0</v>
      </c>
      <c r="I26" s="41">
        <f>SUM((H26*20)/100)</f>
        <v>0</v>
      </c>
      <c r="J26" s="37">
        <f>H26+I26</f>
        <v>0</v>
      </c>
    </row>
    <row r="27" spans="1:16" s="51" customFormat="1" ht="45" customHeight="1">
      <c r="A27" s="83" t="s">
        <v>52</v>
      </c>
      <c r="B27" s="84" t="s">
        <v>118</v>
      </c>
      <c r="C27" s="81" t="s">
        <v>36</v>
      </c>
      <c r="D27" s="81">
        <v>4.1868999999999996</v>
      </c>
      <c r="E27" s="57"/>
      <c r="F27" s="66">
        <v>1</v>
      </c>
      <c r="G27" s="67">
        <v>0</v>
      </c>
      <c r="H27" s="69">
        <f t="shared" ref="H27" si="12">G27*F27*D27</f>
        <v>0</v>
      </c>
      <c r="I27" s="68">
        <f t="shared" ref="I27:I52" si="13">(H27*20)/100</f>
        <v>0</v>
      </c>
      <c r="J27" s="69">
        <f t="shared" si="3"/>
        <v>0</v>
      </c>
    </row>
    <row r="28" spans="1:16" ht="31.15" customHeight="1">
      <c r="A28" s="85" t="s">
        <v>50</v>
      </c>
      <c r="B28" s="86" t="s">
        <v>119</v>
      </c>
      <c r="C28" s="87" t="s">
        <v>39</v>
      </c>
      <c r="D28" s="87">
        <v>6.884500000000001</v>
      </c>
      <c r="E28" s="57"/>
      <c r="F28" s="66">
        <v>1</v>
      </c>
      <c r="G28" s="67">
        <v>0</v>
      </c>
      <c r="H28" s="69">
        <f>G28*F28*D28</f>
        <v>0</v>
      </c>
      <c r="I28" s="68">
        <f t="shared" si="13"/>
        <v>0</v>
      </c>
      <c r="J28" s="69">
        <f t="shared" si="3"/>
        <v>0</v>
      </c>
    </row>
    <row r="29" spans="1:16" ht="58.9" customHeight="1">
      <c r="A29" s="85" t="s">
        <v>51</v>
      </c>
      <c r="B29" s="86" t="s">
        <v>120</v>
      </c>
      <c r="C29" s="87" t="s">
        <v>40</v>
      </c>
      <c r="D29" s="87">
        <v>11.886300000000002</v>
      </c>
      <c r="E29" s="57"/>
      <c r="F29" s="66">
        <v>1</v>
      </c>
      <c r="G29" s="67">
        <v>0</v>
      </c>
      <c r="H29" s="69">
        <f>G29*F29*D29</f>
        <v>0</v>
      </c>
      <c r="I29" s="68">
        <f t="shared" si="13"/>
        <v>0</v>
      </c>
      <c r="J29" s="69">
        <f t="shared" si="3"/>
        <v>0</v>
      </c>
    </row>
    <row r="30" spans="1:16" ht="45" customHeight="1">
      <c r="A30" s="63" t="s">
        <v>53</v>
      </c>
      <c r="B30" s="64" t="s">
        <v>121</v>
      </c>
      <c r="C30" s="65" t="s">
        <v>37</v>
      </c>
      <c r="D30" s="65">
        <v>6.1258000000000008</v>
      </c>
      <c r="E30" s="40"/>
      <c r="F30" s="66">
        <v>1</v>
      </c>
      <c r="G30" s="67">
        <v>0</v>
      </c>
      <c r="H30" s="69">
        <f t="shared" ref="H30" si="14">G30*F30*D30</f>
        <v>0</v>
      </c>
      <c r="I30" s="68">
        <f t="shared" si="13"/>
        <v>0</v>
      </c>
      <c r="J30" s="69">
        <f t="shared" si="3"/>
        <v>0</v>
      </c>
    </row>
    <row r="31" spans="1:16" ht="45" customHeight="1">
      <c r="A31" s="63" t="s">
        <v>54</v>
      </c>
      <c r="B31" s="64" t="s">
        <v>122</v>
      </c>
      <c r="C31" s="65" t="s">
        <v>38</v>
      </c>
      <c r="D31" s="65">
        <v>29.729800000000001</v>
      </c>
      <c r="E31" s="40"/>
      <c r="F31" s="66">
        <v>1</v>
      </c>
      <c r="G31" s="67">
        <v>0</v>
      </c>
      <c r="H31" s="69">
        <f t="shared" ref="H31" si="15">G31*F31*D31</f>
        <v>0</v>
      </c>
      <c r="I31" s="68">
        <f t="shared" si="13"/>
        <v>0</v>
      </c>
      <c r="J31" s="69">
        <f t="shared" si="3"/>
        <v>0</v>
      </c>
    </row>
    <row r="32" spans="1:16" ht="31.15" customHeight="1">
      <c r="A32" s="85" t="s">
        <v>56</v>
      </c>
      <c r="B32" s="86" t="s">
        <v>123</v>
      </c>
      <c r="C32" s="87" t="s">
        <v>41</v>
      </c>
      <c r="D32" s="87">
        <v>31.612500000000001</v>
      </c>
      <c r="E32" s="57"/>
      <c r="F32" s="66">
        <v>1</v>
      </c>
      <c r="G32" s="67">
        <v>0</v>
      </c>
      <c r="H32" s="69">
        <f t="shared" ref="H32" si="16">G32*F32*D32</f>
        <v>0</v>
      </c>
      <c r="I32" s="68">
        <f t="shared" si="13"/>
        <v>0</v>
      </c>
      <c r="J32" s="69">
        <f t="shared" si="3"/>
        <v>0</v>
      </c>
      <c r="N32" s="79"/>
    </row>
    <row r="33" spans="1:16" ht="72" customHeight="1">
      <c r="A33" s="63" t="s">
        <v>55</v>
      </c>
      <c r="B33" s="64" t="s">
        <v>124</v>
      </c>
      <c r="C33" s="65" t="s">
        <v>74</v>
      </c>
      <c r="D33" s="65">
        <v>11.245999999999999</v>
      </c>
      <c r="E33" s="40"/>
      <c r="F33" s="66">
        <v>1</v>
      </c>
      <c r="G33" s="67">
        <v>0</v>
      </c>
      <c r="H33" s="69">
        <f t="shared" ref="H33" si="17">G33*F33*D33</f>
        <v>0</v>
      </c>
      <c r="I33" s="68">
        <f t="shared" si="13"/>
        <v>0</v>
      </c>
      <c r="J33" s="69">
        <f t="shared" si="3"/>
        <v>0</v>
      </c>
    </row>
    <row r="34" spans="1:16" ht="36" customHeight="1">
      <c r="A34" s="63" t="s">
        <v>19</v>
      </c>
      <c r="B34" s="64" t="s">
        <v>125</v>
      </c>
      <c r="C34" s="65" t="s">
        <v>69</v>
      </c>
      <c r="D34" s="65">
        <v>16.803800000000003</v>
      </c>
      <c r="E34" s="40"/>
      <c r="F34" s="66">
        <v>1</v>
      </c>
      <c r="G34" s="67">
        <v>0</v>
      </c>
      <c r="H34" s="69">
        <f t="shared" ref="H34" si="18">G34*F34*D34</f>
        <v>0</v>
      </c>
      <c r="I34" s="68">
        <f t="shared" si="13"/>
        <v>0</v>
      </c>
      <c r="J34" s="69">
        <f t="shared" si="3"/>
        <v>0</v>
      </c>
    </row>
    <row r="35" spans="1:16" ht="49.9" customHeight="1">
      <c r="A35" s="63" t="s">
        <v>57</v>
      </c>
      <c r="B35" s="64" t="s">
        <v>126</v>
      </c>
      <c r="C35" s="65" t="s">
        <v>43</v>
      </c>
      <c r="D35" s="65">
        <v>7.5589000000000004</v>
      </c>
      <c r="E35" s="40"/>
      <c r="F35" s="66">
        <v>1</v>
      </c>
      <c r="G35" s="67">
        <v>0</v>
      </c>
      <c r="H35" s="69">
        <f t="shared" ref="H35:H36" si="19">G35*F35*D35</f>
        <v>0</v>
      </c>
      <c r="I35" s="68">
        <f t="shared" si="13"/>
        <v>0</v>
      </c>
      <c r="J35" s="69">
        <f t="shared" si="3"/>
        <v>0</v>
      </c>
    </row>
    <row r="36" spans="1:16" s="51" customFormat="1" ht="31.15" customHeight="1">
      <c r="A36" s="88" t="s">
        <v>42</v>
      </c>
      <c r="B36" s="64" t="s">
        <v>127</v>
      </c>
      <c r="C36" s="65" t="s">
        <v>21</v>
      </c>
      <c r="D36" s="65">
        <v>13.5161</v>
      </c>
      <c r="E36" s="40"/>
      <c r="F36" s="66">
        <v>1</v>
      </c>
      <c r="G36" s="67">
        <v>0</v>
      </c>
      <c r="H36" s="69">
        <f t="shared" si="19"/>
        <v>0</v>
      </c>
      <c r="I36" s="68">
        <f t="shared" si="13"/>
        <v>0</v>
      </c>
      <c r="J36" s="69">
        <f t="shared" si="3"/>
        <v>0</v>
      </c>
      <c r="N36" s="80"/>
      <c r="O36" s="53"/>
      <c r="P36" s="53"/>
    </row>
    <row r="37" spans="1:16" ht="34.15" customHeight="1">
      <c r="A37" s="94" t="s">
        <v>80</v>
      </c>
      <c r="B37" s="95"/>
      <c r="C37" s="94"/>
      <c r="D37" s="95"/>
      <c r="E37" s="38"/>
      <c r="F37" s="93" t="s">
        <v>8</v>
      </c>
      <c r="G37" s="93"/>
      <c r="H37" s="36">
        <f>SUM(H38:H41)</f>
        <v>0</v>
      </c>
      <c r="I37" s="41">
        <f>SUM((H37*20)/100)</f>
        <v>0</v>
      </c>
      <c r="J37" s="37">
        <f>H37+I37</f>
        <v>0</v>
      </c>
      <c r="N37" s="79"/>
    </row>
    <row r="38" spans="1:16" ht="34.15" customHeight="1">
      <c r="A38" s="63" t="s">
        <v>59</v>
      </c>
      <c r="B38" s="64" t="s">
        <v>58</v>
      </c>
      <c r="C38" s="65"/>
      <c r="D38" s="65"/>
      <c r="E38" s="40"/>
      <c r="F38" s="66">
        <v>1</v>
      </c>
      <c r="G38" s="67">
        <v>0</v>
      </c>
      <c r="H38" s="67">
        <f>G38</f>
        <v>0</v>
      </c>
      <c r="I38" s="68">
        <f t="shared" si="13"/>
        <v>0</v>
      </c>
      <c r="J38" s="69">
        <f t="shared" si="3"/>
        <v>0</v>
      </c>
    </row>
    <row r="39" spans="1:16" ht="34.15" customHeight="1">
      <c r="A39" s="63" t="s">
        <v>14</v>
      </c>
      <c r="B39" s="64" t="s">
        <v>96</v>
      </c>
      <c r="C39" s="65" t="s">
        <v>15</v>
      </c>
      <c r="D39" s="65"/>
      <c r="E39" s="40"/>
      <c r="F39" s="66">
        <v>1</v>
      </c>
      <c r="G39" s="67">
        <v>0</v>
      </c>
      <c r="H39" s="67">
        <f>G39</f>
        <v>0</v>
      </c>
      <c r="I39" s="68">
        <f t="shared" si="13"/>
        <v>0</v>
      </c>
      <c r="J39" s="69">
        <f t="shared" si="3"/>
        <v>0</v>
      </c>
    </row>
    <row r="40" spans="1:16" ht="40.15" customHeight="1">
      <c r="A40" s="63" t="s">
        <v>22</v>
      </c>
      <c r="B40" s="64" t="s">
        <v>109</v>
      </c>
      <c r="C40" s="65" t="s">
        <v>31</v>
      </c>
      <c r="D40" s="65">
        <v>1.4</v>
      </c>
      <c r="E40" s="40"/>
      <c r="F40" s="66">
        <v>1</v>
      </c>
      <c r="G40" s="67">
        <v>0</v>
      </c>
      <c r="H40" s="67">
        <f>G40</f>
        <v>0</v>
      </c>
      <c r="I40" s="68">
        <f t="shared" si="13"/>
        <v>0</v>
      </c>
      <c r="J40" s="69">
        <f t="shared" si="3"/>
        <v>0</v>
      </c>
    </row>
    <row r="41" spans="1:16" ht="40.15" customHeight="1">
      <c r="A41" s="63" t="s">
        <v>23</v>
      </c>
      <c r="B41" s="64" t="s">
        <v>60</v>
      </c>
      <c r="C41" s="65" t="s">
        <v>24</v>
      </c>
      <c r="D41" s="65"/>
      <c r="E41" s="40"/>
      <c r="F41" s="66">
        <v>1</v>
      </c>
      <c r="G41" s="67">
        <v>0</v>
      </c>
      <c r="H41" s="67">
        <f>G41</f>
        <v>0</v>
      </c>
      <c r="I41" s="68">
        <f t="shared" si="13"/>
        <v>0</v>
      </c>
      <c r="J41" s="69">
        <f t="shared" si="3"/>
        <v>0</v>
      </c>
    </row>
    <row r="42" spans="1:16" ht="34.15" customHeight="1">
      <c r="A42" s="105" t="s">
        <v>81</v>
      </c>
      <c r="B42" s="106"/>
      <c r="C42" s="106"/>
      <c r="D42" s="106"/>
      <c r="E42" s="38"/>
      <c r="F42" s="93" t="s">
        <v>8</v>
      </c>
      <c r="G42" s="93"/>
      <c r="H42" s="36">
        <f>SUM(H43:H47)</f>
        <v>0</v>
      </c>
      <c r="I42" s="41">
        <f>SUM((H42*20)/100)</f>
        <v>0</v>
      </c>
      <c r="J42" s="37">
        <f>H42+I42</f>
        <v>0</v>
      </c>
    </row>
    <row r="43" spans="1:16" ht="40.15" customHeight="1">
      <c r="A43" s="63" t="s">
        <v>61</v>
      </c>
      <c r="B43" s="64" t="s">
        <v>110</v>
      </c>
      <c r="C43" s="65" t="s">
        <v>28</v>
      </c>
      <c r="D43" s="65"/>
      <c r="E43" s="40"/>
      <c r="F43" s="66">
        <v>1</v>
      </c>
      <c r="G43" s="67">
        <v>0</v>
      </c>
      <c r="H43" s="69">
        <f t="shared" ref="H43" si="20">G43*F43</f>
        <v>0</v>
      </c>
      <c r="I43" s="68">
        <f t="shared" si="13"/>
        <v>0</v>
      </c>
      <c r="J43" s="69">
        <f t="shared" si="3"/>
        <v>0</v>
      </c>
    </row>
    <row r="44" spans="1:16" ht="40.15" customHeight="1">
      <c r="A44" s="63" t="s">
        <v>62</v>
      </c>
      <c r="B44" s="64" t="s">
        <v>111</v>
      </c>
      <c r="C44" s="65" t="s">
        <v>27</v>
      </c>
      <c r="D44" s="65"/>
      <c r="E44" s="40"/>
      <c r="F44" s="66">
        <v>1</v>
      </c>
      <c r="G44" s="67">
        <v>0</v>
      </c>
      <c r="H44" s="69">
        <f t="shared" ref="H44" si="21">G44*F44</f>
        <v>0</v>
      </c>
      <c r="I44" s="68">
        <f t="shared" si="13"/>
        <v>0</v>
      </c>
      <c r="J44" s="69">
        <f t="shared" si="3"/>
        <v>0</v>
      </c>
    </row>
    <row r="45" spans="1:16" ht="40.15" customHeight="1">
      <c r="A45" s="63" t="s">
        <v>63</v>
      </c>
      <c r="B45" s="64" t="s">
        <v>112</v>
      </c>
      <c r="C45" s="65" t="s">
        <v>26</v>
      </c>
      <c r="D45" s="65"/>
      <c r="E45" s="40"/>
      <c r="F45" s="66">
        <v>1</v>
      </c>
      <c r="G45" s="67">
        <v>0</v>
      </c>
      <c r="H45" s="69">
        <f t="shared" ref="H45:H47" si="22">G45*F45</f>
        <v>0</v>
      </c>
      <c r="I45" s="68">
        <f t="shared" si="13"/>
        <v>0</v>
      </c>
      <c r="J45" s="69">
        <f t="shared" si="3"/>
        <v>0</v>
      </c>
    </row>
    <row r="46" spans="1:16" ht="40.15" customHeight="1">
      <c r="A46" s="63" t="s">
        <v>64</v>
      </c>
      <c r="B46" s="64" t="s">
        <v>113</v>
      </c>
      <c r="C46" s="65" t="s">
        <v>25</v>
      </c>
      <c r="D46" s="65"/>
      <c r="E46" s="40"/>
      <c r="F46" s="66">
        <v>1</v>
      </c>
      <c r="G46" s="67">
        <v>0</v>
      </c>
      <c r="H46" s="69">
        <f t="shared" si="22"/>
        <v>0</v>
      </c>
      <c r="I46" s="68">
        <f t="shared" si="13"/>
        <v>0</v>
      </c>
      <c r="J46" s="69">
        <f t="shared" si="3"/>
        <v>0</v>
      </c>
    </row>
    <row r="47" spans="1:16" s="50" customFormat="1" ht="40.15" customHeight="1">
      <c r="A47" s="63" t="s">
        <v>16</v>
      </c>
      <c r="B47" s="64" t="s">
        <v>29</v>
      </c>
      <c r="C47" s="65" t="s">
        <v>30</v>
      </c>
      <c r="D47" s="65"/>
      <c r="E47" s="40"/>
      <c r="F47" s="66">
        <v>1</v>
      </c>
      <c r="G47" s="67">
        <v>0</v>
      </c>
      <c r="H47" s="69">
        <f t="shared" si="22"/>
        <v>0</v>
      </c>
      <c r="I47" s="68">
        <f t="shared" si="13"/>
        <v>0</v>
      </c>
      <c r="J47" s="69">
        <f t="shared" si="3"/>
        <v>0</v>
      </c>
    </row>
    <row r="48" spans="1:16" ht="34.15" customHeight="1">
      <c r="A48" s="94" t="s">
        <v>82</v>
      </c>
      <c r="B48" s="95"/>
      <c r="C48" s="95"/>
      <c r="D48" s="95"/>
      <c r="E48" s="38"/>
      <c r="F48" s="93" t="s">
        <v>8</v>
      </c>
      <c r="G48" s="93"/>
      <c r="H48" s="36">
        <f>SUM(H49:H52)</f>
        <v>0</v>
      </c>
      <c r="I48" s="41">
        <f>SUM((H48*20)/100)</f>
        <v>0</v>
      </c>
      <c r="J48" s="37">
        <f>H48+I48</f>
        <v>0</v>
      </c>
    </row>
    <row r="49" spans="1:17" s="51" customFormat="1" ht="34.15" customHeight="1">
      <c r="A49" s="89" t="s">
        <v>44</v>
      </c>
      <c r="B49" s="64" t="s">
        <v>97</v>
      </c>
      <c r="C49" s="65" t="s">
        <v>73</v>
      </c>
      <c r="D49" s="65">
        <v>1.3650000000000002</v>
      </c>
      <c r="E49" s="40"/>
      <c r="F49" s="66">
        <v>1</v>
      </c>
      <c r="G49" s="67">
        <v>0</v>
      </c>
      <c r="H49" s="69">
        <f t="shared" ref="H49" si="23">G49*F49*D49</f>
        <v>0</v>
      </c>
      <c r="I49" s="68">
        <f t="shared" si="13"/>
        <v>0</v>
      </c>
      <c r="J49" s="69">
        <f t="shared" si="3"/>
        <v>0</v>
      </c>
    </row>
    <row r="50" spans="1:17" s="51" customFormat="1" ht="34.15" customHeight="1">
      <c r="A50" s="89" t="s">
        <v>70</v>
      </c>
      <c r="B50" s="64" t="s">
        <v>98</v>
      </c>
      <c r="C50" s="65" t="s">
        <v>45</v>
      </c>
      <c r="D50" s="65">
        <v>1.4300000000000002</v>
      </c>
      <c r="E50" s="40"/>
      <c r="F50" s="66">
        <v>1</v>
      </c>
      <c r="G50" s="67">
        <v>0</v>
      </c>
      <c r="H50" s="69">
        <f t="shared" ref="H50" si="24">G50*F50*D50</f>
        <v>0</v>
      </c>
      <c r="I50" s="68">
        <f t="shared" si="13"/>
        <v>0</v>
      </c>
      <c r="J50" s="69">
        <f t="shared" si="3"/>
        <v>0</v>
      </c>
    </row>
    <row r="51" spans="1:17" s="50" customFormat="1" ht="34.15" customHeight="1">
      <c r="A51" s="90" t="s">
        <v>12</v>
      </c>
      <c r="B51" s="64" t="s">
        <v>99</v>
      </c>
      <c r="C51" s="65" t="s">
        <v>11</v>
      </c>
      <c r="D51" s="65">
        <v>1.1700000000000002</v>
      </c>
      <c r="E51" s="40"/>
      <c r="F51" s="66">
        <v>1</v>
      </c>
      <c r="G51" s="67">
        <v>0</v>
      </c>
      <c r="H51" s="69">
        <f t="shared" ref="H51" si="25">G51*F51*D51</f>
        <v>0</v>
      </c>
      <c r="I51" s="68">
        <f t="shared" si="13"/>
        <v>0</v>
      </c>
      <c r="J51" s="69">
        <f t="shared" si="3"/>
        <v>0</v>
      </c>
    </row>
    <row r="52" spans="1:17" s="50" customFormat="1" ht="42" customHeight="1">
      <c r="A52" s="63" t="s">
        <v>114</v>
      </c>
      <c r="B52" s="64" t="s">
        <v>65</v>
      </c>
      <c r="C52" s="65" t="s">
        <v>13</v>
      </c>
      <c r="D52" s="65">
        <v>5.6</v>
      </c>
      <c r="E52" s="40"/>
      <c r="F52" s="66">
        <v>2</v>
      </c>
      <c r="G52" s="67">
        <v>0</v>
      </c>
      <c r="H52" s="69">
        <f>G52*F52*D52</f>
        <v>0</v>
      </c>
      <c r="I52" s="68">
        <f t="shared" si="13"/>
        <v>0</v>
      </c>
      <c r="J52" s="69">
        <f t="shared" si="3"/>
        <v>0</v>
      </c>
    </row>
    <row r="53" spans="1:17" s="58" customFormat="1" ht="16.899999999999999" customHeight="1">
      <c r="A53" s="94"/>
      <c r="B53" s="95"/>
      <c r="C53" s="94"/>
      <c r="D53" s="95"/>
      <c r="E53" s="38"/>
      <c r="F53" s="93"/>
      <c r="G53" s="93"/>
      <c r="H53" s="36"/>
      <c r="I53" s="41"/>
      <c r="J53" s="37"/>
      <c r="K53" s="3"/>
      <c r="L53" s="3"/>
      <c r="M53" s="3"/>
      <c r="N53" s="3"/>
      <c r="O53" s="3"/>
      <c r="P53" s="3"/>
    </row>
    <row r="54" spans="1:17" s="3" customFormat="1" ht="33" customHeight="1">
      <c r="A54" s="107" t="s">
        <v>85</v>
      </c>
      <c r="B54" s="107"/>
      <c r="C54" s="107"/>
      <c r="D54" s="107"/>
      <c r="E54" s="107"/>
      <c r="F54" s="107"/>
      <c r="G54" s="107"/>
      <c r="H54" s="107"/>
      <c r="I54" s="60" t="s">
        <v>17</v>
      </c>
      <c r="J54" s="61">
        <f>H4+H6+H8+H13+H17+H22+H26+H37+H42+H48</f>
        <v>0</v>
      </c>
      <c r="K54" s="1"/>
      <c r="L54" s="1"/>
      <c r="M54" s="1"/>
      <c r="N54" s="1"/>
      <c r="O54" s="1"/>
      <c r="P54" s="1"/>
    </row>
    <row r="55" spans="1:17" s="3" customFormat="1" ht="15" customHeight="1">
      <c r="A55" s="108"/>
      <c r="B55" s="108"/>
      <c r="C55" s="108"/>
      <c r="D55" s="108"/>
      <c r="E55" s="108"/>
      <c r="F55" s="108"/>
      <c r="G55" s="108"/>
      <c r="H55" s="108"/>
      <c r="I55" s="60" t="s">
        <v>6</v>
      </c>
      <c r="J55" s="61">
        <f>SUM((J54*20)/100)</f>
        <v>0</v>
      </c>
      <c r="K55" s="4"/>
      <c r="L55" s="4"/>
      <c r="M55" s="4"/>
      <c r="N55" s="4"/>
      <c r="O55" s="4"/>
      <c r="P55" s="4"/>
      <c r="Q55" s="1"/>
    </row>
    <row r="56" spans="1:17" ht="33" customHeight="1">
      <c r="A56" s="109"/>
      <c r="B56" s="109"/>
      <c r="C56" s="109"/>
      <c r="D56" s="109"/>
      <c r="E56" s="109"/>
      <c r="F56" s="109"/>
      <c r="G56" s="109"/>
      <c r="H56" s="109"/>
      <c r="I56" s="62" t="s">
        <v>18</v>
      </c>
      <c r="J56" s="61">
        <f>J4+J6+J8+J13+J17+J22+J26+J37+J42+J48</f>
        <v>0</v>
      </c>
      <c r="K56" s="4"/>
      <c r="L56" s="4"/>
      <c r="M56" s="4"/>
      <c r="N56" s="4"/>
      <c r="O56" s="4"/>
      <c r="P56" s="4"/>
    </row>
    <row r="57" spans="1:17" s="4" customFormat="1" ht="33" customHeight="1">
      <c r="A57" s="29"/>
      <c r="B57" s="14"/>
      <c r="C57" s="15"/>
      <c r="D57" s="15"/>
      <c r="E57" s="19"/>
      <c r="F57" s="16"/>
      <c r="G57" s="16"/>
      <c r="H57" s="16"/>
      <c r="I57" s="42"/>
      <c r="J57" s="16"/>
      <c r="K57" s="1"/>
      <c r="L57" s="1"/>
      <c r="M57" s="1"/>
      <c r="N57" s="1"/>
      <c r="O57" s="1"/>
      <c r="P57" s="1"/>
    </row>
    <row r="58" spans="1:17" s="4" customFormat="1" ht="33" customHeight="1">
      <c r="A58" s="30"/>
      <c r="B58" s="26"/>
      <c r="C58" s="18"/>
      <c r="D58" s="18"/>
      <c r="E58" s="19"/>
      <c r="F58" s="17"/>
      <c r="G58" s="28"/>
      <c r="H58" s="26"/>
      <c r="I58" s="43"/>
      <c r="J58" s="21"/>
      <c r="K58" s="3"/>
      <c r="L58" s="3"/>
      <c r="M58" s="3"/>
      <c r="N58" s="3"/>
      <c r="O58" s="3"/>
      <c r="P58" s="3"/>
    </row>
    <row r="59" spans="1:17" s="3" customFormat="1" ht="34.15" customHeight="1">
      <c r="A59" s="30"/>
      <c r="B59" s="26"/>
      <c r="C59" s="18"/>
      <c r="D59" s="18"/>
      <c r="E59" s="19"/>
      <c r="F59" s="17"/>
      <c r="G59" s="28"/>
      <c r="H59" s="26"/>
      <c r="I59" s="43"/>
      <c r="J59" s="21"/>
      <c r="Q59" s="1"/>
    </row>
    <row r="60" spans="1:17" s="3" customFormat="1" ht="34.9" customHeight="1">
      <c r="A60" s="31"/>
      <c r="B60" s="27"/>
      <c r="C60" s="22"/>
      <c r="D60" s="22"/>
      <c r="E60" s="22"/>
      <c r="F60" s="22"/>
      <c r="G60" s="22"/>
      <c r="H60" s="26"/>
      <c r="I60" s="44"/>
      <c r="J60" s="22"/>
      <c r="K60" s="1"/>
      <c r="L60" s="1"/>
      <c r="M60" s="1"/>
      <c r="N60" s="1"/>
      <c r="O60" s="1"/>
      <c r="P60" s="1"/>
    </row>
    <row r="61" spans="1:17" ht="33" customHeight="1">
      <c r="A61" s="32"/>
      <c r="B61" s="13"/>
      <c r="C61" s="13"/>
      <c r="D61" s="13"/>
      <c r="E61" s="22"/>
      <c r="F61" s="13"/>
      <c r="G61" s="13"/>
      <c r="H61" s="13"/>
      <c r="I61" s="45"/>
      <c r="J61" s="13"/>
    </row>
    <row r="62" spans="1:17" ht="33" customHeight="1">
      <c r="A62" s="32"/>
      <c r="B62" s="13"/>
      <c r="C62" s="13"/>
      <c r="D62" s="13"/>
      <c r="E62" s="22"/>
      <c r="F62" s="13"/>
      <c r="G62" s="13"/>
      <c r="H62" s="13"/>
      <c r="I62" s="45"/>
      <c r="J62" s="13"/>
      <c r="K62" s="3"/>
      <c r="L62" s="3"/>
      <c r="M62" s="3"/>
      <c r="N62" s="3"/>
      <c r="O62" s="3"/>
      <c r="P62" s="3"/>
    </row>
    <row r="63" spans="1:17" ht="34.9" customHeight="1">
      <c r="A63" s="33"/>
      <c r="B63" s="23"/>
      <c r="C63" s="24"/>
      <c r="D63" s="24"/>
      <c r="E63" s="19"/>
      <c r="F63" s="25"/>
      <c r="G63" s="20"/>
      <c r="H63" s="19"/>
      <c r="I63" s="46"/>
      <c r="J63" s="19"/>
      <c r="K63" s="3"/>
      <c r="L63" s="3"/>
      <c r="M63" s="3"/>
      <c r="N63" s="3"/>
      <c r="O63" s="3"/>
      <c r="P63" s="3"/>
    </row>
    <row r="64" spans="1:17" s="3" customFormat="1" ht="34.9" customHeight="1">
      <c r="A64" s="34"/>
      <c r="B64" s="8"/>
      <c r="C64" s="9"/>
      <c r="D64" s="9"/>
      <c r="E64" s="6"/>
      <c r="F64" s="11"/>
      <c r="G64" s="5"/>
      <c r="H64" s="6"/>
      <c r="I64" s="47"/>
      <c r="J64" s="6"/>
      <c r="K64" s="1"/>
      <c r="L64" s="1"/>
      <c r="M64" s="1"/>
      <c r="N64" s="1"/>
      <c r="O64" s="1"/>
      <c r="P64" s="1"/>
    </row>
    <row r="65" spans="1:16" s="3" customFormat="1" ht="34.9" customHeight="1">
      <c r="A65" s="35"/>
      <c r="C65" s="10"/>
      <c r="D65" s="10"/>
      <c r="I65" s="48"/>
      <c r="K65" s="1"/>
      <c r="L65" s="1"/>
      <c r="M65" s="1"/>
      <c r="N65" s="1"/>
      <c r="O65" s="1"/>
      <c r="P65" s="1"/>
    </row>
    <row r="66" spans="1:16" ht="33" customHeight="1"/>
    <row r="67" spans="1:16" ht="33" customHeight="1">
      <c r="A67" s="103"/>
      <c r="B67" s="103"/>
      <c r="C67" s="103"/>
      <c r="D67" s="103"/>
      <c r="E67" s="6"/>
      <c r="F67" s="104"/>
      <c r="G67" s="104"/>
      <c r="H67" s="7"/>
      <c r="I67" s="49"/>
      <c r="J67" s="7"/>
      <c r="K67" s="3"/>
      <c r="L67" s="3"/>
      <c r="M67" s="3"/>
      <c r="N67" s="3"/>
      <c r="O67" s="3"/>
      <c r="P67" s="3"/>
    </row>
    <row r="68" spans="1:16" ht="33" customHeight="1">
      <c r="A68" s="34"/>
      <c r="B68" s="8"/>
      <c r="C68" s="9"/>
      <c r="D68" s="9"/>
      <c r="E68" s="6"/>
      <c r="F68" s="11"/>
      <c r="G68" s="5"/>
      <c r="H68" s="6"/>
      <c r="I68" s="47"/>
      <c r="J68" s="6"/>
      <c r="K68" s="3"/>
      <c r="L68" s="3"/>
      <c r="M68" s="3"/>
      <c r="N68" s="3"/>
      <c r="O68" s="3"/>
      <c r="P68" s="3"/>
    </row>
    <row r="69" spans="1:16" s="3" customFormat="1" ht="34.9" customHeight="1">
      <c r="A69" s="34"/>
      <c r="B69" s="8"/>
      <c r="C69" s="9"/>
      <c r="D69" s="9"/>
      <c r="E69" s="6"/>
      <c r="F69" s="11"/>
      <c r="G69" s="5"/>
      <c r="H69" s="6"/>
      <c r="I69" s="47"/>
      <c r="J69" s="6"/>
      <c r="K69" s="1"/>
      <c r="L69" s="1"/>
      <c r="M69" s="1"/>
      <c r="N69" s="1"/>
      <c r="O69" s="1"/>
      <c r="P69" s="1"/>
    </row>
    <row r="70" spans="1:16" s="3" customFormat="1" ht="34.9" customHeight="1">
      <c r="A70" s="34"/>
      <c r="B70" s="8"/>
      <c r="C70" s="9"/>
      <c r="D70" s="9"/>
      <c r="E70" s="6"/>
      <c r="F70" s="11"/>
      <c r="G70" s="5"/>
      <c r="H70" s="6"/>
      <c r="I70" s="47"/>
      <c r="J70" s="6"/>
      <c r="K70" s="1"/>
      <c r="L70" s="1"/>
      <c r="M70" s="1"/>
      <c r="N70" s="1"/>
      <c r="O70" s="1"/>
      <c r="P70" s="1"/>
    </row>
    <row r="71" spans="1:16" ht="33" customHeight="1"/>
    <row r="72" spans="1:16" ht="33" customHeight="1">
      <c r="K72" s="4"/>
      <c r="L72" s="4"/>
      <c r="M72" s="4"/>
      <c r="N72" s="4"/>
      <c r="O72" s="4"/>
      <c r="P72" s="4"/>
    </row>
    <row r="73" spans="1:16" ht="33" customHeight="1">
      <c r="K73" s="4"/>
      <c r="L73" s="4"/>
      <c r="M73" s="4"/>
      <c r="N73" s="4"/>
      <c r="O73" s="4"/>
      <c r="P73" s="4"/>
    </row>
    <row r="74" spans="1:16" s="4" customFormat="1" ht="33" customHeight="1">
      <c r="A74" s="35"/>
      <c r="B74" s="3"/>
      <c r="C74" s="10"/>
      <c r="D74" s="10"/>
      <c r="E74" s="3"/>
      <c r="F74" s="3"/>
      <c r="G74" s="3"/>
      <c r="H74" s="3"/>
      <c r="I74" s="48"/>
      <c r="J74" s="3"/>
    </row>
    <row r="75" spans="1:16" s="4" customFormat="1" ht="33" customHeight="1">
      <c r="A75" s="35"/>
      <c r="B75" s="3"/>
      <c r="C75" s="10"/>
      <c r="D75" s="10"/>
      <c r="E75" s="3"/>
      <c r="F75" s="3"/>
      <c r="G75" s="3"/>
      <c r="H75" s="3"/>
      <c r="I75" s="48"/>
      <c r="J75" s="3"/>
    </row>
    <row r="76" spans="1:16" s="4" customFormat="1" ht="33" customHeight="1">
      <c r="A76" s="35"/>
      <c r="B76" s="3"/>
      <c r="C76" s="10"/>
      <c r="D76" s="10"/>
      <c r="E76" s="3"/>
      <c r="F76" s="3"/>
      <c r="G76" s="3"/>
      <c r="H76" s="3"/>
      <c r="I76" s="48"/>
      <c r="J76" s="3"/>
    </row>
    <row r="77" spans="1:16" s="4" customFormat="1" ht="33" customHeight="1">
      <c r="A77" s="35"/>
      <c r="B77" s="3"/>
      <c r="C77" s="10"/>
      <c r="D77" s="10"/>
      <c r="E77" s="3"/>
      <c r="F77" s="3"/>
      <c r="G77" s="3"/>
      <c r="H77" s="3"/>
      <c r="I77" s="48"/>
      <c r="J77" s="3"/>
      <c r="K77" s="1"/>
      <c r="L77" s="1"/>
      <c r="M77" s="1"/>
      <c r="N77" s="1"/>
      <c r="O77" s="1"/>
      <c r="P77" s="1"/>
    </row>
    <row r="78" spans="1:16" s="4" customFormat="1" ht="33" customHeight="1">
      <c r="A78" s="35"/>
      <c r="B78" s="3"/>
      <c r="C78" s="10"/>
      <c r="D78" s="10"/>
      <c r="E78" s="3"/>
      <c r="F78" s="3"/>
      <c r="G78" s="3"/>
      <c r="H78" s="3"/>
      <c r="I78" s="48"/>
      <c r="J78" s="3"/>
      <c r="K78" s="1"/>
      <c r="L78" s="1"/>
      <c r="M78" s="1"/>
      <c r="N78" s="1"/>
      <c r="O78" s="1"/>
      <c r="P78" s="1"/>
    </row>
    <row r="79" spans="1:16" ht="33" customHeight="1"/>
    <row r="80" spans="1:16" ht="33" customHeight="1"/>
    <row r="81" spans="1:256" ht="33" customHeight="1"/>
    <row r="82" spans="1:256" ht="37.15" customHeight="1"/>
    <row r="83" spans="1:256" ht="33" customHeight="1"/>
    <row r="84" spans="1:256" ht="33" customHeight="1"/>
    <row r="85" spans="1:256" ht="33" customHeight="1"/>
    <row r="86" spans="1:256" ht="33" customHeight="1"/>
    <row r="87" spans="1:256" ht="33" customHeight="1"/>
    <row r="88" spans="1:256" ht="33" customHeight="1">
      <c r="K88" s="3"/>
      <c r="L88" s="3"/>
      <c r="M88" s="3"/>
      <c r="N88" s="3"/>
      <c r="O88" s="3"/>
      <c r="P88" s="3"/>
    </row>
    <row r="89" spans="1:256" ht="37.15" customHeight="1"/>
    <row r="90" spans="1:256" s="3" customFormat="1" ht="30" customHeight="1">
      <c r="A90" s="35"/>
      <c r="C90" s="10"/>
      <c r="D90" s="10"/>
      <c r="I90" s="48"/>
      <c r="K90" s="1"/>
      <c r="L90" s="1"/>
      <c r="M90" s="1"/>
      <c r="N90" s="1"/>
      <c r="O90" s="1"/>
      <c r="P90" s="1"/>
    </row>
    <row r="91" spans="1:256" ht="36.4" customHeight="1"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  <c r="IR91" s="12"/>
      <c r="IS91" s="12"/>
      <c r="IT91" s="12"/>
      <c r="IU91" s="12"/>
      <c r="IV91" s="12"/>
    </row>
    <row r="92" spans="1:256" ht="33.4" customHeight="1"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</row>
    <row r="93" spans="1:256" ht="17.25" customHeight="1">
      <c r="K93" s="3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</row>
    <row r="94" spans="1:256" ht="30" customHeight="1"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</row>
    <row r="95" spans="1:256" ht="15" customHeight="1"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</row>
    <row r="96" spans="1:256" ht="15" customHeight="1"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</row>
    <row r="97" spans="50:256" ht="15" customHeight="1"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</row>
  </sheetData>
  <sheetProtection selectLockedCells="1" selectUnlockedCells="1"/>
  <mergeCells count="27">
    <mergeCell ref="A6:B6"/>
    <mergeCell ref="A4:B4"/>
    <mergeCell ref="F37:G37"/>
    <mergeCell ref="A67:D67"/>
    <mergeCell ref="F67:G67"/>
    <mergeCell ref="A42:D42"/>
    <mergeCell ref="F42:G42"/>
    <mergeCell ref="A53:B53"/>
    <mergeCell ref="C53:D53"/>
    <mergeCell ref="F53:G53"/>
    <mergeCell ref="A54:H56"/>
    <mergeCell ref="A1:J1"/>
    <mergeCell ref="A2:J2"/>
    <mergeCell ref="F26:G26"/>
    <mergeCell ref="A48:D48"/>
    <mergeCell ref="F48:G48"/>
    <mergeCell ref="A13:D13"/>
    <mergeCell ref="F13:G13"/>
    <mergeCell ref="A22:D22"/>
    <mergeCell ref="F22:G22"/>
    <mergeCell ref="A8:D8"/>
    <mergeCell ref="F8:G8"/>
    <mergeCell ref="A26:B26"/>
    <mergeCell ref="A17:D17"/>
    <mergeCell ref="F17:G17"/>
    <mergeCell ref="A37:B37"/>
    <mergeCell ref="C37:D37"/>
  </mergeCells>
  <phoneticPr fontId="26" type="noConversion"/>
  <pageMargins left="0.2" right="0.2" top="0.2" bottom="0.65" header="0.51" footer="0.2"/>
  <pageSetup paperSize="8" scale="55" firstPageNumber="0" orientation="portrait" verticalDpi="300" r:id="rId1"/>
  <headerFooter alignWithMargins="0">
    <oddFooter>&amp;C&amp;12&amp;P</oddFooter>
  </headerFooter>
  <rowBreaks count="1" manualBreakCount="1">
    <brk id="56" max="16383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DPGF - Lot 1</vt:lpstr>
      <vt:lpstr>'DPGF - Lot 1'!__xlnm.Print_Area</vt:lpstr>
      <vt:lpstr>'DPGF - Lot 1'!Print_Area</vt:lpstr>
      <vt:lpstr>'DPGF - Lot 1'!Zone_d_impression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cp:keywords/>
  <dc:description/>
  <cp:lastModifiedBy>CONAN Fantine</cp:lastModifiedBy>
  <cp:revision/>
  <dcterms:created xsi:type="dcterms:W3CDTF">2018-10-29T13:56:57Z</dcterms:created>
  <dcterms:modified xsi:type="dcterms:W3CDTF">2025-04-07T07:57:33Z</dcterms:modified>
  <cp:category/>
  <cp:contentStatus/>
</cp:coreProperties>
</file>