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https://poleemploi-my.sharepoint.com/personal/ludivine_cadet_francetravail_fr/Documents/RELOGEMENT ST DENIS/DCE RELOGEMENT ST DENIS/CAT 4/DCE_TRAVAUX MODIFICATIF_TYPE4/"/>
    </mc:Choice>
  </mc:AlternateContent>
  <xr:revisionPtr revIDLastSave="353" documentId="13_ncr:1_{5C11AE91-06BB-4856-B972-455F3584A46B}" xr6:coauthVersionLast="47" xr6:coauthVersionMax="47" xr10:uidLastSave="{CDDEDDA1-512F-4FE3-B02E-85DE6CC07979}"/>
  <bookViews>
    <workbookView xWindow="-120" yWindow="-120" windowWidth="29040" windowHeight="15840" tabRatio="854" activeTab="6" xr2:uid="{00000000-000D-0000-FFFF-FFFF00000000}"/>
  </bookViews>
  <sheets>
    <sheet name="PG" sheetId="22" r:id="rId1"/>
    <sheet name="CLOISONS FAUX-PLAFONDS" sheetId="33" r:id="rId2"/>
    <sheet name="REVETEMENTS DURS" sheetId="32" r:id="rId3"/>
    <sheet name="MENUISERIES BOIS" sheetId="51" r:id="rId4"/>
    <sheet name="MENUISERIES ALUMINIUM" sheetId="52" r:id="rId5"/>
    <sheet name="PEINTURE" sheetId="35" r:id="rId6"/>
    <sheet name="ELEC" sheetId="59" r:id="rId7"/>
    <sheet name="PLOMBERIE CVC" sheetId="60" r:id="rId8"/>
  </sheets>
  <definedNames>
    <definedName name="catalogue">#REF!</definedName>
    <definedName name="CLOISONS_FAUX_PLAFONDS">'CLOISONS FAUX-PLAFONDS'!$H$48</definedName>
    <definedName name="décomposition">#REF!</definedName>
    <definedName name="définitions_prix">#N/A</definedName>
    <definedName name="données">#REF!</definedName>
    <definedName name="_xlnm.Print_Titles" localSheetId="6">ELEC!$1:$3</definedName>
    <definedName name="_xlnm.Print_Titles" localSheetId="7">'PLOMBERIE CVC'!$1:$3</definedName>
    <definedName name="nos_ref">#N/A</definedName>
    <definedName name="PEINTURE">PEINTURE!$H$43</definedName>
    <definedName name="prix_unitaire">#N/A</definedName>
    <definedName name="Quantité">#N/A</definedName>
    <definedName name="références_prix">#N/A</definedName>
    <definedName name="TOTAL">#N/A</definedName>
    <definedName name="unité_prix">#N/A</definedName>
    <definedName name="_xlnm.Print_Area" localSheetId="1">'CLOISONS FAUX-PLAFONDS'!$A$2:$H$52</definedName>
    <definedName name="_xlnm.Print_Area" localSheetId="6">ELEC!$A$1:$K$105</definedName>
    <definedName name="_xlnm.Print_Area" localSheetId="4">'MENUISERIES ALUMINIUM'!$A$2:$H$39</definedName>
    <definedName name="_xlnm.Print_Area" localSheetId="3">'MENUISERIES BOIS'!$A$2:$H$106</definedName>
    <definedName name="_xlnm.Print_Area" localSheetId="5">PEINTURE!$A$2:$H$47</definedName>
    <definedName name="_xlnm.Print_Area" localSheetId="0">PG!$A$1:$G$49</definedName>
    <definedName name="_xlnm.Print_Area" localSheetId="7">'PLOMBERIE CVC'!$A$1:$G$91</definedName>
    <definedName name="_xlnm.Print_Area" localSheetId="2">'REVETEMENTS DURS'!$A$1:$H$33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1" i="60" l="1"/>
  <c r="G82" i="60"/>
  <c r="G83" i="60"/>
  <c r="G84" i="60"/>
  <c r="G85" i="60"/>
  <c r="G80" i="60"/>
  <c r="G72" i="60"/>
  <c r="G73" i="60"/>
  <c r="G74" i="60"/>
  <c r="G75" i="60"/>
  <c r="G76" i="60"/>
  <c r="G77" i="60"/>
  <c r="G71" i="60"/>
  <c r="G68" i="60"/>
  <c r="G66" i="60"/>
  <c r="G65" i="60"/>
  <c r="G59" i="60"/>
  <c r="G58" i="60"/>
  <c r="G55" i="60"/>
  <c r="G54" i="60"/>
  <c r="G53" i="60"/>
  <c r="G50" i="60"/>
  <c r="G47" i="60"/>
  <c r="G46" i="60"/>
  <c r="G43" i="60"/>
  <c r="G42" i="60"/>
  <c r="G39" i="60"/>
  <c r="G38" i="60"/>
  <c r="G36" i="60"/>
  <c r="G35" i="60"/>
  <c r="G32" i="60"/>
  <c r="G31" i="60"/>
  <c r="G23" i="60"/>
  <c r="G24" i="60"/>
  <c r="G25" i="60"/>
  <c r="G22" i="60"/>
  <c r="G17" i="60"/>
  <c r="G18" i="60"/>
  <c r="G19" i="60"/>
  <c r="G20" i="60"/>
  <c r="G16" i="60"/>
  <c r="G11" i="60"/>
  <c r="G12" i="60"/>
  <c r="G13" i="60"/>
  <c r="G14" i="60"/>
  <c r="G10" i="60"/>
  <c r="D10" i="60"/>
  <c r="G6" i="60"/>
  <c r="G7" i="60"/>
  <c r="G8" i="60"/>
  <c r="G5" i="60"/>
  <c r="G96" i="59"/>
  <c r="G77" i="59"/>
  <c r="G78" i="59"/>
  <c r="G79" i="59"/>
  <c r="G80" i="59"/>
  <c r="G81" i="59"/>
  <c r="G82" i="59"/>
  <c r="G83" i="59"/>
  <c r="G84" i="59"/>
  <c r="G85" i="59"/>
  <c r="G86" i="59"/>
  <c r="G87" i="59"/>
  <c r="G88" i="59"/>
  <c r="G76" i="59"/>
  <c r="G71" i="59"/>
  <c r="G72" i="59"/>
  <c r="G70" i="59"/>
  <c r="G60" i="59"/>
  <c r="G61" i="59"/>
  <c r="G62" i="59"/>
  <c r="G63" i="59"/>
  <c r="G64" i="59"/>
  <c r="G65" i="59"/>
  <c r="G66" i="59"/>
  <c r="G59" i="59"/>
  <c r="G52" i="59"/>
  <c r="G53" i="59"/>
  <c r="G54" i="59"/>
  <c r="G55" i="59"/>
  <c r="G51" i="59"/>
  <c r="G41" i="59"/>
  <c r="G42" i="59"/>
  <c r="G43" i="59"/>
  <c r="G44" i="59"/>
  <c r="G45" i="59"/>
  <c r="G46" i="59"/>
  <c r="G47" i="59"/>
  <c r="G40" i="59"/>
  <c r="G30" i="59"/>
  <c r="G31" i="59"/>
  <c r="G32" i="59"/>
  <c r="G33" i="59"/>
  <c r="G34" i="59"/>
  <c r="G35" i="59"/>
  <c r="G29" i="59"/>
  <c r="G23" i="59"/>
  <c r="G24" i="59"/>
  <c r="G25" i="59"/>
  <c r="G26" i="59"/>
  <c r="G27" i="59"/>
  <c r="G22" i="59"/>
  <c r="G15" i="59"/>
  <c r="G16" i="59"/>
  <c r="G17" i="59"/>
  <c r="G18" i="59"/>
  <c r="G19" i="59"/>
  <c r="G20" i="59"/>
  <c r="G21" i="59"/>
  <c r="G14" i="59"/>
  <c r="G6" i="59"/>
  <c r="G7" i="59"/>
  <c r="G8" i="59"/>
  <c r="G9" i="59"/>
  <c r="G10" i="59"/>
  <c r="G5" i="59"/>
  <c r="G11" i="59" s="1"/>
  <c r="G41" i="60"/>
  <c r="D39" i="60"/>
  <c r="D36" i="60"/>
  <c r="D35" i="60"/>
  <c r="G34" i="60"/>
  <c r="G30" i="60"/>
  <c r="D12" i="60"/>
  <c r="D11" i="60"/>
  <c r="D81" i="59"/>
  <c r="D80" i="59"/>
  <c r="G89" i="59"/>
  <c r="G73" i="59"/>
  <c r="G67" i="59"/>
  <c r="G56" i="59"/>
  <c r="G48" i="59"/>
  <c r="G37" i="59"/>
  <c r="G86" i="60" l="1"/>
  <c r="G26" i="60"/>
  <c r="D38" i="60"/>
  <c r="G91" i="59"/>
  <c r="H35" i="52"/>
  <c r="G21" i="52"/>
  <c r="G12" i="33"/>
  <c r="H21" i="33" s="1"/>
  <c r="H48" i="33" s="1"/>
  <c r="H102" i="51"/>
  <c r="G99" i="51"/>
  <c r="G95" i="51"/>
  <c r="G94" i="51"/>
  <c r="G92" i="51"/>
  <c r="G90" i="51"/>
  <c r="G87" i="51"/>
  <c r="G86" i="51"/>
  <c r="G85" i="51"/>
  <c r="G82" i="51"/>
  <c r="G81" i="51"/>
  <c r="G74" i="51"/>
  <c r="G72" i="51"/>
  <c r="G71" i="51"/>
  <c r="G69" i="51"/>
  <c r="G68" i="51"/>
  <c r="G67" i="51"/>
  <c r="H63" i="51"/>
  <c r="G59" i="51"/>
  <c r="G58" i="51"/>
  <c r="G57" i="51"/>
  <c r="G56" i="51"/>
  <c r="H50" i="51"/>
  <c r="G48" i="51"/>
  <c r="G47" i="51"/>
  <c r="G46" i="51"/>
  <c r="G45" i="51"/>
  <c r="G44" i="51"/>
  <c r="G43" i="51"/>
  <c r="G42" i="51"/>
  <c r="G41" i="51"/>
  <c r="G40" i="51"/>
  <c r="G39" i="51"/>
  <c r="G32" i="51"/>
  <c r="H28" i="51"/>
  <c r="G26" i="51"/>
  <c r="H22" i="51"/>
  <c r="G20" i="51"/>
  <c r="G19" i="51"/>
  <c r="G16" i="51"/>
  <c r="G15" i="51"/>
  <c r="G14" i="51"/>
  <c r="G13" i="51"/>
  <c r="G12" i="51"/>
  <c r="G11" i="51"/>
  <c r="G10" i="51"/>
  <c r="H29" i="33"/>
  <c r="G19" i="33"/>
  <c r="G10" i="33"/>
  <c r="G92" i="59" l="1"/>
  <c r="G93" i="59" s="1"/>
  <c r="G98" i="59"/>
  <c r="G99" i="59" s="1"/>
  <c r="G100" i="59" s="1"/>
  <c r="D53" i="60"/>
  <c r="G60" i="60"/>
  <c r="G89" i="60" s="1"/>
  <c r="G90" i="60" s="1"/>
  <c r="G91" i="60" s="1"/>
  <c r="H103" i="51"/>
  <c r="H104" i="51" s="1"/>
  <c r="H29" i="32"/>
  <c r="G43" i="33"/>
  <c r="H26" i="35"/>
  <c r="G24" i="35"/>
  <c r="G6" i="33"/>
  <c r="G15" i="32"/>
  <c r="G15" i="33"/>
  <c r="G14" i="33"/>
  <c r="G11" i="33"/>
  <c r="G22" i="35"/>
  <c r="G20" i="35"/>
  <c r="G12" i="35"/>
  <c r="G10" i="35"/>
  <c r="G17" i="52"/>
  <c r="G16" i="52"/>
  <c r="G15" i="52"/>
  <c r="G14" i="52"/>
  <c r="G13" i="52"/>
  <c r="G12" i="52"/>
  <c r="G91" i="51"/>
  <c r="G33" i="51"/>
  <c r="G18" i="51"/>
  <c r="G17" i="51"/>
  <c r="G11" i="32"/>
  <c r="G10" i="32"/>
  <c r="G39" i="33"/>
  <c r="G38" i="33"/>
  <c r="G37" i="33"/>
  <c r="G36" i="33"/>
  <c r="G35" i="33"/>
  <c r="G34" i="33"/>
  <c r="G33" i="33"/>
  <c r="G27" i="33"/>
  <c r="G26" i="33"/>
  <c r="G25" i="33"/>
  <c r="G18" i="33"/>
  <c r="G17" i="33"/>
  <c r="B35" i="52"/>
  <c r="B19" i="52"/>
  <c r="H35" i="51"/>
  <c r="H98" i="51"/>
  <c r="H19" i="52"/>
  <c r="H36" i="52"/>
  <c r="H37" i="52" s="1"/>
  <c r="B48" i="33"/>
  <c r="B41" i="33"/>
  <c r="B29" i="33"/>
  <c r="B21" i="33"/>
  <c r="B43" i="35"/>
  <c r="B26" i="35"/>
  <c r="B29" i="32"/>
  <c r="B13" i="32"/>
  <c r="H41" i="33"/>
  <c r="H13" i="32"/>
  <c r="H43" i="35"/>
  <c r="H30" i="32"/>
  <c r="H31" i="32"/>
  <c r="H44" i="35"/>
  <c r="H45" i="35" s="1"/>
  <c r="H49" i="33" l="1"/>
  <c r="H50" i="33" s="1"/>
</calcChain>
</file>

<file path=xl/sharedStrings.xml><?xml version="1.0" encoding="utf-8"?>
<sst xmlns="http://schemas.openxmlformats.org/spreadsheetml/2006/main" count="667" uniqueCount="372">
  <si>
    <t>DEPARTEMENT DE LA REUNION</t>
  </si>
  <si>
    <t>COMMUNE DE SAINT-DENIS</t>
  </si>
  <si>
    <t>FRANCE TRAVAIL</t>
  </si>
  <si>
    <t>AMENAGEMENT DE L'AGENCE DE SAINT-DENIS</t>
  </si>
  <si>
    <t>CADRE DE DECOMPOSTION DU PRIX GLOBAL ET FORFAITAIRE</t>
  </si>
  <si>
    <t>FEVRIER 2025</t>
  </si>
  <si>
    <t>BERTIN-LEBEIGLE ARCHITECTES ASSOCIES</t>
  </si>
  <si>
    <t>BET FLUIDES - SODEXI</t>
  </si>
  <si>
    <t>N°</t>
  </si>
  <si>
    <t xml:space="preserve"> </t>
  </si>
  <si>
    <t>TVA 8,50%</t>
  </si>
  <si>
    <t>REVETEMENTS MURAUX</t>
  </si>
  <si>
    <t>MENUISERIES ALUMINIUM</t>
  </si>
  <si>
    <t>LOT N°01 - CLOISONNEMENTS - FAUX PLAFONDS</t>
  </si>
  <si>
    <t>DESIGNATION</t>
  </si>
  <si>
    <t>U</t>
  </si>
  <si>
    <t>Qté MOE</t>
  </si>
  <si>
    <t>Qté Ent.</t>
  </si>
  <si>
    <t>P.U.</t>
  </si>
  <si>
    <t>SOMMES</t>
  </si>
  <si>
    <t>TOTAUX</t>
  </si>
  <si>
    <t>Installations de chantier</t>
  </si>
  <si>
    <t>1.1.1</t>
  </si>
  <si>
    <t>CLOISONS LEGERES</t>
  </si>
  <si>
    <t>1.1.1.1</t>
  </si>
  <si>
    <t>Cloisons simples 72/48</t>
  </si>
  <si>
    <t>m2</t>
  </si>
  <si>
    <t>Cloisons simples 98/48</t>
  </si>
  <si>
    <t>Cloisons composées</t>
  </si>
  <si>
    <t>Cloisons simples 72/48 - CF 1H</t>
  </si>
  <si>
    <t>Cloisons simples 98/48 - CF 1H</t>
  </si>
  <si>
    <t>Cloisons composées - CF 1H</t>
  </si>
  <si>
    <t>1.1.1.2</t>
  </si>
  <si>
    <t>Pose des huisseries</t>
  </si>
  <si>
    <t>1.1.1.3</t>
  </si>
  <si>
    <t>Isolant phonique</t>
  </si>
  <si>
    <t>1.1.1.4</t>
  </si>
  <si>
    <t>Habillage BA13 sur ossature bois</t>
  </si>
  <si>
    <t>1.1.2</t>
  </si>
  <si>
    <t>HABILLAGES</t>
  </si>
  <si>
    <t>1.1.2.1</t>
  </si>
  <si>
    <t>Encoffrements</t>
  </si>
  <si>
    <t>Soffite y compris jouées</t>
  </si>
  <si>
    <t>1.1.2.2</t>
  </si>
  <si>
    <t>Trappes de visites</t>
  </si>
  <si>
    <t>1.1.3</t>
  </si>
  <si>
    <t>FAUX PLAFONDS</t>
  </si>
  <si>
    <t>1.1.3.1</t>
  </si>
  <si>
    <t>Faux plafonds en plaques de Placoplatre BA 13</t>
  </si>
  <si>
    <t>1.1.3.2</t>
  </si>
  <si>
    <t>Faux plafonds en plaques de Placoplatre BA 13 - CF 1h</t>
  </si>
  <si>
    <t>1.1.3.3</t>
  </si>
  <si>
    <t>Faux plafonds en dalles 60x60</t>
  </si>
  <si>
    <t>1.1.3.4</t>
  </si>
  <si>
    <t>Faux-plafonds en dalles 60x60 acoustique</t>
  </si>
  <si>
    <t>1.1.3.5</t>
  </si>
  <si>
    <t>Faux-plafonds bois en dalles 60x60 acoustique</t>
  </si>
  <si>
    <t>1.1.3.6</t>
  </si>
  <si>
    <t>Jouées de fermeture</t>
  </si>
  <si>
    <t>1.1.3.7</t>
  </si>
  <si>
    <t>Trappes d'accès</t>
  </si>
  <si>
    <t>Nettoyage et évacuation des déchets</t>
  </si>
  <si>
    <t>Attention !</t>
  </si>
  <si>
    <t>TOTAL TTC</t>
  </si>
  <si>
    <r>
      <rPr>
        <b/>
        <sz val="10"/>
        <color rgb="FFFF0000"/>
        <rFont val="Arial"/>
        <family val="2"/>
      </rPr>
      <t xml:space="preserve">IMPORTANT ! </t>
    </r>
    <r>
      <rPr>
        <b/>
        <sz val="8"/>
        <color rgb="FFFF0000"/>
        <rFont val="Arial"/>
        <family val="2"/>
      </rPr>
      <t xml:space="preserve">
Les quantités figurant au présent détail quantitatif pour chacun des lots ne sont données qu’à titre indicatif. 
Le soumissionnaire est tenu de les vérifier et de tenir compte des quantités constatées en plus ou en moins. Il ne pourra en aucun cas, arguer d’une différence relevée lors de l’exécution pour obtenir une majoration de prix, sauf modification apportée aux plans par le Maître d’ouvrage en cours d’exécution des travaux.    </t>
    </r>
  </si>
  <si>
    <t>LOT N°02 - REVETEMENTS DURS</t>
  </si>
  <si>
    <t>2.1.1.2</t>
  </si>
  <si>
    <t>2.1.1.2.1</t>
  </si>
  <si>
    <t>Revêtements muraux en grès émaillé 30x90 - Sanitaires</t>
  </si>
  <si>
    <t>Revêtements muraux en grès émaillé - Crédences</t>
  </si>
  <si>
    <t>LOT N°03 - MENUISERIES BOIS</t>
  </si>
  <si>
    <t>3.1.1</t>
  </si>
  <si>
    <t>PORTES PLEINES</t>
  </si>
  <si>
    <t>3.1.1.1</t>
  </si>
  <si>
    <t>Portes PP-1 PF 1/2H de 150x210 + oculus 18/88 - contrôle d'accès, ferme porte</t>
  </si>
  <si>
    <t>Ut</t>
  </si>
  <si>
    <t>3.1.1.2</t>
  </si>
  <si>
    <t>Portes PP-2 - CF 1/2h de 100x210 avec ferme porte</t>
  </si>
  <si>
    <t>3.1.1.3</t>
  </si>
  <si>
    <t>Portes PP-3 - CF 1/2h de  100x210 - contrôle d'accès, ferme porte</t>
  </si>
  <si>
    <t>3.1.1.4</t>
  </si>
  <si>
    <t>Portes PP-4 PF 1/2H de 100x210 - contrôle d'accès</t>
  </si>
  <si>
    <t>3.1.1.5</t>
  </si>
  <si>
    <t>Portes PP-5 PF 1/2H de 100x245 - Imposte pleine</t>
  </si>
  <si>
    <t>3.1.1.6</t>
  </si>
  <si>
    <t>Portes PP-6 PF 1/2H de 150x210, contrôle d'accès, ferme porte, barre anti-panique</t>
  </si>
  <si>
    <t>3.1.1.7</t>
  </si>
  <si>
    <t>Portes PP-7 de 100x250</t>
  </si>
  <si>
    <t>3.1.1.8</t>
  </si>
  <si>
    <t>Portes PP-8 PF 1/2H de 100x245 + Imposte, contrôle d'accès, ferme porte</t>
  </si>
  <si>
    <t>3.1.1.9</t>
  </si>
  <si>
    <t>Portes PP-9 PF 1/2H de 100x210 en bois massif</t>
  </si>
  <si>
    <t>3.1.1.10</t>
  </si>
  <si>
    <t>Portes PP-10 PF 1/2H de 100x210</t>
  </si>
  <si>
    <t>3.1.1.11</t>
  </si>
  <si>
    <t>Portes PP-11 PF 1/2H de 100x245, ferme porte + ventouse de maintien</t>
  </si>
  <si>
    <t>TOTAL PORTES PLEINES</t>
  </si>
  <si>
    <t>3.1.2</t>
  </si>
  <si>
    <t>PORTES VITREES</t>
  </si>
  <si>
    <t>3.1.2.1</t>
  </si>
  <si>
    <t>Portes PV-1 2V de 150x210</t>
  </si>
  <si>
    <t>TOTAL PORTES VITREES</t>
  </si>
  <si>
    <t>3.1.3</t>
  </si>
  <si>
    <t>ENSEMBLES DE MENUISES</t>
  </si>
  <si>
    <t>3.1.3.1</t>
  </si>
  <si>
    <t>Ensemble EM-1 fixe + 2V de 221x255 - avec barres anti-panique</t>
  </si>
  <si>
    <t>3.1.3.2</t>
  </si>
  <si>
    <t>Ensemble EM-2 fixe de 142x255</t>
  </si>
  <si>
    <t>TOTAL ENSEMBLES DE MENUISES</t>
  </si>
  <si>
    <t>3.1.4</t>
  </si>
  <si>
    <t>CHASSIS FIXES</t>
  </si>
  <si>
    <t>a) -</t>
  </si>
  <si>
    <t>Chassis bo-01 de 158x145</t>
  </si>
  <si>
    <t>b) -</t>
  </si>
  <si>
    <t>Chassis bo-02 de 318x145</t>
  </si>
  <si>
    <t>c) -</t>
  </si>
  <si>
    <t>Chassis bo-03 de 120x145</t>
  </si>
  <si>
    <t>d) -</t>
  </si>
  <si>
    <t>Chassis bo-03a de 120x145</t>
  </si>
  <si>
    <t>e) -</t>
  </si>
  <si>
    <t>Chassis bo-04 de 160x120</t>
  </si>
  <si>
    <t>f) -</t>
  </si>
  <si>
    <t>Chassis bo-05 de 105x145</t>
  </si>
  <si>
    <t>g) -</t>
  </si>
  <si>
    <t>Chassis bo-06 de 466x120</t>
  </si>
  <si>
    <t>h) -</t>
  </si>
  <si>
    <t>Chassis bo-07 de 464x145</t>
  </si>
  <si>
    <t>i) -</t>
  </si>
  <si>
    <t>Chassis bo-08 de 140x145</t>
  </si>
  <si>
    <t>j) -</t>
  </si>
  <si>
    <t>Chassis bo-09 de 170x105</t>
  </si>
  <si>
    <t>TOTAL CHASSIS FIXES</t>
  </si>
  <si>
    <t>3.1.5</t>
  </si>
  <si>
    <t>PLACARDS ET CLOISONS COULISSANTES</t>
  </si>
  <si>
    <t>3.1.5.1</t>
  </si>
  <si>
    <t>Placards</t>
  </si>
  <si>
    <t>Placards PL-1 de 360x210</t>
  </si>
  <si>
    <t>Placards PL-2 de 200x210</t>
  </si>
  <si>
    <t>Placards PL-3 de 176x210</t>
  </si>
  <si>
    <t>Placards PL-4 de 360x210</t>
  </si>
  <si>
    <t>3.1.5.2</t>
  </si>
  <si>
    <t>Cloisons coulissantes de 520x260</t>
  </si>
  <si>
    <t>TOTAL PLACARDS ET CLOISONS COULISSANTES</t>
  </si>
  <si>
    <t>3.1.6</t>
  </si>
  <si>
    <t>AMENAGEMENTS - DECORATIONS</t>
  </si>
  <si>
    <t>3.1.6.1</t>
  </si>
  <si>
    <t>Banquettes L= 7,10m</t>
  </si>
  <si>
    <t>Ens</t>
  </si>
  <si>
    <t>3.1.6.2</t>
  </si>
  <si>
    <t>Alcôve mange-debout L= 5,20m</t>
  </si>
  <si>
    <t>3.1.6.3</t>
  </si>
  <si>
    <t>Double étagère au droit du "mange-debout"</t>
  </si>
  <si>
    <t>3.1.6.4</t>
  </si>
  <si>
    <t>Ensemble cuisine, meubles haut et bas</t>
  </si>
  <si>
    <t>Meuble cuisine 1</t>
  </si>
  <si>
    <t>3.1.6.5</t>
  </si>
  <si>
    <t>Habillage mural en stratifié</t>
  </si>
  <si>
    <t>3.1.6.6</t>
  </si>
  <si>
    <t>Fourniture et mise en œuvre de papiers peints décoratifs</t>
  </si>
  <si>
    <t>- Palier d'arrivée niveau 2</t>
  </si>
  <si>
    <t>- Hall d'accueil au niveau 1</t>
  </si>
  <si>
    <t>3.1.6.7</t>
  </si>
  <si>
    <t>Panneaux "absorption acoustique"</t>
  </si>
  <si>
    <t>- Panneaux Cl-1   de 390x250</t>
  </si>
  <si>
    <t>- Panneaux Cl-2   de 120x103</t>
  </si>
  <si>
    <t>- Panneaux Cl-2   de 105x103</t>
  </si>
  <si>
    <t>3.1.6.8</t>
  </si>
  <si>
    <t>Aménagement sous escalier</t>
  </si>
  <si>
    <t>- Ensemble habillage espace repro</t>
  </si>
  <si>
    <t>- Placard 2 vantaux de 090/150 - sous escalier - PL5</t>
  </si>
  <si>
    <t>- Ensemble étagères et habillage de 065/110 - sous escalier</t>
  </si>
  <si>
    <t>3.1.7</t>
  </si>
  <si>
    <t>Organigramme des clés</t>
  </si>
  <si>
    <t>3.1.8</t>
  </si>
  <si>
    <t>Signalétique</t>
  </si>
  <si>
    <t>TOTAL AMENAGEMENTS - DECORATIONS</t>
  </si>
  <si>
    <t>TOTAL MENUISERIES BOIS</t>
  </si>
  <si>
    <t>LOT N°04 - MENUISERIES ALUMINIUM</t>
  </si>
  <si>
    <t>4.1.1</t>
  </si>
  <si>
    <t>4.1.1.1</t>
  </si>
  <si>
    <t>Châssis vitrés fixes</t>
  </si>
  <si>
    <t>- Châssis al-01 de 132x145</t>
  </si>
  <si>
    <t>- Châssis al-02 de 260x145</t>
  </si>
  <si>
    <t>- Châssis al-03 de 135x145</t>
  </si>
  <si>
    <t>- Châssis al-04 de 125x145</t>
  </si>
  <si>
    <t>- Châssis al-05 de 155x145</t>
  </si>
  <si>
    <t>- Châssis al-06 de 120x145</t>
  </si>
  <si>
    <t>LOT N°5 - PEINTURES</t>
  </si>
  <si>
    <t>5.1.1</t>
  </si>
  <si>
    <t>PEINTURE INTERIEURE</t>
  </si>
  <si>
    <t>5.1.1.1</t>
  </si>
  <si>
    <t>Enduit de peintre</t>
  </si>
  <si>
    <t>5.1.1.2 / 3</t>
  </si>
  <si>
    <t>Peinture murs et plafonds des pièces sèches et humides</t>
  </si>
  <si>
    <t>Sur murs BA</t>
  </si>
  <si>
    <t>Sur cloisons BA13</t>
  </si>
  <si>
    <t>Sur encoffrements</t>
  </si>
  <si>
    <t>Sur jouées de fermeture</t>
  </si>
  <si>
    <t>Sur faux-plafonds BA13</t>
  </si>
  <si>
    <t>5.1.1.4</t>
  </si>
  <si>
    <t>Peinture des huisseries</t>
  </si>
  <si>
    <t>5.1.1.5</t>
  </si>
  <si>
    <t>Peinture des réseaux apparents en plafonds</t>
  </si>
  <si>
    <t>Relogement de l'agence France Travail Saint Denis</t>
  </si>
  <si>
    <t>Electricité</t>
  </si>
  <si>
    <t>REP</t>
  </si>
  <si>
    <t>DESCRIPTION DES TRAVAUX ET COMMENTAIRES</t>
  </si>
  <si>
    <t>PU EN EUROS</t>
  </si>
  <si>
    <t>TOTAUX H.T. EN EUROS</t>
  </si>
  <si>
    <t>Divers</t>
  </si>
  <si>
    <t>TGBT</t>
  </si>
  <si>
    <t>ens</t>
  </si>
  <si>
    <t>TD 1</t>
  </si>
  <si>
    <t>Tableau électrique de chantier</t>
  </si>
  <si>
    <t>F</t>
  </si>
  <si>
    <t>Liaisons équipotentielles</t>
  </si>
  <si>
    <t>Percements, calfeutrements</t>
  </si>
  <si>
    <t>Chemin de câble</t>
  </si>
  <si>
    <t>S/Total Distribution</t>
  </si>
  <si>
    <t>Appareillages</t>
  </si>
  <si>
    <t>Interrupteur variateur lumineux</t>
  </si>
  <si>
    <t>u</t>
  </si>
  <si>
    <t>Interrupteur poussoir lumineux double allumage</t>
  </si>
  <si>
    <t>Commande centralisée GTB</t>
  </si>
  <si>
    <t>coupure des lumieres bureaux au niveau porte privative R+2</t>
  </si>
  <si>
    <t>Détecteur de présence</t>
  </si>
  <si>
    <t>Horloge programmable</t>
  </si>
  <si>
    <t>Poste de travail PT 1 (6PC+2RJ45)</t>
  </si>
  <si>
    <t>Poste de travail PT 2 (3PC+1RJ45)</t>
  </si>
  <si>
    <t>Prise 16A 2P+T</t>
  </si>
  <si>
    <t>Prise 16A 2P+T étanche</t>
  </si>
  <si>
    <t>Brasseur d'air</t>
  </si>
  <si>
    <t>Brasseur d'air grand format (cafétariait)</t>
  </si>
  <si>
    <t>Boucle à induction poste d'acceuil</t>
  </si>
  <si>
    <t>Prise RJ45</t>
  </si>
  <si>
    <t>perche en alu 6 PC et 1 RJ45</t>
  </si>
  <si>
    <t>Attentes CTA</t>
  </si>
  <si>
    <t>Attentes groupe d'eau glacée</t>
  </si>
  <si>
    <t>Attente VMC</t>
  </si>
  <si>
    <t>Attente ventilo convecteur</t>
  </si>
  <si>
    <t>Attente divers</t>
  </si>
  <si>
    <t>S/Total Appareillages</t>
  </si>
  <si>
    <t>Lustrerie</t>
  </si>
  <si>
    <t>Dalle LED 600x600 DALI</t>
  </si>
  <si>
    <t>Downlight sanitaire</t>
  </si>
  <si>
    <t>suspension LED</t>
  </si>
  <si>
    <t>Cordon LED</t>
  </si>
  <si>
    <t>ml</t>
  </si>
  <si>
    <t>hublots LED</t>
  </si>
  <si>
    <t>Contrôleur DALI y/c raccordement sur GTB</t>
  </si>
  <si>
    <t>Programmation, essais et mise en service</t>
  </si>
  <si>
    <t>Câblage de l'ensemble y compris fourreaux</t>
  </si>
  <si>
    <t>S/Total Lustrerie</t>
  </si>
  <si>
    <t>Incendie</t>
  </si>
  <si>
    <t>BAES</t>
  </si>
  <si>
    <t>Déclencheur manuel</t>
  </si>
  <si>
    <t>Sirene, flash</t>
  </si>
  <si>
    <t>Câblage</t>
  </si>
  <si>
    <t>S/Total Incendie</t>
  </si>
  <si>
    <t>Contrôle d'accès</t>
  </si>
  <si>
    <t>Ventouse BV</t>
  </si>
  <si>
    <t>DM vert de deverrouillage</t>
  </si>
  <si>
    <t>BGV</t>
  </si>
  <si>
    <t>gache</t>
  </si>
  <si>
    <t>bouton poussoir</t>
  </si>
  <si>
    <t>contact porte</t>
  </si>
  <si>
    <t>attente caméra</t>
  </si>
  <si>
    <t>attente lecture badge</t>
  </si>
  <si>
    <t>S/Total Contrôle d'accès</t>
  </si>
  <si>
    <t>Anti intrusion</t>
  </si>
  <si>
    <t>attente Détecteur</t>
  </si>
  <si>
    <t>attente recepteur alarme radio</t>
  </si>
  <si>
    <t>S/Total Intrusion</t>
  </si>
  <si>
    <t>Informatique</t>
  </si>
  <si>
    <t>Baie informatique 50"</t>
  </si>
  <si>
    <t>Sous répartiteur 42"</t>
  </si>
  <si>
    <t xml:space="preserve">PDU </t>
  </si>
  <si>
    <t>Borne wifi</t>
  </si>
  <si>
    <t>Cordon de brassage</t>
  </si>
  <si>
    <t>Noyau RJ45</t>
  </si>
  <si>
    <t>Câble HDMI male / femelle 10ml</t>
  </si>
  <si>
    <t xml:space="preserve">Vidéoprojecteur yc support + toile </t>
  </si>
  <si>
    <t>TV LCD 55" + support mural</t>
  </si>
  <si>
    <t>Câblage informatique 4P6/10 cat 6a</t>
  </si>
  <si>
    <t>Onduleur 4 kVA</t>
  </si>
  <si>
    <t>Onduleur 12 kVA</t>
  </si>
  <si>
    <t>Recette informatique</t>
  </si>
  <si>
    <t>S/Total Informatique</t>
  </si>
  <si>
    <t>TOTAL HT</t>
  </si>
  <si>
    <t>TVA 8,50 %</t>
  </si>
  <si>
    <t>Option</t>
  </si>
  <si>
    <t>Onduleur 40 kVA</t>
  </si>
  <si>
    <t>PLOMBERIE / CVC</t>
  </si>
  <si>
    <t>DESIGNATION DES OUVRAGES</t>
  </si>
  <si>
    <t>Appareillages sanitaire</t>
  </si>
  <si>
    <t>Cuvette WC réhaussée</t>
  </si>
  <si>
    <t>Lavabo PMR</t>
  </si>
  <si>
    <t>Evier inox</t>
  </si>
  <si>
    <t>Chauffe eau instantané</t>
  </si>
  <si>
    <t>Accessoires</t>
  </si>
  <si>
    <t>Glace murale 600x500</t>
  </si>
  <si>
    <t>Distributeur de papier toilette</t>
  </si>
  <si>
    <t>Distributeur de savon liquide</t>
  </si>
  <si>
    <t>Distributeur d'essui main</t>
  </si>
  <si>
    <t>Percements, calfeutrement</t>
  </si>
  <si>
    <t xml:space="preserve">ens </t>
  </si>
  <si>
    <t>Distribution EF et évacuation</t>
  </si>
  <si>
    <t>Tube PVC 50/100 y/c raccordement sur réseau existant</t>
  </si>
  <si>
    <t>Attente EF fontaine à eau</t>
  </si>
  <si>
    <t>Vanne d'arrêt par cellule sanitaire</t>
  </si>
  <si>
    <t>nourrice</t>
  </si>
  <si>
    <t>Alimentation PEHD y/c piquage sur existant + vanne d'arrêt</t>
  </si>
  <si>
    <t>Protection incendie</t>
  </si>
  <si>
    <t>Plans MS41</t>
  </si>
  <si>
    <t>Consignes de sécurité</t>
  </si>
  <si>
    <t>Extincteurs CO2</t>
  </si>
  <si>
    <t>Extincteurs à eau</t>
  </si>
  <si>
    <t>S/TOTAL</t>
  </si>
  <si>
    <t xml:space="preserve"> Climatisation</t>
  </si>
  <si>
    <t>GROUPE EXTERIEUR</t>
  </si>
  <si>
    <t>Groupe d'eau glacée 80 kWf avec caisson protection</t>
  </si>
  <si>
    <t>Transport sur site</t>
  </si>
  <si>
    <t>UNITES INTERIEURES</t>
  </si>
  <si>
    <t>Cassette 600x600</t>
  </si>
  <si>
    <t>Cassette 900x900</t>
  </si>
  <si>
    <t>REGULATION INDIVIDUELLE (VANNE 3 VOIES TOR )</t>
  </si>
  <si>
    <t>Thermostat filaire</t>
  </si>
  <si>
    <t>SPLIT SYSTEM</t>
  </si>
  <si>
    <t>Split system 18000 BTU</t>
  </si>
  <si>
    <t>Automate de redondace yc raccordement sur GTB</t>
  </si>
  <si>
    <t>DISTRIBUTION EAU GLACEE</t>
  </si>
  <si>
    <t xml:space="preserve">Accessoires  (Vannes  equilibrage brage , vannes  arret ,  purgeur …)  et supportage  </t>
  </si>
  <si>
    <t xml:space="preserve">Ens </t>
  </si>
  <si>
    <t xml:space="preserve">CONDENSATS </t>
  </si>
  <si>
    <t>TUBE PVC CALORIFUGE ø25/32 compris raccordement sur attente existante</t>
  </si>
  <si>
    <t>ELECTRICITE</t>
  </si>
  <si>
    <t>Raccordements électriques sur attente</t>
  </si>
  <si>
    <t xml:space="preserve">Liaison bus </t>
  </si>
  <si>
    <t>Passerelle de communication GTB</t>
  </si>
  <si>
    <t xml:space="preserve">DIVERS </t>
  </si>
  <si>
    <t xml:space="preserve">Essais, programmation et mise en service  </t>
  </si>
  <si>
    <t>S/TOTAL CLIMATISATION</t>
  </si>
  <si>
    <t>Ventilation</t>
  </si>
  <si>
    <t>Centrale traitement de l'air</t>
  </si>
  <si>
    <t>CTA double flux à échangeur à plaque</t>
  </si>
  <si>
    <t>Raccordement électrique</t>
  </si>
  <si>
    <t>VMC pour sanitaires y/c réseaux</t>
  </si>
  <si>
    <t>Air neuf</t>
  </si>
  <si>
    <t>Gaine rectangulaire</t>
  </si>
  <si>
    <t>Gaine ronde spiralée</t>
  </si>
  <si>
    <t>Supportage</t>
  </si>
  <si>
    <t>Bouche de soufflage</t>
  </si>
  <si>
    <t>Grille d'air neuf 600x600</t>
  </si>
  <si>
    <t>Accessoires de gaine</t>
  </si>
  <si>
    <t>Clapet coupe feu</t>
  </si>
  <si>
    <t>Reprise d'air</t>
  </si>
  <si>
    <t>Bouche de reprise</t>
  </si>
  <si>
    <t>S/TOTAL VENTILATION</t>
  </si>
  <si>
    <t>QTES PROPOSES</t>
  </si>
  <si>
    <t>QTES ENT</t>
  </si>
  <si>
    <t>raccordement sur centrale d'alarme incendie existante</t>
  </si>
  <si>
    <t>Qté proposé</t>
  </si>
  <si>
    <t>Qté ent</t>
  </si>
  <si>
    <t>QTES</t>
  </si>
  <si>
    <t>TUYAUTERIE soudée tous DN confondus y/c calorifuge</t>
  </si>
  <si>
    <t>Poste de travail PT 3</t>
  </si>
  <si>
    <t>TOTAL SANS OPTION TTC</t>
  </si>
  <si>
    <t>TOTAL HT avec option</t>
  </si>
  <si>
    <t>TOTAL TTC avec option</t>
  </si>
  <si>
    <t>CDPGF -</t>
  </si>
  <si>
    <t>OPTION CATEGORIE 4</t>
  </si>
  <si>
    <t xml:space="preserve">TVA 8,5%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</si>
</sst>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7">
    <numFmt numFmtId="44" formatCode="_-* #,##0.00\ &quot;€&quot;_-;\-* #,##0.00\ &quot;€&quot;_-;_-* &quot;-&quot;??\ &quot;€&quot;_-;_-@_-"/>
    <numFmt numFmtId="43" formatCode="_-* #,##0.00_-;\-* #,##0.00_-;_-* &quot;-&quot;??_-;_-@_-"/>
    <numFmt numFmtId="164" formatCode="_-* #,##0.00\ _€_-;\-* #,##0.00\ _€_-;_-* &quot;-&quot;??\ _€_-;_-@_-"/>
    <numFmt numFmtId="165" formatCode="0.000"/>
    <numFmt numFmtId="166" formatCode="#,##0.00\ &quot;€&quot;"/>
    <numFmt numFmtId="167" formatCode="#,##0.00&quot; F&quot;;[Red]\-#,##0.00&quot; F&quot;"/>
    <numFmt numFmtId="168" formatCode="_-* #,##0.00\ [$€-1]_-;\-* #,##0.00\ [$€-1]_-;_-* \-??\ [$€-1]_-"/>
    <numFmt numFmtId="169" formatCode="[$-40C]mmmm\-yy;@"/>
    <numFmt numFmtId="171" formatCode="&quot;TOTAL &quot;@"/>
    <numFmt numFmtId="172" formatCode="&quot;TOTAL HT &quot;@"/>
    <numFmt numFmtId="173" formatCode="#,##0.00[$€];[Red]\-#,##0.00[$€]"/>
    <numFmt numFmtId="174" formatCode="#,##0.00\ [$€-803];[Red]\-#,##0.00\ [$€-803]"/>
    <numFmt numFmtId="175" formatCode="#,##0.00\ [$€-1]"/>
    <numFmt numFmtId="176" formatCode="_-* #,##0.00&quot; €&quot;_-;\-* #,##0.00&quot; €&quot;_-;_-* \-??&quot; €&quot;_-;_-@_-"/>
    <numFmt numFmtId="177" formatCode="0.0"/>
    <numFmt numFmtId="178" formatCode="#\.##0&quot; F &quot;;\(#\.##0&quot; F)&quot;"/>
    <numFmt numFmtId="179" formatCode="_-* #,##0.00\ [$€-1]_-;\-* #,##0.00\ [$€-1]_-;_-* &quot;-&quot;??\ [$€-1]_-;_-@_-"/>
  </numFmts>
  <fonts count="40">
    <font>
      <sz val="10"/>
      <name val="Arial"/>
    </font>
    <font>
      <sz val="10"/>
      <color theme="1"/>
      <name val="Arial"/>
      <family val="2"/>
    </font>
    <font>
      <sz val="10"/>
      <name val="Arial"/>
      <family val="2"/>
    </font>
    <font>
      <b/>
      <sz val="12"/>
      <name val="Arial"/>
      <family val="2"/>
    </font>
    <font>
      <sz val="10"/>
      <name val="Arial"/>
      <family val="2"/>
    </font>
    <font>
      <b/>
      <sz val="10"/>
      <name val="Arial"/>
      <family val="2"/>
    </font>
    <font>
      <sz val="10"/>
      <name val="Century Gothic"/>
      <family val="2"/>
    </font>
    <font>
      <sz val="9"/>
      <name val="Arial"/>
      <family val="2"/>
    </font>
    <font>
      <b/>
      <sz val="9"/>
      <name val="Arial"/>
      <family val="2"/>
    </font>
    <font>
      <b/>
      <sz val="14"/>
      <name val="Arial"/>
      <family val="2"/>
    </font>
    <font>
      <b/>
      <sz val="24"/>
      <name val="Arial"/>
      <family val="2"/>
    </font>
    <font>
      <b/>
      <sz val="16"/>
      <name val="Arial"/>
      <family val="2"/>
    </font>
    <font>
      <b/>
      <sz val="22"/>
      <name val="Arial"/>
      <family val="2"/>
    </font>
    <font>
      <sz val="8"/>
      <name val="Arial"/>
      <family val="2"/>
    </font>
    <font>
      <sz val="10"/>
      <color rgb="FF000000"/>
      <name val="Times New Roman"/>
      <family val="1"/>
    </font>
    <font>
      <i/>
      <sz val="10"/>
      <color rgb="FFFF0000"/>
      <name val="Arial"/>
      <family val="2"/>
    </font>
    <font>
      <b/>
      <i/>
      <sz val="10"/>
      <color rgb="FFFF0000"/>
      <name val="Arial"/>
      <family val="2"/>
    </font>
    <font>
      <b/>
      <sz val="10"/>
      <color rgb="FFFF0000"/>
      <name val="Arial"/>
      <family val="2"/>
    </font>
    <font>
      <b/>
      <sz val="8"/>
      <color rgb="FFFF0000"/>
      <name val="Arial"/>
      <family val="2"/>
    </font>
    <font>
      <b/>
      <sz val="18"/>
      <color rgb="FFFFFF00"/>
      <name val="Arial Black"/>
      <family val="2"/>
    </font>
    <font>
      <b/>
      <sz val="10"/>
      <color theme="0" tint="-4.9989318521683403E-2"/>
      <name val="Arial"/>
      <family val="2"/>
    </font>
    <font>
      <b/>
      <sz val="10"/>
      <color theme="0" tint="-0.14999847407452621"/>
      <name val="Arial"/>
      <family val="2"/>
    </font>
    <font>
      <b/>
      <i/>
      <sz val="9"/>
      <color rgb="FF0000FF"/>
      <name val="Arial"/>
      <family val="2"/>
    </font>
    <font>
      <i/>
      <sz val="9"/>
      <color rgb="FF0000FF"/>
      <name val="Arial"/>
      <family val="2"/>
    </font>
    <font>
      <b/>
      <sz val="10"/>
      <color theme="1"/>
      <name val="Arial"/>
      <family val="2"/>
    </font>
    <font>
      <sz val="10"/>
      <color rgb="FF00FFFF"/>
      <name val="Arial"/>
      <family val="2"/>
    </font>
    <font>
      <b/>
      <sz val="10"/>
      <color rgb="FF00FFFF"/>
      <name val="Arial"/>
      <family val="2"/>
    </font>
    <font>
      <sz val="11"/>
      <color theme="1"/>
      <name val="Calibri"/>
      <family val="2"/>
      <scheme val="minor"/>
    </font>
    <font>
      <sz val="10"/>
      <name val="Geneva"/>
      <family val="2"/>
    </font>
    <font>
      <b/>
      <sz val="16"/>
      <name val="Arial Black"/>
      <family val="2"/>
    </font>
    <font>
      <sz val="10"/>
      <color rgb="FF0000FF"/>
      <name val="Arial"/>
      <family val="2"/>
    </font>
    <font>
      <b/>
      <sz val="12"/>
      <color rgb="FFFF0000"/>
      <name val="Arial"/>
      <family val="2"/>
    </font>
    <font>
      <b/>
      <sz val="8"/>
      <color rgb="FF00FFFF"/>
      <name val="Arial"/>
      <family val="2"/>
    </font>
    <font>
      <b/>
      <sz val="9"/>
      <color rgb="FF00FFFF"/>
      <name val="Arial"/>
      <family val="2"/>
    </font>
    <font>
      <b/>
      <i/>
      <sz val="9"/>
      <color rgb="FF00FFFF"/>
      <name val="Arial"/>
      <family val="2"/>
    </font>
    <font>
      <b/>
      <i/>
      <sz val="9"/>
      <color rgb="FFFFFF00"/>
      <name val="Arial"/>
      <family val="2"/>
    </font>
    <font>
      <b/>
      <outline/>
      <sz val="22"/>
      <name val="Arial"/>
      <family val="2"/>
    </font>
    <font>
      <b/>
      <sz val="22"/>
      <name val="Arial Black"/>
      <family val="2"/>
    </font>
    <font>
      <sz val="10"/>
      <name val="Arial"/>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6">
    <border>
      <left/>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style="thin">
        <color indexed="8"/>
      </left>
      <right style="thin">
        <color indexed="8"/>
      </right>
      <top/>
      <bottom/>
      <diagonal/>
    </border>
    <border>
      <left style="thin">
        <color indexed="8"/>
      </left>
      <right style="thin">
        <color indexed="64"/>
      </right>
      <top/>
      <bottom style="thin">
        <color indexed="8"/>
      </bottom>
      <diagonal/>
    </border>
    <border>
      <left style="thin">
        <color indexed="8"/>
      </left>
      <right style="thin">
        <color indexed="8"/>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64"/>
      </left>
      <right style="thin">
        <color indexed="8"/>
      </right>
      <top style="thin">
        <color indexed="8"/>
      </top>
      <bottom style="thin">
        <color indexed="64"/>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auto="1"/>
      </left>
      <right/>
      <top/>
      <bottom/>
      <diagonal/>
    </border>
    <border>
      <left/>
      <right/>
      <top style="thin">
        <color indexed="64"/>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auto="1"/>
      </left>
      <right style="thin">
        <color auto="1"/>
      </right>
      <top/>
      <bottom/>
      <diagonal/>
    </border>
    <border>
      <left style="thin">
        <color indexed="8"/>
      </left>
      <right/>
      <top style="thin">
        <color indexed="64"/>
      </top>
      <bottom style="thin">
        <color indexed="64"/>
      </bottom>
      <diagonal/>
    </border>
    <border>
      <left style="thin">
        <color indexed="64"/>
      </left>
      <right/>
      <top/>
      <bottom style="thin">
        <color indexed="8"/>
      </bottom>
      <diagonal/>
    </border>
  </borders>
  <cellStyleXfs count="28">
    <xf numFmtId="0" fontId="0" fillId="0" borderId="0"/>
    <xf numFmtId="167" fontId="6" fillId="0" borderId="0" applyFill="0" applyBorder="0" applyAlignment="0" applyProtection="0"/>
    <xf numFmtId="164" fontId="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3" fontId="1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0" fontId="4" fillId="0" borderId="0"/>
    <xf numFmtId="0" fontId="14" fillId="0" borderId="0"/>
    <xf numFmtId="9" fontId="4" fillId="0" borderId="0" applyFont="0" applyFill="0" applyBorder="0" applyAlignment="0" applyProtection="0"/>
    <xf numFmtId="9" fontId="4" fillId="0" borderId="0" applyFont="0" applyFill="0" applyBorder="0" applyAlignment="0" applyProtection="0"/>
    <xf numFmtId="9" fontId="14" fillId="0" borderId="0" applyFont="0" applyFill="0" applyBorder="0" applyAlignment="0" applyProtection="0"/>
    <xf numFmtId="0" fontId="2" fillId="0" borderId="0"/>
    <xf numFmtId="0" fontId="2" fillId="0" borderId="0"/>
    <xf numFmtId="0" fontId="2" fillId="0" borderId="0"/>
    <xf numFmtId="0" fontId="27" fillId="0" borderId="0"/>
    <xf numFmtId="0" fontId="2" fillId="0" borderId="0"/>
    <xf numFmtId="173" fontId="28" fillId="0" borderId="0" applyFont="0" applyFill="0" applyBorder="0" applyAlignment="0" applyProtection="0"/>
    <xf numFmtId="44" fontId="2" fillId="0" borderId="0" applyFill="0" applyBorder="0" applyAlignment="0" applyProtection="0"/>
    <xf numFmtId="0" fontId="2" fillId="0" borderId="0"/>
    <xf numFmtId="168" fontId="2" fillId="0" borderId="0" applyFill="0" applyBorder="0" applyAlignment="0" applyProtection="0"/>
    <xf numFmtId="164" fontId="2" fillId="0" borderId="0" applyFill="0" applyBorder="0" applyAlignment="0" applyProtection="0"/>
    <xf numFmtId="44" fontId="38" fillId="0" borderId="0" applyFont="0" applyFill="0" applyBorder="0" applyAlignment="0" applyProtection="0"/>
  </cellStyleXfs>
  <cellXfs count="389">
    <xf numFmtId="0" fontId="0" fillId="0" borderId="0" xfId="0"/>
    <xf numFmtId="0" fontId="4" fillId="0" borderId="0" xfId="0" applyFont="1"/>
    <xf numFmtId="0" fontId="4" fillId="0" borderId="0" xfId="0" applyFont="1" applyAlignment="1">
      <alignment horizontal="center"/>
    </xf>
    <xf numFmtId="164" fontId="4" fillId="0" borderId="0" xfId="2" applyFont="1" applyFill="1"/>
    <xf numFmtId="0" fontId="5" fillId="0" borderId="0" xfId="0" applyFont="1"/>
    <xf numFmtId="0" fontId="5" fillId="0" borderId="9" xfId="0" applyFont="1" applyBorder="1" applyAlignment="1">
      <alignment horizontal="center"/>
    </xf>
    <xf numFmtId="3" fontId="5" fillId="0" borderId="9" xfId="0" applyNumberFormat="1" applyFont="1" applyBorder="1" applyAlignment="1">
      <alignment horizontal="center"/>
    </xf>
    <xf numFmtId="0" fontId="5" fillId="0" borderId="0" xfId="0" applyFont="1" applyAlignment="1">
      <alignment horizontal="center"/>
    </xf>
    <xf numFmtId="0" fontId="4" fillId="0" borderId="0" xfId="0" applyFont="1" applyAlignment="1">
      <alignment vertical="center"/>
    </xf>
    <xf numFmtId="0" fontId="5" fillId="0" borderId="0" xfId="0" applyFont="1" applyAlignment="1">
      <alignment horizontal="left"/>
    </xf>
    <xf numFmtId="0" fontId="5" fillId="0" borderId="9" xfId="0" applyFont="1" applyBorder="1" applyAlignment="1">
      <alignment horizontal="right"/>
    </xf>
    <xf numFmtId="0" fontId="5" fillId="0" borderId="0" xfId="0" applyFont="1" applyAlignment="1">
      <alignment horizontal="center" vertical="center"/>
    </xf>
    <xf numFmtId="0" fontId="12" fillId="0" borderId="0" xfId="0" applyFont="1" applyAlignment="1">
      <alignment horizontal="center" vertical="center"/>
    </xf>
    <xf numFmtId="0" fontId="0" fillId="0" borderId="0" xfId="0" applyAlignment="1">
      <alignment wrapText="1"/>
    </xf>
    <xf numFmtId="0" fontId="5" fillId="0" borderId="10" xfId="0" applyFont="1" applyBorder="1" applyAlignment="1">
      <alignment horizontal="right"/>
    </xf>
    <xf numFmtId="0" fontId="8" fillId="0" borderId="9" xfId="0" applyFont="1" applyBorder="1" applyAlignment="1">
      <alignment horizontal="right"/>
    </xf>
    <xf numFmtId="0" fontId="15" fillId="0" borderId="0" xfId="0" applyFont="1"/>
    <xf numFmtId="164" fontId="4" fillId="0" borderId="0" xfId="2" applyFont="1" applyFill="1" applyAlignment="1"/>
    <xf numFmtId="164" fontId="4" fillId="0" borderId="0" xfId="2" applyFont="1"/>
    <xf numFmtId="164" fontId="5" fillId="0" borderId="8" xfId="2" applyFont="1" applyFill="1" applyBorder="1" applyAlignment="1">
      <alignment horizontal="center" vertical="center"/>
    </xf>
    <xf numFmtId="0" fontId="2" fillId="0" borderId="0" xfId="0" applyFont="1"/>
    <xf numFmtId="0" fontId="2" fillId="0" borderId="0" xfId="0" applyFont="1" applyAlignment="1">
      <alignment horizontal="left"/>
    </xf>
    <xf numFmtId="0" fontId="2" fillId="0" borderId="0" xfId="0" applyFont="1" applyAlignment="1">
      <alignment horizontal="center"/>
    </xf>
    <xf numFmtId="0" fontId="5" fillId="0" borderId="8" xfId="0" applyFont="1" applyBorder="1" applyAlignment="1">
      <alignment horizontal="center" vertical="center"/>
    </xf>
    <xf numFmtId="3" fontId="5" fillId="0" borderId="8" xfId="0" applyNumberFormat="1" applyFont="1" applyBorder="1" applyAlignment="1">
      <alignment horizontal="center" vertical="center"/>
    </xf>
    <xf numFmtId="164" fontId="4" fillId="0" borderId="0" xfId="2" applyFont="1" applyBorder="1"/>
    <xf numFmtId="164" fontId="5" fillId="0" borderId="0" xfId="2" applyFont="1" applyBorder="1"/>
    <xf numFmtId="164" fontId="2" fillId="0" borderId="0" xfId="2" applyFont="1" applyBorder="1"/>
    <xf numFmtId="164" fontId="15" fillId="0" borderId="0" xfId="2" applyFont="1" applyBorder="1"/>
    <xf numFmtId="0" fontId="22" fillId="0" borderId="0" xfId="0" applyFont="1" applyAlignment="1">
      <alignment horizontal="left"/>
    </xf>
    <xf numFmtId="0" fontId="5" fillId="0" borderId="0" xfId="0" applyFont="1" applyAlignment="1">
      <alignment horizontal="left" vertical="center"/>
    </xf>
    <xf numFmtId="164" fontId="5" fillId="0" borderId="0" xfId="2" applyFont="1" applyBorder="1" applyAlignment="1">
      <alignment horizontal="left"/>
    </xf>
    <xf numFmtId="164" fontId="22" fillId="0" borderId="0" xfId="2" applyFont="1" applyBorder="1" applyAlignment="1">
      <alignment horizontal="center"/>
    </xf>
    <xf numFmtId="164" fontId="22" fillId="0" borderId="0" xfId="2" applyFont="1" applyBorder="1" applyAlignment="1">
      <alignment horizontal="left"/>
    </xf>
    <xf numFmtId="164" fontId="23" fillId="0" borderId="0" xfId="2" applyFont="1" applyBorder="1" applyAlignment="1">
      <alignment horizontal="left"/>
    </xf>
    <xf numFmtId="164" fontId="2" fillId="0" borderId="0" xfId="2" applyFont="1" applyBorder="1" applyAlignment="1">
      <alignment horizontal="left"/>
    </xf>
    <xf numFmtId="0" fontId="2" fillId="0" borderId="9" xfId="0" applyFont="1" applyBorder="1" applyAlignment="1">
      <alignment horizontal="left"/>
    </xf>
    <xf numFmtId="3" fontId="2" fillId="0" borderId="3" xfId="0" applyNumberFormat="1" applyFont="1" applyBorder="1" applyAlignment="1">
      <alignment horizontal="center"/>
    </xf>
    <xf numFmtId="164" fontId="5" fillId="0" borderId="0" xfId="2" applyFont="1" applyBorder="1" applyAlignment="1">
      <alignment horizontal="left" vertical="center"/>
    </xf>
    <xf numFmtId="0" fontId="2" fillId="0" borderId="0" xfId="19"/>
    <xf numFmtId="0" fontId="2" fillId="0" borderId="0" xfId="19" applyAlignment="1">
      <alignment horizontal="center" vertical="center"/>
    </xf>
    <xf numFmtId="4" fontId="2" fillId="0" borderId="0" xfId="19" applyNumberFormat="1" applyAlignment="1">
      <alignment horizontal="center" vertical="center"/>
    </xf>
    <xf numFmtId="0" fontId="2" fillId="0" borderId="0" xfId="19" applyAlignment="1">
      <alignment vertical="center" wrapText="1"/>
    </xf>
    <xf numFmtId="0" fontId="27" fillId="0" borderId="0" xfId="20"/>
    <xf numFmtId="0" fontId="7" fillId="0" borderId="9" xfId="21" applyFont="1" applyBorder="1" applyAlignment="1">
      <alignment horizontal="center"/>
    </xf>
    <xf numFmtId="0" fontId="7" fillId="0" borderId="9" xfId="18" applyFont="1" applyBorder="1" applyAlignment="1">
      <alignment horizontal="center" vertical="top"/>
    </xf>
    <xf numFmtId="0" fontId="7" fillId="0" borderId="9" xfId="18" applyFont="1" applyBorder="1" applyAlignment="1">
      <alignment horizontal="left" vertical="top" indent="1"/>
    </xf>
    <xf numFmtId="0" fontId="7" fillId="0" borderId="10" xfId="21" applyFont="1" applyBorder="1" applyAlignment="1">
      <alignment horizontal="center"/>
    </xf>
    <xf numFmtId="0" fontId="7" fillId="0" borderId="10" xfId="18" applyFont="1" applyBorder="1" applyAlignment="1">
      <alignment horizontal="center" vertical="top"/>
    </xf>
    <xf numFmtId="173" fontId="5" fillId="0" borderId="8" xfId="22" applyFont="1" applyFill="1" applyBorder="1"/>
    <xf numFmtId="44" fontId="5" fillId="0" borderId="8" xfId="23" applyFont="1" applyFill="1" applyBorder="1" applyAlignment="1">
      <alignment horizontal="center"/>
    </xf>
    <xf numFmtId="174" fontId="2" fillId="0" borderId="0" xfId="19" applyNumberFormat="1"/>
    <xf numFmtId="0" fontId="7" fillId="0" borderId="12" xfId="21" applyFont="1" applyBorder="1" applyAlignment="1">
      <alignment horizontal="center"/>
    </xf>
    <xf numFmtId="0" fontId="7" fillId="0" borderId="12" xfId="18" applyFont="1" applyBorder="1" applyAlignment="1">
      <alignment horizontal="center" vertical="top"/>
    </xf>
    <xf numFmtId="0" fontId="8" fillId="0" borderId="13" xfId="18" applyFont="1" applyBorder="1" applyAlignment="1">
      <alignment horizontal="left"/>
    </xf>
    <xf numFmtId="0" fontId="7" fillId="0" borderId="9" xfId="18" applyFont="1" applyBorder="1" applyAlignment="1">
      <alignment horizontal="center"/>
    </xf>
    <xf numFmtId="0" fontId="7" fillId="0" borderId="13" xfId="18" applyFont="1" applyBorder="1" applyAlignment="1">
      <alignment horizontal="left" vertical="top" indent="1"/>
    </xf>
    <xf numFmtId="166" fontId="27" fillId="0" borderId="0" xfId="20" applyNumberFormat="1"/>
    <xf numFmtId="0" fontId="7" fillId="0" borderId="12" xfId="20" applyFont="1" applyBorder="1" applyAlignment="1">
      <alignment horizontal="center" vertical="top"/>
    </xf>
    <xf numFmtId="0" fontId="5" fillId="0" borderId="0" xfId="20" applyFont="1" applyAlignment="1">
      <alignment vertical="center" wrapText="1"/>
    </xf>
    <xf numFmtId="175" fontId="5" fillId="0" borderId="17" xfId="20" applyNumberFormat="1" applyFont="1" applyBorder="1" applyAlignment="1">
      <alignment horizontal="center" vertical="center" wrapText="1"/>
    </xf>
    <xf numFmtId="4" fontId="5" fillId="0" borderId="18" xfId="20" applyNumberFormat="1" applyFont="1" applyBorder="1" applyAlignment="1">
      <alignment horizontal="center" vertical="center" wrapText="1"/>
    </xf>
    <xf numFmtId="0" fontId="5" fillId="0" borderId="18" xfId="20" applyFont="1" applyBorder="1" applyAlignment="1">
      <alignment horizontal="center" vertical="center" wrapText="1"/>
    </xf>
    <xf numFmtId="0" fontId="5" fillId="0" borderId="19" xfId="20" applyFont="1" applyBorder="1" applyAlignment="1">
      <alignment horizontal="center" vertical="center" wrapText="1"/>
    </xf>
    <xf numFmtId="0" fontId="2" fillId="0" borderId="0" xfId="24"/>
    <xf numFmtId="44" fontId="2" fillId="0" borderId="0" xfId="23" applyFill="1" applyAlignment="1">
      <alignment horizontal="center"/>
    </xf>
    <xf numFmtId="0" fontId="2" fillId="0" borderId="0" xfId="24" applyAlignment="1">
      <alignment horizontal="center"/>
    </xf>
    <xf numFmtId="0" fontId="0" fillId="0" borderId="0" xfId="24" applyFont="1"/>
    <xf numFmtId="44" fontId="0" fillId="0" borderId="0" xfId="23" applyFont="1" applyFill="1" applyAlignment="1">
      <alignment horizontal="center"/>
    </xf>
    <xf numFmtId="0" fontId="0" fillId="0" borderId="0" xfId="24" applyFont="1" applyAlignment="1">
      <alignment horizontal="center"/>
    </xf>
    <xf numFmtId="166" fontId="5" fillId="0" borderId="0" xfId="24" applyNumberFormat="1" applyFont="1" applyAlignment="1">
      <alignment horizontal="center" vertical="center" wrapText="1"/>
    </xf>
    <xf numFmtId="44" fontId="5" fillId="0" borderId="0" xfId="23" applyFont="1" applyFill="1" applyBorder="1"/>
    <xf numFmtId="0" fontId="5" fillId="0" borderId="0" xfId="19" applyFont="1" applyAlignment="1">
      <alignment horizontal="center"/>
    </xf>
    <xf numFmtId="0" fontId="5" fillId="0" borderId="0" xfId="19" applyFont="1" applyAlignment="1">
      <alignment horizontal="center" vertical="center"/>
    </xf>
    <xf numFmtId="0" fontId="5" fillId="0" borderId="0" xfId="19" applyFont="1"/>
    <xf numFmtId="0" fontId="5" fillId="0" borderId="0" xfId="24" applyFont="1" applyAlignment="1">
      <alignment horizontal="center"/>
    </xf>
    <xf numFmtId="0" fontId="5" fillId="0" borderId="0" xfId="24" applyFont="1" applyAlignment="1">
      <alignment horizontal="left"/>
    </xf>
    <xf numFmtId="168" fontId="5" fillId="0" borderId="20" xfId="25" applyFont="1" applyFill="1" applyBorder="1" applyAlignment="1" applyProtection="1"/>
    <xf numFmtId="0" fontId="2" fillId="0" borderId="0" xfId="20" applyFont="1" applyAlignment="1">
      <alignment horizontal="center"/>
    </xf>
    <xf numFmtId="168" fontId="5" fillId="0" borderId="0" xfId="25" applyFont="1" applyFill="1" applyBorder="1" applyAlignment="1" applyProtection="1"/>
    <xf numFmtId="0" fontId="5" fillId="0" borderId="0" xfId="20" applyFont="1" applyAlignment="1">
      <alignment horizontal="left"/>
    </xf>
    <xf numFmtId="168" fontId="5" fillId="0" borderId="22" xfId="25" applyFont="1" applyFill="1" applyBorder="1" applyAlignment="1" applyProtection="1"/>
    <xf numFmtId="168" fontId="2" fillId="0" borderId="1" xfId="25" applyFill="1" applyBorder="1" applyAlignment="1">
      <alignment horizontal="right"/>
    </xf>
    <xf numFmtId="0" fontId="2" fillId="0" borderId="26" xfId="20" applyFont="1" applyBorder="1" applyAlignment="1">
      <alignment horizontal="center"/>
    </xf>
    <xf numFmtId="178" fontId="5" fillId="0" borderId="27" xfId="20" applyNumberFormat="1" applyFont="1" applyBorder="1" applyProtection="1">
      <protection locked="0"/>
    </xf>
    <xf numFmtId="0" fontId="5" fillId="0" borderId="28" xfId="20" applyFont="1" applyBorder="1" applyAlignment="1">
      <alignment horizontal="left"/>
    </xf>
    <xf numFmtId="178" fontId="5" fillId="0" borderId="28" xfId="20" applyNumberFormat="1" applyFont="1" applyBorder="1" applyProtection="1">
      <protection locked="0"/>
    </xf>
    <xf numFmtId="168" fontId="2" fillId="0" borderId="3" xfId="25" applyFill="1" applyBorder="1" applyAlignment="1" applyProtection="1"/>
    <xf numFmtId="0" fontId="5" fillId="0" borderId="32" xfId="24" applyFont="1" applyBorder="1" applyAlignment="1">
      <alignment horizontal="center" vertical="center"/>
    </xf>
    <xf numFmtId="0" fontId="5" fillId="0" borderId="31" xfId="24" applyFont="1" applyBorder="1" applyAlignment="1">
      <alignment horizontal="center" vertical="center"/>
    </xf>
    <xf numFmtId="0" fontId="2" fillId="0" borderId="11" xfId="0" applyFont="1" applyBorder="1" applyAlignment="1">
      <alignment horizontal="left" indent="2"/>
    </xf>
    <xf numFmtId="0" fontId="2" fillId="0" borderId="2" xfId="0" applyFont="1" applyBorder="1" applyAlignment="1">
      <alignment horizontal="left" indent="2"/>
    </xf>
    <xf numFmtId="0" fontId="2" fillId="0" borderId="29" xfId="0" applyFont="1" applyBorder="1" applyAlignment="1">
      <alignment horizontal="left" indent="2"/>
    </xf>
    <xf numFmtId="3" fontId="5" fillId="0" borderId="3" xfId="0" applyNumberFormat="1" applyFont="1" applyBorder="1" applyAlignment="1">
      <alignment horizontal="center" vertical="center"/>
    </xf>
    <xf numFmtId="0" fontId="5" fillId="0" borderId="29" xfId="0" applyFont="1" applyBorder="1" applyAlignment="1">
      <alignment horizontal="left" indent="1"/>
    </xf>
    <xf numFmtId="0" fontId="30" fillId="0" borderId="0" xfId="0" applyFont="1"/>
    <xf numFmtId="0" fontId="30" fillId="0" borderId="0" xfId="0" applyFont="1" applyAlignment="1">
      <alignment horizontal="center"/>
    </xf>
    <xf numFmtId="0" fontId="2" fillId="0" borderId="29" xfId="0" applyFont="1" applyBorder="1"/>
    <xf numFmtId="0" fontId="7" fillId="0" borderId="33" xfId="21" applyFont="1" applyBorder="1" applyAlignment="1">
      <alignment horizontal="center"/>
    </xf>
    <xf numFmtId="0" fontId="7" fillId="0" borderId="33" xfId="18" applyFont="1" applyBorder="1" applyAlignment="1">
      <alignment horizontal="center" vertical="top"/>
    </xf>
    <xf numFmtId="0" fontId="7" fillId="0" borderId="33" xfId="18" applyFont="1" applyBorder="1" applyAlignment="1">
      <alignment horizontal="left" vertical="top" indent="1"/>
    </xf>
    <xf numFmtId="166" fontId="7" fillId="0" borderId="33" xfId="20" applyNumberFormat="1" applyFont="1" applyBorder="1" applyAlignment="1">
      <alignment horizontal="center" vertical="top"/>
    </xf>
    <xf numFmtId="0" fontId="7" fillId="0" borderId="33" xfId="18" applyFont="1" applyBorder="1" applyAlignment="1">
      <alignment horizontal="left" vertical="top" wrapText="1" indent="1"/>
    </xf>
    <xf numFmtId="0" fontId="7" fillId="0" borderId="33" xfId="18" applyFont="1" applyBorder="1" applyAlignment="1">
      <alignment horizontal="center" vertical="center"/>
    </xf>
    <xf numFmtId="0" fontId="7" fillId="0" borderId="33" xfId="20" applyFont="1" applyBorder="1" applyAlignment="1">
      <alignment horizontal="center" vertical="center"/>
    </xf>
    <xf numFmtId="0" fontId="7" fillId="0" borderId="33" xfId="20" applyFont="1" applyBorder="1" applyAlignment="1">
      <alignment horizontal="left" vertical="top" wrapText="1" indent="1"/>
    </xf>
    <xf numFmtId="0" fontId="7" fillId="0" borderId="33" xfId="20" applyFont="1" applyBorder="1" applyAlignment="1">
      <alignment horizontal="left" vertical="top" indent="1"/>
    </xf>
    <xf numFmtId="0" fontId="7" fillId="0" borderId="33" xfId="20" applyFont="1" applyBorder="1" applyAlignment="1">
      <alignment horizontal="center" vertical="top"/>
    </xf>
    <xf numFmtId="0" fontId="2" fillId="0" borderId="29" xfId="20" applyFont="1" applyBorder="1" applyAlignment="1">
      <alignment horizontal="center"/>
    </xf>
    <xf numFmtId="175" fontId="5" fillId="0" borderId="20" xfId="19" applyNumberFormat="1" applyFont="1" applyBorder="1" applyAlignment="1">
      <alignment horizontal="center" vertical="center" wrapText="1"/>
    </xf>
    <xf numFmtId="4" fontId="5" fillId="0" borderId="31" xfId="19" applyNumberFormat="1" applyFont="1" applyBorder="1" applyAlignment="1">
      <alignment horizontal="center" vertical="center" wrapText="1"/>
    </xf>
    <xf numFmtId="164" fontId="2" fillId="0" borderId="0" xfId="2" applyFont="1" applyBorder="1" applyAlignment="1">
      <alignment horizontal="center"/>
    </xf>
    <xf numFmtId="164" fontId="5" fillId="0" borderId="0" xfId="2" applyFont="1" applyBorder="1" applyAlignment="1">
      <alignment horizontal="center"/>
    </xf>
    <xf numFmtId="164" fontId="2" fillId="0" borderId="0" xfId="2" applyFont="1" applyFill="1" applyBorder="1"/>
    <xf numFmtId="164" fontId="5" fillId="0" borderId="0" xfId="2" applyFont="1" applyFill="1" applyBorder="1"/>
    <xf numFmtId="164" fontId="2" fillId="0" borderId="0" xfId="2" applyFont="1" applyBorder="1" applyAlignment="1">
      <alignment vertical="center"/>
    </xf>
    <xf numFmtId="164" fontId="5" fillId="0" borderId="0" xfId="2" applyFont="1" applyBorder="1" applyAlignment="1">
      <alignment vertical="center"/>
    </xf>
    <xf numFmtId="164" fontId="5" fillId="0" borderId="0" xfId="2" applyFont="1" applyBorder="1" applyAlignment="1"/>
    <xf numFmtId="0" fontId="25" fillId="0" borderId="29" xfId="0" applyFont="1" applyBorder="1" applyAlignment="1">
      <alignment horizontal="right"/>
    </xf>
    <xf numFmtId="164" fontId="25" fillId="0" borderId="0" xfId="2" applyFont="1" applyBorder="1"/>
    <xf numFmtId="164" fontId="26" fillId="0" borderId="0" xfId="2" applyFont="1" applyBorder="1"/>
    <xf numFmtId="164" fontId="2" fillId="0" borderId="0" xfId="2" applyFont="1" applyFill="1" applyBorder="1" applyAlignment="1">
      <alignment horizontal="center"/>
    </xf>
    <xf numFmtId="0" fontId="2" fillId="0" borderId="33" xfId="0" applyFont="1" applyBorder="1" applyAlignment="1">
      <alignment horizontal="center"/>
    </xf>
    <xf numFmtId="0" fontId="2" fillId="0" borderId="33" xfId="0" applyFont="1" applyBorder="1" applyAlignment="1">
      <alignment horizontal="left"/>
    </xf>
    <xf numFmtId="3" fontId="2" fillId="0" borderId="33" xfId="0" applyNumberFormat="1" applyFont="1" applyBorder="1" applyAlignment="1">
      <alignment horizontal="center"/>
    </xf>
    <xf numFmtId="164" fontId="2" fillId="0" borderId="33" xfId="2" applyFont="1" applyFill="1" applyBorder="1" applyAlignment="1">
      <alignment horizontal="center"/>
    </xf>
    <xf numFmtId="164" fontId="17" fillId="0" borderId="33" xfId="2" applyFont="1" applyFill="1" applyBorder="1" applyAlignment="1">
      <alignment horizontal="center"/>
    </xf>
    <xf numFmtId="0" fontId="26" fillId="0" borderId="0" xfId="0" applyFont="1" applyAlignment="1">
      <alignment horizontal="center" vertical="center"/>
    </xf>
    <xf numFmtId="0" fontId="26" fillId="0" borderId="0" xfId="0" applyFont="1" applyAlignment="1">
      <alignment horizontal="left" vertical="center"/>
    </xf>
    <xf numFmtId="0" fontId="32"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center" vertical="center"/>
    </xf>
    <xf numFmtId="0" fontId="34" fillId="0" borderId="0" xfId="0" applyFont="1" applyAlignment="1">
      <alignment horizontal="left" vertical="center"/>
    </xf>
    <xf numFmtId="0" fontId="35" fillId="0" borderId="0" xfId="0" applyFont="1" applyAlignment="1">
      <alignment horizontal="left"/>
    </xf>
    <xf numFmtId="0" fontId="5" fillId="0" borderId="33" xfId="0" applyFont="1" applyBorder="1" applyAlignment="1">
      <alignment horizontal="center"/>
    </xf>
    <xf numFmtId="164" fontId="5" fillId="0" borderId="33" xfId="2" applyFont="1" applyFill="1" applyBorder="1" applyAlignment="1">
      <alignment horizontal="center"/>
    </xf>
    <xf numFmtId="0" fontId="2" fillId="0" borderId="33" xfId="0" applyFont="1" applyBorder="1" applyAlignment="1">
      <alignment horizontal="left" indent="1"/>
    </xf>
    <xf numFmtId="0" fontId="2" fillId="0" borderId="33" xfId="0" applyFont="1" applyBorder="1" applyAlignment="1">
      <alignment horizontal="center" vertical="center"/>
    </xf>
    <xf numFmtId="164" fontId="15" fillId="0" borderId="33" xfId="2" applyFont="1" applyFill="1" applyBorder="1" applyAlignment="1">
      <alignment horizontal="center"/>
    </xf>
    <xf numFmtId="3" fontId="2" fillId="0" borderId="0" xfId="0" applyNumberFormat="1" applyFont="1" applyAlignment="1">
      <alignment horizontal="center"/>
    </xf>
    <xf numFmtId="164" fontId="2" fillId="0" borderId="0" xfId="2" applyFont="1" applyFill="1" applyAlignment="1">
      <alignment horizontal="center"/>
    </xf>
    <xf numFmtId="3" fontId="5" fillId="0" borderId="33" xfId="0" applyNumberFormat="1" applyFont="1" applyBorder="1" applyAlignment="1">
      <alignment horizontal="center"/>
    </xf>
    <xf numFmtId="0" fontId="5" fillId="0" borderId="33" xfId="0" applyFont="1" applyBorder="1" applyAlignment="1">
      <alignment horizontal="left"/>
    </xf>
    <xf numFmtId="0" fontId="2" fillId="3" borderId="33" xfId="0" applyFont="1" applyFill="1" applyBorder="1" applyAlignment="1">
      <alignment horizontal="center"/>
    </xf>
    <xf numFmtId="171" fontId="5" fillId="3" borderId="33" xfId="0" applyNumberFormat="1" applyFont="1" applyFill="1" applyBorder="1" applyAlignment="1">
      <alignment horizontal="right"/>
    </xf>
    <xf numFmtId="3" fontId="2" fillId="3" borderId="33" xfId="0" applyNumberFormat="1" applyFont="1" applyFill="1" applyBorder="1" applyAlignment="1">
      <alignment horizontal="center"/>
    </xf>
    <xf numFmtId="164" fontId="2" fillId="3" borderId="33" xfId="2" applyFont="1" applyFill="1" applyBorder="1" applyAlignment="1">
      <alignment horizontal="center"/>
    </xf>
    <xf numFmtId="164" fontId="2" fillId="0" borderId="33" xfId="2" applyFont="1" applyFill="1" applyBorder="1" applyAlignment="1">
      <alignment horizontal="center" vertical="center"/>
    </xf>
    <xf numFmtId="0" fontId="5" fillId="3" borderId="33" xfId="0" applyFont="1" applyFill="1" applyBorder="1" applyAlignment="1">
      <alignment horizontal="center"/>
    </xf>
    <xf numFmtId="3" fontId="5" fillId="3" borderId="33" xfId="0" applyNumberFormat="1" applyFont="1" applyFill="1" applyBorder="1" applyAlignment="1">
      <alignment horizontal="center"/>
    </xf>
    <xf numFmtId="0" fontId="5" fillId="0" borderId="33" xfId="0" applyFont="1" applyBorder="1" applyAlignment="1">
      <alignment horizontal="right"/>
    </xf>
    <xf numFmtId="164" fontId="2" fillId="0" borderId="29" xfId="2" applyFont="1" applyFill="1" applyBorder="1" applyAlignment="1">
      <alignment horizontal="center"/>
    </xf>
    <xf numFmtId="0" fontId="2" fillId="0" borderId="9" xfId="0" applyFont="1" applyBorder="1" applyAlignment="1">
      <alignment horizontal="center"/>
    </xf>
    <xf numFmtId="0" fontId="2" fillId="0" borderId="9" xfId="0" applyFont="1" applyBorder="1" applyAlignment="1">
      <alignment horizontal="right"/>
    </xf>
    <xf numFmtId="3" fontId="2" fillId="0" borderId="9" xfId="0" applyNumberFormat="1" applyFont="1" applyBorder="1" applyAlignment="1">
      <alignment horizontal="center"/>
    </xf>
    <xf numFmtId="164" fontId="2" fillId="0" borderId="9" xfId="2" applyFont="1" applyFill="1" applyBorder="1" applyAlignment="1">
      <alignment horizontal="center"/>
    </xf>
    <xf numFmtId="164" fontId="2" fillId="0" borderId="6" xfId="2" applyFont="1" applyFill="1" applyBorder="1" applyAlignment="1">
      <alignment horizontal="center"/>
    </xf>
    <xf numFmtId="172" fontId="5" fillId="3" borderId="33" xfId="0" applyNumberFormat="1" applyFont="1" applyFill="1" applyBorder="1" applyAlignment="1">
      <alignment horizontal="right"/>
    </xf>
    <xf numFmtId="164" fontId="2" fillId="3" borderId="29" xfId="2" applyFont="1" applyFill="1" applyBorder="1" applyAlignment="1">
      <alignment horizontal="center"/>
    </xf>
    <xf numFmtId="164" fontId="2" fillId="0" borderId="0" xfId="2" applyFont="1" applyFill="1" applyAlignment="1"/>
    <xf numFmtId="164" fontId="2" fillId="0" borderId="0" xfId="2" applyFont="1" applyFill="1"/>
    <xf numFmtId="164" fontId="2" fillId="0" borderId="0" xfId="2" applyFont="1"/>
    <xf numFmtId="165" fontId="5" fillId="0" borderId="33" xfId="0" applyNumberFormat="1" applyFont="1" applyBorder="1" applyAlignment="1">
      <alignment horizontal="center"/>
    </xf>
    <xf numFmtId="0" fontId="2" fillId="0" borderId="33" xfId="0" applyFont="1" applyBorder="1"/>
    <xf numFmtId="0" fontId="5" fillId="0" borderId="29" xfId="0" applyFont="1" applyBorder="1"/>
    <xf numFmtId="0" fontId="2" fillId="0" borderId="29" xfId="0" applyFont="1" applyBorder="1" applyAlignment="1">
      <alignment horizontal="left" indent="1"/>
    </xf>
    <xf numFmtId="3" fontId="2" fillId="0" borderId="7" xfId="0" applyNumberFormat="1" applyFont="1" applyBorder="1" applyAlignment="1">
      <alignment horizontal="center"/>
    </xf>
    <xf numFmtId="0" fontId="2" fillId="0" borderId="10" xfId="0" applyFont="1" applyBorder="1" applyAlignment="1">
      <alignment horizontal="center"/>
    </xf>
    <xf numFmtId="3" fontId="2" fillId="0" borderId="4" xfId="0" applyNumberFormat="1" applyFont="1" applyBorder="1" applyAlignment="1">
      <alignment horizontal="center"/>
    </xf>
    <xf numFmtId="164" fontId="2" fillId="0" borderId="10" xfId="2" applyFont="1" applyFill="1" applyBorder="1" applyAlignment="1">
      <alignment horizontal="center"/>
    </xf>
    <xf numFmtId="3" fontId="2" fillId="3" borderId="3" xfId="0" applyNumberFormat="1" applyFont="1" applyFill="1" applyBorder="1" applyAlignment="1">
      <alignment horizontal="center"/>
    </xf>
    <xf numFmtId="3" fontId="2" fillId="0" borderId="2" xfId="0" applyNumberFormat="1" applyFont="1" applyBorder="1" applyAlignment="1">
      <alignment horizontal="center"/>
    </xf>
    <xf numFmtId="164" fontId="2" fillId="0" borderId="0" xfId="0" applyNumberFormat="1" applyFont="1"/>
    <xf numFmtId="0" fontId="2" fillId="3" borderId="33" xfId="0" applyFont="1" applyFill="1" applyBorder="1" applyAlignment="1">
      <alignment horizontal="center" vertical="center"/>
    </xf>
    <xf numFmtId="0" fontId="5" fillId="3" borderId="29" xfId="0" applyFont="1" applyFill="1" applyBorder="1" applyAlignment="1">
      <alignment horizontal="right" indent="2"/>
    </xf>
    <xf numFmtId="0" fontId="5" fillId="0" borderId="33" xfId="0" applyFont="1" applyBorder="1" applyAlignment="1">
      <alignment horizontal="center" vertical="center"/>
    </xf>
    <xf numFmtId="0" fontId="5" fillId="3" borderId="29" xfId="0" applyFont="1" applyFill="1" applyBorder="1" applyAlignment="1">
      <alignment horizontal="right"/>
    </xf>
    <xf numFmtId="0" fontId="2" fillId="0" borderId="33" xfId="0" applyFont="1" applyBorder="1" applyAlignment="1">
      <alignment horizontal="right" vertical="center"/>
    </xf>
    <xf numFmtId="0" fontId="2" fillId="0" borderId="29" xfId="0" applyFont="1" applyBorder="1" applyAlignment="1">
      <alignment horizontal="left" indent="3"/>
    </xf>
    <xf numFmtId="0" fontId="5" fillId="3" borderId="33" xfId="0" applyFont="1" applyFill="1" applyBorder="1" applyAlignment="1">
      <alignment horizontal="right"/>
    </xf>
    <xf numFmtId="0" fontId="5" fillId="0" borderId="33" xfId="0" applyFont="1" applyBorder="1" applyAlignment="1">
      <alignment horizontal="left" indent="1"/>
    </xf>
    <xf numFmtId="0" fontId="2" fillId="0" borderId="33" xfId="0" applyFont="1" applyBorder="1" applyAlignment="1">
      <alignment horizontal="right"/>
    </xf>
    <xf numFmtId="0" fontId="2" fillId="0" borderId="33" xfId="0" applyFont="1" applyBorder="1" applyAlignment="1">
      <alignment horizontal="left" indent="2"/>
    </xf>
    <xf numFmtId="0" fontId="2" fillId="0" borderId="11" xfId="0" applyFont="1" applyBorder="1" applyAlignment="1">
      <alignment horizontal="center"/>
    </xf>
    <xf numFmtId="3" fontId="2" fillId="0" borderId="11" xfId="0" applyNumberFormat="1" applyFont="1" applyBorder="1" applyAlignment="1">
      <alignment horizontal="center"/>
    </xf>
    <xf numFmtId="164" fontId="2" fillId="0" borderId="11" xfId="2" applyFont="1" applyFill="1" applyBorder="1" applyAlignment="1">
      <alignment horizontal="center"/>
    </xf>
    <xf numFmtId="0" fontId="2" fillId="0" borderId="2" xfId="0" applyFont="1" applyBorder="1" applyAlignment="1">
      <alignment horizontal="center"/>
    </xf>
    <xf numFmtId="164" fontId="2" fillId="0" borderId="2" xfId="2" applyFont="1" applyFill="1" applyBorder="1" applyAlignment="1">
      <alignment horizontal="center"/>
    </xf>
    <xf numFmtId="164" fontId="5" fillId="0" borderId="33" xfId="2" applyFont="1" applyFill="1" applyBorder="1" applyAlignment="1">
      <alignment horizontal="center" vertical="center"/>
    </xf>
    <xf numFmtId="0" fontId="2" fillId="0" borderId="33" xfId="0" quotePrefix="1" applyFont="1" applyBorder="1" applyAlignment="1">
      <alignment horizontal="left" indent="3"/>
    </xf>
    <xf numFmtId="0" fontId="2" fillId="0" borderId="33" xfId="0" quotePrefix="1" applyFont="1" applyBorder="1" applyAlignment="1">
      <alignment horizontal="left" indent="2"/>
    </xf>
    <xf numFmtId="0" fontId="2" fillId="0" borderId="29" xfId="0" quotePrefix="1" applyFont="1" applyBorder="1" applyAlignment="1">
      <alignment horizontal="left" indent="2"/>
    </xf>
    <xf numFmtId="0" fontId="15" fillId="0" borderId="33" xfId="0" applyFont="1" applyBorder="1" applyAlignment="1">
      <alignment horizontal="center"/>
    </xf>
    <xf numFmtId="0" fontId="16" fillId="0" borderId="33" xfId="0" applyFont="1" applyBorder="1" applyAlignment="1">
      <alignment horizontal="left"/>
    </xf>
    <xf numFmtId="3" fontId="15" fillId="0" borderId="33" xfId="0" applyNumberFormat="1" applyFont="1" applyBorder="1" applyAlignment="1">
      <alignment horizontal="center"/>
    </xf>
    <xf numFmtId="0" fontId="26" fillId="0" borderId="29" xfId="0" applyFont="1" applyBorder="1" applyAlignment="1">
      <alignment horizontal="center" vertical="center"/>
    </xf>
    <xf numFmtId="44" fontId="1" fillId="0" borderId="8" xfId="23" applyFont="1" applyFill="1" applyBorder="1" applyAlignment="1">
      <alignment horizontal="center"/>
    </xf>
    <xf numFmtId="173" fontId="1" fillId="0" borderId="8" xfId="22" applyFont="1" applyFill="1" applyBorder="1"/>
    <xf numFmtId="0" fontId="1" fillId="0" borderId="29" xfId="20" applyFont="1" applyBorder="1" applyAlignment="1">
      <alignment horizontal="center"/>
    </xf>
    <xf numFmtId="1" fontId="1" fillId="0" borderId="26" xfId="20" applyNumberFormat="1" applyFont="1" applyBorder="1" applyAlignment="1">
      <alignment horizontal="center"/>
    </xf>
    <xf numFmtId="168" fontId="1" fillId="0" borderId="25" xfId="25" applyFont="1" applyFill="1" applyBorder="1" applyAlignment="1" applyProtection="1"/>
    <xf numFmtId="0" fontId="1" fillId="0" borderId="5" xfId="20" applyFont="1" applyBorder="1" applyAlignment="1">
      <alignment horizontal="center"/>
    </xf>
    <xf numFmtId="168" fontId="1" fillId="0" borderId="0" xfId="25" applyFont="1" applyFill="1" applyBorder="1" applyAlignment="1" applyProtection="1">
      <alignment horizontal="center"/>
    </xf>
    <xf numFmtId="168" fontId="1" fillId="0" borderId="26" xfId="25" applyFont="1" applyFill="1" applyBorder="1" applyAlignment="1" applyProtection="1">
      <alignment horizontal="center"/>
    </xf>
    <xf numFmtId="0" fontId="1" fillId="0" borderId="0" xfId="20" applyFont="1" applyAlignment="1">
      <alignment vertical="center"/>
    </xf>
    <xf numFmtId="1" fontId="1" fillId="0" borderId="0" xfId="20" applyNumberFormat="1" applyFont="1" applyAlignment="1">
      <alignment vertical="center"/>
    </xf>
    <xf numFmtId="179" fontId="1" fillId="0" borderId="0" xfId="20" applyNumberFormat="1" applyFont="1" applyAlignment="1">
      <alignment vertical="center"/>
    </xf>
    <xf numFmtId="0" fontId="1" fillId="0" borderId="0" xfId="20" applyFont="1" applyAlignment="1">
      <alignment horizontal="center"/>
    </xf>
    <xf numFmtId="0" fontId="1" fillId="0" borderId="0" xfId="20" applyFont="1" applyAlignment="1">
      <alignment horizontal="center" vertical="center"/>
    </xf>
    <xf numFmtId="0" fontId="1" fillId="0" borderId="0" xfId="20" applyFont="1" applyAlignment="1">
      <alignment vertical="center" wrapText="1"/>
    </xf>
    <xf numFmtId="4" fontId="1" fillId="0" borderId="0" xfId="20" applyNumberFormat="1" applyFont="1" applyAlignment="1">
      <alignment horizontal="center" vertical="center"/>
    </xf>
    <xf numFmtId="175" fontId="1" fillId="0" borderId="0" xfId="20" applyNumberFormat="1" applyFont="1" applyAlignment="1">
      <alignment horizontal="center" vertical="center"/>
    </xf>
    <xf numFmtId="0" fontId="1" fillId="0" borderId="0" xfId="24" applyFont="1"/>
    <xf numFmtId="0" fontId="1" fillId="0" borderId="0" xfId="24" applyFont="1" applyAlignment="1">
      <alignment horizontal="center"/>
    </xf>
    <xf numFmtId="4" fontId="5" fillId="0" borderId="33" xfId="0" applyNumberFormat="1" applyFont="1" applyBorder="1" applyAlignment="1">
      <alignment horizontal="center"/>
    </xf>
    <xf numFmtId="0" fontId="2" fillId="0" borderId="0" xfId="0" applyFont="1" applyAlignment="1">
      <alignment vertical="center"/>
    </xf>
    <xf numFmtId="0" fontId="2" fillId="0" borderId="0" xfId="0" applyFont="1" applyAlignment="1">
      <alignment horizontal="left" indent="1"/>
    </xf>
    <xf numFmtId="0" fontId="2" fillId="0" borderId="33" xfId="0" applyFont="1" applyBorder="1" applyAlignment="1">
      <alignment horizontal="left" vertical="center" wrapText="1" indent="1"/>
    </xf>
    <xf numFmtId="2" fontId="1" fillId="0" borderId="15" xfId="20" applyNumberFormat="1" applyFont="1" applyBorder="1" applyAlignment="1">
      <alignment horizontal="left" wrapText="1"/>
    </xf>
    <xf numFmtId="0" fontId="1" fillId="0" borderId="1" xfId="20" applyFont="1" applyBorder="1" applyAlignment="1">
      <alignment horizontal="center"/>
    </xf>
    <xf numFmtId="1" fontId="1" fillId="0" borderId="0" xfId="20" applyNumberFormat="1" applyFont="1" applyAlignment="1">
      <alignment horizontal="center"/>
    </xf>
    <xf numFmtId="0" fontId="1" fillId="0" borderId="15" xfId="20" applyFont="1" applyBorder="1"/>
    <xf numFmtId="1" fontId="1" fillId="0" borderId="1" xfId="20" applyNumberFormat="1" applyFont="1" applyBorder="1" applyAlignment="1">
      <alignment horizontal="center"/>
    </xf>
    <xf numFmtId="2" fontId="1" fillId="0" borderId="16" xfId="20" applyNumberFormat="1" applyFont="1" applyBorder="1" applyAlignment="1">
      <alignment horizontal="left"/>
    </xf>
    <xf numFmtId="0" fontId="2" fillId="0" borderId="1" xfId="20" applyFont="1" applyBorder="1" applyAlignment="1">
      <alignment horizontal="center"/>
    </xf>
    <xf numFmtId="1" fontId="2" fillId="0" borderId="1" xfId="20" applyNumberFormat="1" applyFont="1" applyBorder="1" applyAlignment="1">
      <alignment horizontal="center"/>
    </xf>
    <xf numFmtId="0" fontId="2" fillId="0" borderId="30" xfId="20" applyFont="1" applyBorder="1" applyAlignment="1">
      <alignment horizontal="center"/>
    </xf>
    <xf numFmtId="178" fontId="1" fillId="0" borderId="16" xfId="20" applyNumberFormat="1" applyFont="1" applyBorder="1" applyProtection="1">
      <protection locked="0"/>
    </xf>
    <xf numFmtId="1" fontId="2" fillId="0" borderId="5" xfId="20" applyNumberFormat="1" applyFont="1" applyBorder="1" applyAlignment="1">
      <alignment horizontal="center"/>
    </xf>
    <xf numFmtId="2" fontId="1" fillId="0" borderId="15" xfId="20" applyNumberFormat="1" applyFont="1" applyBorder="1" applyAlignment="1">
      <alignment horizontal="left"/>
    </xf>
    <xf numFmtId="0" fontId="1" fillId="0" borderId="5" xfId="20" applyFont="1" applyBorder="1" applyAlignment="1">
      <alignment wrapText="1"/>
    </xf>
    <xf numFmtId="2" fontId="5" fillId="0" borderId="1" xfId="20" applyNumberFormat="1" applyFont="1" applyBorder="1" applyAlignment="1">
      <alignment horizontal="left"/>
    </xf>
    <xf numFmtId="168" fontId="2" fillId="0" borderId="1" xfId="25" applyBorder="1" applyAlignment="1">
      <alignment horizontal="right"/>
    </xf>
    <xf numFmtId="177" fontId="7" fillId="0" borderId="1" xfId="20" applyNumberFormat="1" applyFont="1" applyBorder="1" applyAlignment="1">
      <alignment horizontal="justify"/>
    </xf>
    <xf numFmtId="0" fontId="2" fillId="0" borderId="1" xfId="20" applyFont="1" applyBorder="1" applyAlignment="1">
      <alignment horizontal="justify" vertical="justify" wrapText="1"/>
    </xf>
    <xf numFmtId="1" fontId="2" fillId="0" borderId="1" xfId="26" applyNumberFormat="1" applyBorder="1" applyAlignment="1">
      <alignment horizontal="center"/>
    </xf>
    <xf numFmtId="2" fontId="7" fillId="0" borderId="1" xfId="20" applyNumberFormat="1" applyFont="1" applyBorder="1" applyAlignment="1">
      <alignment horizontal="left"/>
    </xf>
    <xf numFmtId="2" fontId="7" fillId="0" borderId="1" xfId="20" applyNumberFormat="1" applyFont="1" applyBorder="1" applyAlignment="1">
      <alignment horizontal="left" wrapText="1"/>
    </xf>
    <xf numFmtId="2" fontId="2" fillId="0" borderId="1" xfId="20" applyNumberFormat="1" applyFont="1" applyBorder="1" applyAlignment="1">
      <alignment horizontal="left" wrapText="1"/>
    </xf>
    <xf numFmtId="0" fontId="1" fillId="0" borderId="1" xfId="20" applyFont="1" applyBorder="1" applyAlignment="1">
      <alignment horizontal="center" vertical="center"/>
    </xf>
    <xf numFmtId="0" fontId="2" fillId="0" borderId="1" xfId="20" applyFont="1" applyBorder="1" applyAlignment="1">
      <alignment horizontal="center" vertical="center"/>
    </xf>
    <xf numFmtId="168" fontId="2" fillId="0" borderId="1" xfId="25" applyBorder="1" applyAlignment="1">
      <alignment horizontal="right" vertical="center"/>
    </xf>
    <xf numFmtId="0" fontId="1" fillId="0" borderId="1" xfId="20" applyFont="1" applyBorder="1" applyAlignment="1">
      <alignment horizontal="left" vertical="center"/>
    </xf>
    <xf numFmtId="176" fontId="2" fillId="0" borderId="1" xfId="20" applyNumberFormat="1" applyFont="1" applyBorder="1" applyAlignment="1">
      <alignment vertical="center"/>
    </xf>
    <xf numFmtId="2" fontId="24" fillId="0" borderId="1" xfId="20" applyNumberFormat="1" applyFont="1" applyBorder="1" applyAlignment="1">
      <alignment horizontal="left"/>
    </xf>
    <xf numFmtId="2" fontId="2" fillId="0" borderId="1" xfId="20" applyNumberFormat="1" applyFont="1" applyBorder="1" applyAlignment="1">
      <alignment horizontal="left"/>
    </xf>
    <xf numFmtId="0" fontId="1" fillId="0" borderId="1" xfId="20" applyFont="1" applyBorder="1" applyAlignment="1">
      <alignment wrapText="1"/>
    </xf>
    <xf numFmtId="168" fontId="2" fillId="0" borderId="1" xfId="25" applyFill="1" applyBorder="1" applyAlignment="1" applyProtection="1">
      <alignment horizontal="center"/>
    </xf>
    <xf numFmtId="2" fontId="1" fillId="0" borderId="1" xfId="20" applyNumberFormat="1" applyFont="1" applyBorder="1" applyAlignment="1">
      <alignment horizontal="left"/>
    </xf>
    <xf numFmtId="0" fontId="5" fillId="0" borderId="34" xfId="24" applyFont="1" applyBorder="1" applyAlignment="1">
      <alignment horizontal="center" vertical="center" wrapText="1"/>
    </xf>
    <xf numFmtId="0" fontId="1" fillId="0" borderId="0" xfId="20" applyFont="1"/>
    <xf numFmtId="168" fontId="1" fillId="0" borderId="9" xfId="25" applyFont="1" applyFill="1" applyBorder="1" applyAlignment="1" applyProtection="1">
      <alignment horizontal="center"/>
    </xf>
    <xf numFmtId="1" fontId="1" fillId="0" borderId="25" xfId="20" applyNumberFormat="1" applyFont="1" applyBorder="1" applyAlignment="1">
      <alignment horizontal="center"/>
    </xf>
    <xf numFmtId="168" fontId="1" fillId="0" borderId="35" xfId="25" applyFont="1" applyFill="1" applyBorder="1" applyAlignment="1" applyProtection="1">
      <alignment horizontal="center"/>
    </xf>
    <xf numFmtId="168" fontId="2" fillId="0" borderId="1" xfId="25" applyFill="1" applyBorder="1" applyAlignment="1" applyProtection="1"/>
    <xf numFmtId="168" fontId="1" fillId="0" borderId="1" xfId="25" applyFont="1" applyFill="1" applyBorder="1" applyAlignment="1" applyProtection="1">
      <alignment horizontal="center"/>
    </xf>
    <xf numFmtId="0" fontId="2" fillId="0" borderId="5" xfId="20" applyFont="1" applyBorder="1" applyAlignment="1">
      <alignment horizontal="center"/>
    </xf>
    <xf numFmtId="168" fontId="1" fillId="0" borderId="5" xfId="25" applyFont="1" applyFill="1" applyBorder="1" applyAlignment="1" applyProtection="1">
      <alignment horizontal="center"/>
    </xf>
    <xf numFmtId="0" fontId="1" fillId="0" borderId="29" xfId="20" applyFont="1" applyBorder="1" applyAlignment="1">
      <alignment wrapText="1"/>
    </xf>
    <xf numFmtId="44" fontId="1" fillId="0" borderId="0" xfId="23" applyFont="1" applyFill="1" applyBorder="1" applyAlignment="1">
      <alignment horizontal="left"/>
    </xf>
    <xf numFmtId="173" fontId="5" fillId="0" borderId="0" xfId="22" applyFont="1" applyFill="1" applyBorder="1" applyAlignment="1" applyProtection="1"/>
    <xf numFmtId="0" fontId="18" fillId="2" borderId="29" xfId="0" applyFont="1" applyFill="1" applyBorder="1" applyAlignment="1">
      <alignment horizontal="center" vertical="center" wrapText="1"/>
    </xf>
    <xf numFmtId="0" fontId="18" fillId="2" borderId="0" xfId="0" applyFont="1" applyFill="1" applyAlignment="1">
      <alignment horizontal="center" vertical="center" wrapText="1"/>
    </xf>
    <xf numFmtId="0" fontId="5" fillId="0" borderId="0" xfId="0"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wrapText="1"/>
    </xf>
    <xf numFmtId="0" fontId="36"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wrapText="1"/>
    </xf>
    <xf numFmtId="169" fontId="5" fillId="0" borderId="0" xfId="0" quotePrefix="1" applyNumberFormat="1" applyFont="1" applyAlignment="1">
      <alignment horizontal="center" vertical="center"/>
    </xf>
    <xf numFmtId="169" fontId="5" fillId="0" borderId="0" xfId="0" applyNumberFormat="1" applyFont="1" applyAlignment="1">
      <alignment horizontal="center" vertical="center"/>
    </xf>
    <xf numFmtId="0" fontId="31" fillId="0" borderId="0" xfId="0" applyFont="1" applyAlignment="1">
      <alignment horizontal="center"/>
    </xf>
    <xf numFmtId="164" fontId="5" fillId="0" borderId="0" xfId="2" applyFont="1" applyBorder="1" applyAlignment="1">
      <alignment horizontal="center" vertical="center"/>
    </xf>
    <xf numFmtId="0" fontId="3" fillId="0" borderId="0" xfId="0" applyFont="1" applyAlignment="1">
      <alignment horizontal="center"/>
    </xf>
    <xf numFmtId="0" fontId="19" fillId="0" borderId="0" xfId="0" applyFont="1" applyAlignment="1">
      <alignment horizontal="center" vertical="center"/>
    </xf>
    <xf numFmtId="0" fontId="18" fillId="2" borderId="13"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14" xfId="0" applyFont="1" applyFill="1" applyBorder="1" applyAlignment="1">
      <alignment horizontal="center" vertical="center" wrapText="1"/>
    </xf>
    <xf numFmtId="164" fontId="2" fillId="0" borderId="0" xfId="2" applyFont="1" applyFill="1" applyBorder="1" applyAlignment="1">
      <alignment horizontal="center"/>
    </xf>
    <xf numFmtId="0" fontId="37" fillId="0" borderId="13" xfId="24" applyFont="1" applyBorder="1" applyAlignment="1">
      <alignment horizontal="center" vertical="center" wrapText="1"/>
    </xf>
    <xf numFmtId="0" fontId="37" fillId="0" borderId="12" xfId="24" applyFont="1" applyBorder="1" applyAlignment="1">
      <alignment horizontal="center" vertical="center" wrapText="1"/>
    </xf>
    <xf numFmtId="0" fontId="37" fillId="0" borderId="14" xfId="24" applyFont="1" applyBorder="1" applyAlignment="1">
      <alignment horizontal="center" vertical="center" wrapText="1"/>
    </xf>
    <xf numFmtId="0" fontId="29" fillId="0" borderId="13" xfId="19" applyFont="1" applyBorder="1" applyAlignment="1">
      <alignment horizontal="center" vertical="center" wrapText="1"/>
    </xf>
    <xf numFmtId="0" fontId="29" fillId="0" borderId="12" xfId="19" applyFont="1" applyBorder="1" applyAlignment="1">
      <alignment horizontal="center" vertical="center" wrapText="1"/>
    </xf>
    <xf numFmtId="0" fontId="29" fillId="0" borderId="14" xfId="19" applyFont="1" applyBorder="1" applyAlignment="1">
      <alignment horizontal="center" vertical="center" wrapText="1"/>
    </xf>
    <xf numFmtId="0" fontId="5" fillId="0" borderId="13" xfId="20" applyFont="1" applyBorder="1" applyAlignment="1">
      <alignment horizontal="center" vertical="center" wrapText="1"/>
    </xf>
    <xf numFmtId="0" fontId="5" fillId="0" borderId="12" xfId="20" applyFont="1" applyBorder="1" applyAlignment="1">
      <alignment horizontal="center" vertical="center" wrapText="1"/>
    </xf>
    <xf numFmtId="0" fontId="5" fillId="0" borderId="14" xfId="20" applyFont="1" applyBorder="1" applyAlignment="1">
      <alignment horizontal="center" vertical="center" wrapText="1"/>
    </xf>
    <xf numFmtId="0" fontId="5" fillId="0" borderId="13" xfId="20" applyFont="1" applyBorder="1" applyAlignment="1">
      <alignment horizontal="left"/>
    </xf>
    <xf numFmtId="0" fontId="5" fillId="0" borderId="12" xfId="20" applyFont="1" applyBorder="1" applyAlignment="1">
      <alignment horizontal="left"/>
    </xf>
    <xf numFmtId="0" fontId="5" fillId="0" borderId="21" xfId="20" applyFont="1" applyBorder="1" applyAlignment="1">
      <alignment horizontal="left"/>
    </xf>
    <xf numFmtId="0" fontId="37" fillId="0" borderId="8" xfId="19" applyFont="1" applyBorder="1" applyAlignment="1">
      <alignment horizontal="center" vertical="center" wrapText="1"/>
    </xf>
    <xf numFmtId="0" fontId="29" fillId="0" borderId="8" xfId="19" applyFont="1" applyBorder="1" applyAlignment="1">
      <alignment horizontal="center" wrapText="1"/>
    </xf>
    <xf numFmtId="0" fontId="9" fillId="0" borderId="8" xfId="19" applyFont="1" applyBorder="1" applyAlignment="1">
      <alignment horizontal="center" wrapText="1"/>
    </xf>
    <xf numFmtId="0" fontId="5" fillId="0" borderId="14" xfId="20" applyFont="1" applyBorder="1" applyAlignment="1">
      <alignment horizontal="left"/>
    </xf>
    <xf numFmtId="0" fontId="5" fillId="0" borderId="24" xfId="20" applyFont="1" applyBorder="1" applyAlignment="1">
      <alignment horizontal="left"/>
    </xf>
    <xf numFmtId="0" fontId="5" fillId="0" borderId="23" xfId="20" applyFont="1" applyBorder="1" applyAlignment="1">
      <alignment horizontal="left"/>
    </xf>
    <xf numFmtId="0" fontId="5" fillId="0" borderId="8" xfId="0" applyFont="1" applyBorder="1" applyAlignment="1">
      <alignment horizontal="center"/>
    </xf>
    <xf numFmtId="44" fontId="5" fillId="0" borderId="8" xfId="23" applyFont="1" applyFill="1" applyBorder="1" applyAlignment="1">
      <alignment horizontal="center"/>
    </xf>
    <xf numFmtId="0" fontId="7" fillId="0" borderId="33" xfId="18" applyFont="1" applyBorder="1" applyAlignment="1">
      <alignment horizontal="center"/>
    </xf>
    <xf numFmtId="0" fontId="8" fillId="0" borderId="33" xfId="18" applyFont="1" applyBorder="1" applyAlignment="1">
      <alignment horizontal="left" vertical="justify" wrapText="1"/>
    </xf>
    <xf numFmtId="0" fontId="8" fillId="0" borderId="13" xfId="18" applyFont="1" applyBorder="1" applyAlignment="1">
      <alignment horizontal="left" vertical="justify" wrapText="1"/>
    </xf>
    <xf numFmtId="0" fontId="8" fillId="0" borderId="33" xfId="18" applyFont="1" applyBorder="1" applyAlignment="1">
      <alignment horizontal="left"/>
    </xf>
    <xf numFmtId="0" fontId="8" fillId="0" borderId="33" xfId="18" applyFont="1" applyBorder="1" applyAlignment="1">
      <alignment horizontal="left" vertical="top" indent="1"/>
    </xf>
    <xf numFmtId="0" fontId="8" fillId="0" borderId="33" xfId="18" applyFont="1" applyBorder="1" applyAlignment="1">
      <alignment horizontal="center"/>
    </xf>
    <xf numFmtId="0" fontId="8" fillId="0" borderId="33" xfId="21" applyFont="1" applyBorder="1" applyAlignment="1">
      <alignment horizontal="center"/>
    </xf>
    <xf numFmtId="0" fontId="7" fillId="0" borderId="12" xfId="18" applyFont="1" applyBorder="1" applyAlignment="1">
      <alignment horizontal="center"/>
    </xf>
    <xf numFmtId="0" fontId="39" fillId="0" borderId="0" xfId="20" applyFont="1"/>
    <xf numFmtId="0" fontId="2" fillId="0" borderId="0" xfId="19" applyFont="1"/>
    <xf numFmtId="44" fontId="2" fillId="0" borderId="8" xfId="23" applyFont="1" applyFill="1" applyBorder="1" applyAlignment="1">
      <alignment horizontal="center"/>
    </xf>
    <xf numFmtId="4" fontId="2" fillId="0" borderId="0" xfId="19" applyNumberFormat="1" applyFont="1" applyAlignment="1">
      <alignment horizontal="center" vertical="center"/>
    </xf>
    <xf numFmtId="0" fontId="7" fillId="0" borderId="10" xfId="18" applyFont="1" applyBorder="1" applyAlignment="1">
      <alignment horizontal="center"/>
    </xf>
    <xf numFmtId="0" fontId="8" fillId="0" borderId="10" xfId="18" applyFont="1" applyBorder="1" applyAlignment="1">
      <alignment horizontal="left"/>
    </xf>
    <xf numFmtId="0" fontId="2" fillId="0" borderId="0" xfId="19" applyFont="1" applyAlignment="1">
      <alignment horizontal="center" vertical="center"/>
    </xf>
    <xf numFmtId="0" fontId="2" fillId="0" borderId="0" xfId="19" applyFont="1" applyAlignment="1">
      <alignment vertical="center" wrapText="1"/>
    </xf>
    <xf numFmtId="168" fontId="2" fillId="0" borderId="1" xfId="25" applyFont="1" applyBorder="1" applyAlignment="1">
      <alignment horizontal="right"/>
    </xf>
    <xf numFmtId="44" fontId="2" fillId="0" borderId="0" xfId="27" applyFont="1"/>
    <xf numFmtId="44" fontId="2" fillId="0" borderId="0" xfId="27" applyFont="1" applyFill="1" applyAlignment="1">
      <alignment horizontal="right"/>
    </xf>
    <xf numFmtId="44" fontId="5" fillId="0" borderId="8" xfId="27" applyFont="1" applyFill="1" applyBorder="1" applyAlignment="1">
      <alignment horizontal="center" vertical="center"/>
    </xf>
    <xf numFmtId="44" fontId="2" fillId="0" borderId="33" xfId="27" applyFont="1" applyFill="1" applyBorder="1" applyAlignment="1">
      <alignment horizontal="center"/>
    </xf>
    <xf numFmtId="44" fontId="2" fillId="0" borderId="33" xfId="27" applyFont="1" applyFill="1" applyBorder="1" applyAlignment="1">
      <alignment horizontal="right"/>
    </xf>
    <xf numFmtId="44" fontId="20" fillId="3" borderId="33" xfId="27" applyFont="1" applyFill="1" applyBorder="1"/>
    <xf numFmtId="44" fontId="2" fillId="0" borderId="33" xfId="27" applyFont="1" applyFill="1" applyBorder="1" applyAlignment="1">
      <alignment horizontal="center" vertical="center"/>
    </xf>
    <xf numFmtId="44" fontId="5" fillId="0" borderId="33" xfId="27" applyFont="1" applyFill="1" applyBorder="1" applyAlignment="1">
      <alignment horizontal="right"/>
    </xf>
    <xf numFmtId="44" fontId="2" fillId="0" borderId="9" xfId="27" applyFont="1" applyFill="1" applyBorder="1" applyAlignment="1">
      <alignment horizontal="right"/>
    </xf>
    <xf numFmtId="44" fontId="21" fillId="3" borderId="33" xfId="27" applyFont="1" applyFill="1" applyBorder="1"/>
    <xf numFmtId="44" fontId="21" fillId="0" borderId="33" xfId="27" applyFont="1" applyFill="1" applyBorder="1"/>
    <xf numFmtId="44" fontId="2" fillId="0" borderId="0" xfId="27" applyFont="1" applyFill="1"/>
    <xf numFmtId="44" fontId="4" fillId="0" borderId="0" xfId="27" applyFont="1" applyFill="1"/>
    <xf numFmtId="44" fontId="5" fillId="0" borderId="9" xfId="27" applyFont="1" applyFill="1" applyBorder="1" applyAlignment="1">
      <alignment horizontal="right"/>
    </xf>
    <xf numFmtId="44" fontId="5" fillId="3" borderId="33" xfId="27" applyFont="1" applyFill="1" applyBorder="1"/>
    <xf numFmtId="44" fontId="5" fillId="0" borderId="33" xfId="27" applyFont="1" applyFill="1" applyBorder="1"/>
    <xf numFmtId="44" fontId="2" fillId="3" borderId="33" xfId="27" applyFont="1" applyFill="1" applyBorder="1" applyAlignment="1">
      <alignment horizontal="right"/>
    </xf>
    <xf numFmtId="44" fontId="2" fillId="0" borderId="33" xfId="27" applyFont="1" applyFill="1" applyBorder="1" applyAlignment="1">
      <alignment horizontal="right" vertical="center"/>
    </xf>
    <xf numFmtId="44" fontId="2" fillId="0" borderId="29" xfId="27" applyFont="1" applyFill="1" applyBorder="1" applyAlignment="1">
      <alignment horizontal="right"/>
    </xf>
    <xf numFmtId="44" fontId="2" fillId="0" borderId="6" xfId="27" applyFont="1" applyFill="1" applyBorder="1" applyAlignment="1">
      <alignment horizontal="right"/>
    </xf>
    <xf numFmtId="44" fontId="2" fillId="3" borderId="29" xfId="27" applyFont="1" applyFill="1" applyBorder="1" applyAlignment="1">
      <alignment horizontal="right"/>
    </xf>
    <xf numFmtId="44" fontId="4" fillId="0" borderId="0" xfId="27" applyFont="1"/>
    <xf numFmtId="44" fontId="2" fillId="0" borderId="0" xfId="27" applyFont="1" applyFill="1" applyBorder="1" applyAlignment="1">
      <alignment horizontal="center"/>
    </xf>
    <xf numFmtId="44" fontId="2" fillId="0" borderId="0" xfId="27" applyFont="1" applyFill="1" applyAlignment="1">
      <alignment horizontal="center"/>
    </xf>
    <xf numFmtId="44" fontId="2" fillId="0" borderId="33" xfId="27" applyFont="1" applyFill="1" applyBorder="1"/>
    <xf numFmtId="44" fontId="2" fillId="0" borderId="10" xfId="27" applyFont="1" applyFill="1" applyBorder="1"/>
    <xf numFmtId="44" fontId="2" fillId="3" borderId="33" xfId="27" applyFont="1" applyFill="1" applyBorder="1" applyAlignment="1">
      <alignment horizontal="center"/>
    </xf>
    <xf numFmtId="44" fontId="2" fillId="0" borderId="0" xfId="27" applyFont="1" applyFill="1" applyBorder="1" applyAlignment="1">
      <alignment horizontal="right"/>
    </xf>
    <xf numFmtId="44" fontId="2" fillId="0" borderId="0" xfId="27" applyFont="1" applyFill="1" applyBorder="1"/>
    <xf numFmtId="44" fontId="2" fillId="0" borderId="9" xfId="27" applyFont="1" applyFill="1" applyBorder="1" applyAlignment="1">
      <alignment horizontal="center"/>
    </xf>
    <xf numFmtId="44" fontId="5" fillId="0" borderId="2" xfId="27" applyFont="1" applyFill="1" applyBorder="1"/>
    <xf numFmtId="44" fontId="5" fillId="0" borderId="9" xfId="27" applyFont="1" applyFill="1" applyBorder="1" applyAlignment="1">
      <alignment horizontal="center"/>
    </xf>
    <xf numFmtId="44" fontId="2" fillId="0" borderId="10" xfId="27" applyFont="1" applyFill="1" applyBorder="1" applyAlignment="1">
      <alignment horizontal="center"/>
    </xf>
    <xf numFmtId="44" fontId="5" fillId="0" borderId="11" xfId="27" applyFont="1" applyFill="1" applyBorder="1"/>
    <xf numFmtId="44" fontId="5" fillId="0" borderId="10" xfId="27" applyFont="1" applyFill="1" applyBorder="1" applyAlignment="1">
      <alignment horizontal="center"/>
    </xf>
    <xf numFmtId="44" fontId="17" fillId="0" borderId="33" xfId="27" applyFont="1" applyFill="1" applyBorder="1" applyAlignment="1">
      <alignment horizontal="center"/>
    </xf>
    <xf numFmtId="44" fontId="17" fillId="0" borderId="33" xfId="27" applyFont="1" applyFill="1" applyBorder="1"/>
    <xf numFmtId="44" fontId="2" fillId="0" borderId="9" xfId="27" applyFont="1" applyFill="1" applyBorder="1"/>
    <xf numFmtId="44" fontId="2" fillId="0" borderId="11" xfId="27" applyFont="1" applyFill="1" applyBorder="1" applyAlignment="1">
      <alignment horizontal="center"/>
    </xf>
    <xf numFmtId="44" fontId="2" fillId="0" borderId="11" xfId="27" applyFont="1" applyFill="1" applyBorder="1"/>
    <xf numFmtId="44" fontId="5" fillId="0" borderId="11" xfId="27" applyFont="1" applyFill="1" applyBorder="1" applyAlignment="1">
      <alignment horizontal="right"/>
    </xf>
    <xf numFmtId="44" fontId="2" fillId="0" borderId="2" xfId="27" applyFont="1" applyFill="1" applyBorder="1" applyAlignment="1">
      <alignment horizontal="center"/>
    </xf>
    <xf numFmtId="44" fontId="2" fillId="0" borderId="2" xfId="27" applyFont="1" applyFill="1" applyBorder="1"/>
    <xf numFmtId="44" fontId="5" fillId="0" borderId="2" xfId="27" applyFont="1" applyFill="1" applyBorder="1" applyAlignment="1">
      <alignment horizontal="right"/>
    </xf>
    <xf numFmtId="44" fontId="5" fillId="0" borderId="33" xfId="27" applyFont="1" applyFill="1" applyBorder="1" applyAlignment="1">
      <alignment horizontal="center" vertical="center"/>
    </xf>
    <xf numFmtId="44" fontId="5" fillId="0" borderId="0" xfId="27" applyFont="1" applyFill="1" applyBorder="1" applyAlignment="1">
      <alignment horizontal="center" vertical="center"/>
    </xf>
    <xf numFmtId="44" fontId="5" fillId="0" borderId="33" xfId="27" applyFont="1" applyFill="1" applyBorder="1" applyAlignment="1">
      <alignment horizontal="center"/>
    </xf>
    <xf numFmtId="44" fontId="5" fillId="0" borderId="0" xfId="27" applyFont="1" applyFill="1" applyBorder="1" applyAlignment="1">
      <alignment horizontal="right"/>
    </xf>
    <xf numFmtId="44" fontId="15" fillId="0" borderId="33" xfId="27" applyFont="1" applyFill="1" applyBorder="1" applyAlignment="1">
      <alignment horizontal="right"/>
    </xf>
    <xf numFmtId="44" fontId="16" fillId="0" borderId="33" xfId="27" applyFont="1" applyFill="1" applyBorder="1" applyAlignment="1">
      <alignment horizontal="right"/>
    </xf>
    <xf numFmtId="44" fontId="5" fillId="0" borderId="10" xfId="27" applyFont="1" applyFill="1" applyBorder="1" applyAlignment="1">
      <alignment horizontal="right"/>
    </xf>
    <xf numFmtId="44" fontId="20" fillId="0" borderId="0" xfId="27" applyFont="1" applyFill="1" applyBorder="1"/>
    <xf numFmtId="44" fontId="5" fillId="0" borderId="18" xfId="27" applyFont="1" applyBorder="1" applyAlignment="1">
      <alignment horizontal="center" vertical="center" wrapText="1"/>
    </xf>
    <xf numFmtId="44" fontId="5" fillId="0" borderId="17" xfId="27" applyFont="1" applyBorder="1" applyAlignment="1">
      <alignment horizontal="center" vertical="center" wrapText="1"/>
    </xf>
    <xf numFmtId="44" fontId="7" fillId="0" borderId="33" xfId="27" applyFont="1" applyBorder="1" applyAlignment="1">
      <alignment horizontal="center" vertical="top"/>
    </xf>
    <xf numFmtId="44" fontId="7" fillId="0" borderId="33" xfId="27" applyFont="1" applyBorder="1" applyAlignment="1">
      <alignment horizontal="center" vertical="center"/>
    </xf>
    <xf numFmtId="44" fontId="7" fillId="0" borderId="14" xfId="27" applyFont="1" applyBorder="1" applyAlignment="1">
      <alignment horizontal="center" vertical="top"/>
    </xf>
    <xf numFmtId="44" fontId="8" fillId="0" borderId="8" xfId="27" applyFont="1" applyBorder="1" applyAlignment="1">
      <alignment horizontal="center" vertical="top"/>
    </xf>
    <xf numFmtId="44" fontId="7" fillId="0" borderId="12" xfId="27" applyFont="1" applyBorder="1" applyAlignment="1">
      <alignment horizontal="center" vertical="top"/>
    </xf>
    <xf numFmtId="44" fontId="8" fillId="0" borderId="33" xfId="27" applyFont="1" applyBorder="1" applyAlignment="1">
      <alignment horizontal="center" vertical="top"/>
    </xf>
    <xf numFmtId="44" fontId="7" fillId="0" borderId="14" xfId="27" applyFont="1" applyBorder="1" applyAlignment="1">
      <alignment horizontal="center"/>
    </xf>
    <xf numFmtId="44" fontId="7" fillId="0" borderId="33" xfId="27" applyFont="1" applyBorder="1" applyAlignment="1">
      <alignment horizontal="center"/>
    </xf>
    <xf numFmtId="44" fontId="7" fillId="0" borderId="0" xfId="27" applyFont="1" applyAlignment="1">
      <alignment horizontal="center" vertical="top"/>
    </xf>
    <xf numFmtId="44" fontId="39" fillId="0" borderId="0" xfId="27" applyFont="1"/>
    <xf numFmtId="44" fontId="5" fillId="0" borderId="8" xfId="27" applyFont="1" applyFill="1" applyBorder="1"/>
    <xf numFmtId="44" fontId="2" fillId="0" borderId="8" xfId="27" applyFont="1" applyFill="1" applyBorder="1"/>
    <xf numFmtId="44" fontId="7" fillId="0" borderId="10" xfId="27" applyFont="1" applyBorder="1" applyAlignment="1">
      <alignment horizontal="center" vertical="top"/>
    </xf>
    <xf numFmtId="44" fontId="7" fillId="0" borderId="2" xfId="27" applyFont="1" applyBorder="1" applyAlignment="1">
      <alignment horizontal="center" vertical="top"/>
    </xf>
    <xf numFmtId="44" fontId="7" fillId="0" borderId="9" xfId="27" applyFont="1" applyBorder="1" applyAlignment="1">
      <alignment horizontal="center" vertical="top"/>
    </xf>
    <xf numFmtId="44" fontId="2" fillId="0" borderId="0" xfId="27" applyFont="1" applyAlignment="1">
      <alignment horizontal="center" vertical="center"/>
    </xf>
    <xf numFmtId="44" fontId="5" fillId="0" borderId="9" xfId="27" applyFont="1" applyBorder="1"/>
    <xf numFmtId="44" fontId="0" fillId="0" borderId="8" xfId="27" applyFont="1" applyBorder="1"/>
    <xf numFmtId="44" fontId="5" fillId="0" borderId="8" xfId="27" applyFont="1" applyBorder="1"/>
  </cellXfs>
  <cellStyles count="28">
    <cellStyle name="Euro" xfId="25" xr:uid="{00000000-0005-0000-0000-000000000000}"/>
    <cellStyle name="Euro 2" xfId="22" xr:uid="{00000000-0005-0000-0000-000001000000}"/>
    <cellStyle name="Euro 3" xfId="1" xr:uid="{00000000-0005-0000-0000-000002000000}"/>
    <cellStyle name="Milliers" xfId="2" builtinId="3"/>
    <cellStyle name="Milliers 2" xfId="3" xr:uid="{00000000-0005-0000-0000-000004000000}"/>
    <cellStyle name="Milliers 2 2" xfId="4" xr:uid="{00000000-0005-0000-0000-000005000000}"/>
    <cellStyle name="Milliers 3" xfId="5" xr:uid="{00000000-0005-0000-0000-000006000000}"/>
    <cellStyle name="Milliers 3 2" xfId="26" xr:uid="{00000000-0005-0000-0000-000007000000}"/>
    <cellStyle name="Milliers 4" xfId="6" xr:uid="{00000000-0005-0000-0000-000008000000}"/>
    <cellStyle name="Milliers 5" xfId="7" xr:uid="{00000000-0005-0000-0000-000009000000}"/>
    <cellStyle name="Monétaire" xfId="27" builtinId="4"/>
    <cellStyle name="Monétaire 2" xfId="8" xr:uid="{00000000-0005-0000-0000-00000A000000}"/>
    <cellStyle name="Monétaire 2 2" xfId="23" xr:uid="{00000000-0005-0000-0000-00000B000000}"/>
    <cellStyle name="Monétaire 3" xfId="9" xr:uid="{00000000-0005-0000-0000-00000C000000}"/>
    <cellStyle name="Normal" xfId="0" builtinId="0"/>
    <cellStyle name="Normal 2" xfId="10" xr:uid="{00000000-0005-0000-0000-00000E000000}"/>
    <cellStyle name="Normal 2 2" xfId="19" xr:uid="{00000000-0005-0000-0000-00000F000000}"/>
    <cellStyle name="Normal 2 2 2" xfId="24" xr:uid="{00000000-0005-0000-0000-000010000000}"/>
    <cellStyle name="Normal 3" xfId="11" xr:uid="{00000000-0005-0000-0000-000011000000}"/>
    <cellStyle name="Normal 4" xfId="12" xr:uid="{00000000-0005-0000-0000-000012000000}"/>
    <cellStyle name="Normal 5" xfId="13" xr:uid="{00000000-0005-0000-0000-000013000000}"/>
    <cellStyle name="Normal 6" xfId="17" xr:uid="{00000000-0005-0000-0000-000014000000}"/>
    <cellStyle name="Normal 7" xfId="20" xr:uid="{00000000-0005-0000-0000-000015000000}"/>
    <cellStyle name="Normal_Elec " xfId="21" xr:uid="{00000000-0005-0000-0000-000016000000}"/>
    <cellStyle name="Normal_Feuil1" xfId="18" xr:uid="{00000000-0005-0000-0000-000017000000}"/>
    <cellStyle name="Pourcentage 2" xfId="14" xr:uid="{00000000-0005-0000-0000-000019000000}"/>
    <cellStyle name="Pourcentage 2 2" xfId="15" xr:uid="{00000000-0005-0000-0000-00001A000000}"/>
    <cellStyle name="Pourcentage 3" xfId="16" xr:uid="{00000000-0005-0000-0000-00001B000000}"/>
  </cellStyles>
  <dxfs count="0"/>
  <tableStyles count="1" defaultTableStyle="TableStyleMedium2" defaultPivotStyle="PivotStyleLight16">
    <tableStyle name="Invisible" pivot="0" table="0" count="0" xr9:uid="{00000000-0011-0000-FFFF-FFFF00000000}"/>
  </tableStyles>
  <colors>
    <mruColors>
      <color rgb="FF00FFFF"/>
      <color rgb="FF00FF00"/>
      <color rgb="FFFFFF99"/>
      <color rgb="FFFF00FF"/>
      <color rgb="FFCC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304800</xdr:colOff>
      <xdr:row>3</xdr:row>
      <xdr:rowOff>114300</xdr:rowOff>
    </xdr:from>
    <xdr:to>
      <xdr:col>4</xdr:col>
      <xdr:colOff>644122</xdr:colOff>
      <xdr:row>9</xdr:row>
      <xdr:rowOff>152746</xdr:rowOff>
    </xdr:to>
    <xdr:pic>
      <xdr:nvPicPr>
        <xdr:cNvPr id="6" name="Imag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0" y="600075"/>
          <a:ext cx="2034772" cy="100999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3"/>
  <dimension ref="A1:H1070"/>
  <sheetViews>
    <sheetView showGridLines="0" showZeros="0" view="pageBreakPreview" topLeftCell="A32" zoomScaleNormal="100" zoomScaleSheetLayoutView="100" workbookViewId="0">
      <selection activeCell="A40" sqref="A40:G40"/>
    </sheetView>
  </sheetViews>
  <sheetFormatPr baseColWidth="10" defaultColWidth="11.42578125" defaultRowHeight="12.75"/>
  <cols>
    <col min="1" max="7" width="12.7109375" customWidth="1"/>
  </cols>
  <sheetData>
    <row r="1" spans="1:7">
      <c r="A1" s="263" t="s">
        <v>0</v>
      </c>
      <c r="B1" s="263"/>
      <c r="C1" s="263"/>
      <c r="D1" s="263"/>
      <c r="E1" s="263"/>
      <c r="F1" s="263"/>
      <c r="G1" s="263"/>
    </row>
    <row r="2" spans="1:7">
      <c r="A2" s="263" t="s">
        <v>1</v>
      </c>
      <c r="B2" s="263"/>
      <c r="C2" s="263"/>
      <c r="D2" s="263"/>
      <c r="E2" s="263"/>
      <c r="F2" s="263"/>
      <c r="G2" s="263"/>
    </row>
    <row r="3" spans="1:7">
      <c r="A3" s="11"/>
    </row>
    <row r="5" spans="1:7">
      <c r="A5" s="11"/>
    </row>
    <row r="6" spans="1:7">
      <c r="A6" s="11"/>
    </row>
    <row r="7" spans="1:7">
      <c r="A7" s="11"/>
    </row>
    <row r="8" spans="1:7">
      <c r="A8" s="11"/>
    </row>
    <row r="9" spans="1:7">
      <c r="A9" s="11"/>
    </row>
    <row r="10" spans="1:7">
      <c r="A10" s="11"/>
    </row>
    <row r="11" spans="1:7">
      <c r="A11" s="11"/>
    </row>
    <row r="12" spans="1:7">
      <c r="A12" s="11"/>
    </row>
    <row r="13" spans="1:7">
      <c r="A13" s="11"/>
    </row>
    <row r="14" spans="1:7">
      <c r="A14" s="11"/>
    </row>
    <row r="15" spans="1:7" ht="30">
      <c r="A15" s="264" t="s">
        <v>2</v>
      </c>
      <c r="B15" s="264"/>
      <c r="C15" s="264"/>
      <c r="D15" s="264"/>
      <c r="E15" s="264"/>
      <c r="F15" s="264"/>
      <c r="G15" s="264"/>
    </row>
    <row r="16" spans="1:7" ht="20.25">
      <c r="A16" s="265" t="s">
        <v>3</v>
      </c>
      <c r="B16" s="265"/>
      <c r="C16" s="265"/>
      <c r="D16" s="265"/>
      <c r="E16" s="265"/>
      <c r="F16" s="265"/>
      <c r="G16" s="265"/>
    </row>
    <row r="17" spans="1:7" ht="18">
      <c r="A17" s="267"/>
      <c r="B17" s="267"/>
      <c r="C17" s="267"/>
      <c r="D17" s="267"/>
      <c r="E17" s="267"/>
      <c r="F17" s="267"/>
      <c r="G17" s="267"/>
    </row>
    <row r="18" spans="1:7" ht="15" customHeight="1">
      <c r="A18" s="12"/>
    </row>
    <row r="19" spans="1:7" ht="27.75">
      <c r="A19" s="266" t="s">
        <v>369</v>
      </c>
      <c r="B19" s="266"/>
      <c r="C19" s="266"/>
      <c r="D19" s="266"/>
      <c r="E19" s="266"/>
      <c r="F19" s="266"/>
      <c r="G19" s="266"/>
    </row>
    <row r="20" spans="1:7" ht="15.75">
      <c r="A20" s="271" t="s">
        <v>370</v>
      </c>
      <c r="B20" s="271"/>
      <c r="C20" s="271"/>
      <c r="D20" s="271"/>
      <c r="E20" s="271"/>
      <c r="F20" s="271"/>
      <c r="G20" s="271"/>
    </row>
    <row r="21" spans="1:7">
      <c r="A21" s="11"/>
    </row>
    <row r="22" spans="1:7">
      <c r="A22" s="11"/>
    </row>
    <row r="23" spans="1:7">
      <c r="A23" s="11"/>
    </row>
    <row r="24" spans="1:7">
      <c r="A24" s="11"/>
    </row>
    <row r="25" spans="1:7">
      <c r="A25" s="11"/>
    </row>
    <row r="26" spans="1:7">
      <c r="A26" s="11"/>
    </row>
    <row r="27" spans="1:7">
      <c r="A27" s="11"/>
    </row>
    <row r="28" spans="1:7">
      <c r="A28" s="11"/>
    </row>
    <row r="29" spans="1:7" ht="60" customHeight="1">
      <c r="A29" s="268" t="s">
        <v>4</v>
      </c>
      <c r="B29" s="268"/>
      <c r="C29" s="268"/>
      <c r="D29" s="268"/>
      <c r="E29" s="268"/>
      <c r="F29" s="268"/>
      <c r="G29" s="268"/>
    </row>
    <row r="30" spans="1:7">
      <c r="A30" s="11"/>
    </row>
    <row r="31" spans="1:7">
      <c r="A31" s="11"/>
    </row>
    <row r="32" spans="1:7">
      <c r="A32" s="11"/>
    </row>
    <row r="33" spans="1:7">
      <c r="A33" s="11"/>
    </row>
    <row r="34" spans="1:7">
      <c r="A34" s="11"/>
    </row>
    <row r="35" spans="1:7">
      <c r="A35" s="11"/>
    </row>
    <row r="36" spans="1:7">
      <c r="A36" s="11"/>
    </row>
    <row r="37" spans="1:7">
      <c r="A37" s="11"/>
    </row>
    <row r="38" spans="1:7">
      <c r="A38" s="11"/>
    </row>
    <row r="39" spans="1:7">
      <c r="A39" s="11"/>
    </row>
    <row r="40" spans="1:7">
      <c r="A40" s="269" t="s">
        <v>5</v>
      </c>
      <c r="B40" s="270"/>
      <c r="C40" s="270"/>
      <c r="D40" s="270"/>
      <c r="E40" s="270"/>
      <c r="F40" s="270"/>
      <c r="G40" s="270"/>
    </row>
    <row r="41" spans="1:7">
      <c r="A41" s="11"/>
    </row>
    <row r="42" spans="1:7">
      <c r="A42" s="11"/>
    </row>
    <row r="43" spans="1:7">
      <c r="A43" s="263" t="s">
        <v>6</v>
      </c>
      <c r="B43" s="263"/>
      <c r="C43" s="263"/>
      <c r="D43" s="263"/>
      <c r="E43" s="263"/>
      <c r="F43" s="263"/>
      <c r="G43" s="263"/>
    </row>
    <row r="44" spans="1:7">
      <c r="A44" s="263" t="s">
        <v>7</v>
      </c>
      <c r="B44" s="263"/>
      <c r="C44" s="263"/>
      <c r="D44" s="263"/>
      <c r="E44" s="263"/>
      <c r="F44" s="263"/>
      <c r="G44" s="263"/>
    </row>
    <row r="45" spans="1:7">
      <c r="A45" s="263"/>
      <c r="B45" s="263"/>
      <c r="C45" s="263"/>
      <c r="D45" s="263"/>
      <c r="E45" s="263"/>
      <c r="F45" s="263"/>
      <c r="G45" s="263"/>
    </row>
    <row r="46" spans="1:7">
      <c r="A46" s="263"/>
      <c r="B46" s="263"/>
      <c r="C46" s="263"/>
      <c r="D46" s="263"/>
      <c r="E46" s="263"/>
      <c r="F46" s="263"/>
      <c r="G46" s="263"/>
    </row>
    <row r="47" spans="1:7">
      <c r="A47" s="263"/>
      <c r="B47" s="263"/>
      <c r="C47" s="263"/>
      <c r="D47" s="263"/>
      <c r="E47" s="263"/>
      <c r="F47" s="263"/>
      <c r="G47" s="263"/>
    </row>
    <row r="48" spans="1:7">
      <c r="A48" s="263"/>
      <c r="B48" s="263"/>
      <c r="C48" s="263"/>
      <c r="D48" s="263"/>
      <c r="E48" s="263"/>
      <c r="F48" s="263"/>
      <c r="G48" s="263"/>
    </row>
    <row r="70" spans="1:8" ht="69" customHeight="1">
      <c r="A70" s="261"/>
      <c r="B70" s="262"/>
      <c r="C70" s="262"/>
      <c r="D70" s="262"/>
      <c r="E70" s="262"/>
      <c r="F70" s="262"/>
      <c r="G70" s="262"/>
      <c r="H70" s="262"/>
    </row>
    <row r="902" spans="1:1">
      <c r="A902" t="s">
        <v>8</v>
      </c>
    </row>
    <row r="1035" spans="2:2">
      <c r="B1035" s="13"/>
    </row>
    <row r="1070" spans="2:2">
      <c r="B1070" s="13"/>
    </row>
  </sheetData>
  <mergeCells count="16">
    <mergeCell ref="A70:H70"/>
    <mergeCell ref="A48:G48"/>
    <mergeCell ref="A45:G45"/>
    <mergeCell ref="A47:G47"/>
    <mergeCell ref="A1:G1"/>
    <mergeCell ref="A2:G2"/>
    <mergeCell ref="A15:G15"/>
    <mergeCell ref="A16:G16"/>
    <mergeCell ref="A19:G19"/>
    <mergeCell ref="A17:G17"/>
    <mergeCell ref="A46:G46"/>
    <mergeCell ref="A29:G29"/>
    <mergeCell ref="A40:G40"/>
    <mergeCell ref="A43:G43"/>
    <mergeCell ref="A44:G44"/>
    <mergeCell ref="A20:G20"/>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9">
    <outlinePr summaryBelow="0" summaryRight="0"/>
    <pageSetUpPr fitToPage="1"/>
  </sheetPr>
  <dimension ref="A1:R53"/>
  <sheetViews>
    <sheetView showGridLines="0" showZeros="0" view="pageBreakPreview" zoomScale="85" zoomScaleNormal="100" zoomScaleSheetLayoutView="85" workbookViewId="0">
      <selection activeCell="J12" sqref="J12"/>
    </sheetView>
  </sheetViews>
  <sheetFormatPr baseColWidth="10" defaultColWidth="11.42578125" defaultRowHeight="12.75" outlineLevelRow="1"/>
  <cols>
    <col min="1" max="1" width="10.5703125" style="1" customWidth="1"/>
    <col min="2" max="2" width="50" style="1" customWidth="1"/>
    <col min="3" max="3" width="3.5703125" style="2" bestFit="1" customWidth="1"/>
    <col min="4" max="4" width="10" style="17" customWidth="1"/>
    <col min="5" max="5" width="9.28515625" style="3" customWidth="1"/>
    <col min="6" max="6" width="9.28515625" style="337" customWidth="1"/>
    <col min="7" max="8" width="12.85546875" style="328" bestFit="1" customWidth="1"/>
    <col min="9" max="9" width="5.7109375" style="127" customWidth="1"/>
    <col min="10" max="10" width="38.7109375" style="128" customWidth="1"/>
    <col min="11" max="11" width="24.140625" style="9" customWidth="1"/>
    <col min="12" max="13" width="16" style="27" customWidth="1"/>
    <col min="14" max="14" width="16" style="25" customWidth="1"/>
    <col min="15" max="18" width="11.42578125" style="1" customWidth="1"/>
    <col min="19" max="16384" width="11.42578125" style="1"/>
  </cols>
  <sheetData>
    <row r="1" spans="1:18" ht="27">
      <c r="A1" s="274"/>
      <c r="B1" s="274"/>
      <c r="C1" s="274"/>
      <c r="D1" s="274"/>
      <c r="E1" s="274"/>
      <c r="F1" s="274"/>
      <c r="G1" s="274"/>
      <c r="H1" s="274"/>
      <c r="N1" s="27"/>
      <c r="O1" s="20"/>
      <c r="P1" s="20"/>
      <c r="Q1" s="20"/>
      <c r="R1" s="20"/>
    </row>
    <row r="2" spans="1:18">
      <c r="A2" s="20"/>
      <c r="B2" s="20"/>
      <c r="C2" s="20"/>
      <c r="D2" s="20"/>
      <c r="E2" s="20"/>
      <c r="F2" s="316"/>
      <c r="G2" s="316"/>
      <c r="H2" s="316"/>
      <c r="I2" s="131"/>
      <c r="J2" s="132"/>
      <c r="K2" s="29"/>
      <c r="L2" s="116"/>
      <c r="M2" s="272"/>
      <c r="N2" s="272"/>
      <c r="O2" s="20"/>
      <c r="P2" s="20"/>
      <c r="Q2" s="20"/>
      <c r="R2" s="20"/>
    </row>
    <row r="3" spans="1:18" ht="15.75">
      <c r="A3" s="273" t="s">
        <v>13</v>
      </c>
      <c r="B3" s="273"/>
      <c r="C3" s="273"/>
      <c r="D3" s="273"/>
      <c r="E3" s="273"/>
      <c r="F3" s="273"/>
      <c r="G3" s="273"/>
      <c r="H3" s="273"/>
      <c r="I3" s="131"/>
      <c r="J3" s="132"/>
      <c r="K3" s="133"/>
      <c r="L3" s="116"/>
      <c r="M3" s="272"/>
      <c r="N3" s="272"/>
      <c r="O3" s="20"/>
      <c r="P3" s="20"/>
      <c r="Q3" s="20"/>
      <c r="R3" s="20"/>
    </row>
    <row r="4" spans="1:18">
      <c r="A4" s="22"/>
      <c r="B4" s="20"/>
      <c r="C4" s="139"/>
      <c r="D4" s="140"/>
      <c r="E4" s="140"/>
      <c r="F4" s="317"/>
      <c r="G4" s="317"/>
      <c r="H4" s="317"/>
      <c r="I4" s="131"/>
      <c r="J4" s="132"/>
      <c r="K4" s="29"/>
      <c r="N4" s="27"/>
      <c r="O4" s="20"/>
      <c r="P4" s="20"/>
      <c r="Q4" s="20"/>
      <c r="R4" s="20"/>
    </row>
    <row r="5" spans="1:18" ht="18" customHeight="1">
      <c r="A5" s="23" t="s">
        <v>8</v>
      </c>
      <c r="B5" s="23" t="s">
        <v>14</v>
      </c>
      <c r="C5" s="24" t="s">
        <v>15</v>
      </c>
      <c r="D5" s="19" t="s">
        <v>16</v>
      </c>
      <c r="E5" s="19" t="s">
        <v>17</v>
      </c>
      <c r="F5" s="318" t="s">
        <v>18</v>
      </c>
      <c r="G5" s="318" t="s">
        <v>19</v>
      </c>
      <c r="H5" s="318" t="s">
        <v>20</v>
      </c>
      <c r="I5" s="131"/>
      <c r="J5" s="132"/>
      <c r="K5" s="29"/>
      <c r="N5" s="27"/>
      <c r="O5" s="20"/>
      <c r="P5" s="20"/>
      <c r="Q5" s="20"/>
      <c r="R5" s="20"/>
    </row>
    <row r="6" spans="1:18">
      <c r="A6" s="134"/>
      <c r="B6" s="142" t="s">
        <v>21</v>
      </c>
      <c r="C6" s="124" t="s">
        <v>15</v>
      </c>
      <c r="D6" s="125">
        <v>1</v>
      </c>
      <c r="E6" s="125"/>
      <c r="F6" s="319"/>
      <c r="G6" s="319">
        <f>F6*E6</f>
        <v>0</v>
      </c>
      <c r="H6" s="323"/>
      <c r="I6" s="131"/>
      <c r="J6" s="132"/>
      <c r="K6" s="29"/>
      <c r="N6" s="26"/>
      <c r="O6" s="20"/>
      <c r="P6" s="20"/>
      <c r="Q6" s="20"/>
      <c r="R6" s="20"/>
    </row>
    <row r="7" spans="1:18">
      <c r="A7" s="134"/>
      <c r="B7" s="134"/>
      <c r="C7" s="141"/>
      <c r="D7" s="125"/>
      <c r="E7" s="125"/>
      <c r="F7" s="319"/>
      <c r="G7" s="319"/>
      <c r="H7" s="323"/>
      <c r="I7" s="131"/>
      <c r="J7" s="132"/>
      <c r="K7" s="29"/>
      <c r="N7" s="26"/>
      <c r="O7" s="20"/>
      <c r="P7" s="20"/>
      <c r="Q7" s="20"/>
      <c r="R7" s="20"/>
    </row>
    <row r="8" spans="1:18">
      <c r="A8" s="134" t="s">
        <v>22</v>
      </c>
      <c r="B8" s="142" t="s">
        <v>23</v>
      </c>
      <c r="C8" s="124"/>
      <c r="D8" s="125"/>
      <c r="E8" s="125"/>
      <c r="F8" s="320"/>
      <c r="G8" s="320"/>
      <c r="H8" s="323"/>
      <c r="I8" s="131"/>
      <c r="J8" s="132"/>
      <c r="K8" s="29"/>
      <c r="L8" s="117"/>
      <c r="M8" s="117"/>
      <c r="N8" s="117"/>
      <c r="O8" s="4"/>
      <c r="P8" s="4"/>
      <c r="Q8" s="20"/>
      <c r="R8" s="20"/>
    </row>
    <row r="9" spans="1:18">
      <c r="A9" s="122"/>
      <c r="B9" s="134"/>
      <c r="C9" s="124"/>
      <c r="D9" s="125"/>
      <c r="E9" s="125"/>
      <c r="F9" s="320"/>
      <c r="G9" s="320"/>
      <c r="H9" s="323"/>
      <c r="I9" s="131"/>
      <c r="J9" s="132"/>
      <c r="K9" s="29"/>
      <c r="L9" s="111"/>
      <c r="M9" s="111"/>
      <c r="N9" s="112"/>
      <c r="O9" s="22"/>
      <c r="P9" s="7"/>
      <c r="Q9" s="20"/>
      <c r="R9" s="20"/>
    </row>
    <row r="10" spans="1:18">
      <c r="A10" s="122" t="s">
        <v>24</v>
      </c>
      <c r="B10" s="136" t="s">
        <v>25</v>
      </c>
      <c r="C10" s="124" t="s">
        <v>26</v>
      </c>
      <c r="D10" s="125">
        <v>199.3</v>
      </c>
      <c r="E10" s="125"/>
      <c r="F10" s="320"/>
      <c r="G10" s="319">
        <f>E10*F10</f>
        <v>0</v>
      </c>
      <c r="H10" s="323"/>
      <c r="N10" s="26"/>
      <c r="O10" s="27"/>
      <c r="P10" s="26"/>
      <c r="Q10" s="20"/>
      <c r="R10" s="20"/>
    </row>
    <row r="11" spans="1:18">
      <c r="A11" s="122" t="s">
        <v>24</v>
      </c>
      <c r="B11" s="136" t="s">
        <v>27</v>
      </c>
      <c r="C11" s="124" t="s">
        <v>26</v>
      </c>
      <c r="D11" s="125">
        <v>129.30000000000001</v>
      </c>
      <c r="E11" s="125"/>
      <c r="F11" s="320"/>
      <c r="G11" s="319">
        <f>E11*F11</f>
        <v>0</v>
      </c>
      <c r="H11" s="323"/>
      <c r="N11" s="26"/>
      <c r="O11" s="27"/>
      <c r="P11" s="26"/>
      <c r="Q11" s="20"/>
      <c r="R11" s="20"/>
    </row>
    <row r="12" spans="1:18">
      <c r="A12" s="122" t="s">
        <v>24</v>
      </c>
      <c r="B12" s="136" t="s">
        <v>28</v>
      </c>
      <c r="C12" s="124" t="s">
        <v>26</v>
      </c>
      <c r="D12" s="125">
        <v>5.4</v>
      </c>
      <c r="E12" s="125"/>
      <c r="F12" s="320"/>
      <c r="G12" s="319">
        <f>E12*F12</f>
        <v>0</v>
      </c>
      <c r="H12" s="323"/>
      <c r="N12" s="26"/>
      <c r="O12" s="27"/>
      <c r="P12" s="26"/>
      <c r="Q12" s="20"/>
      <c r="R12" s="20"/>
    </row>
    <row r="13" spans="1:18">
      <c r="A13" s="122" t="s">
        <v>24</v>
      </c>
      <c r="B13" s="136" t="s">
        <v>29</v>
      </c>
      <c r="C13" s="124" t="s">
        <v>26</v>
      </c>
      <c r="D13" s="125">
        <v>31.3</v>
      </c>
      <c r="E13" s="125"/>
      <c r="F13" s="320"/>
      <c r="G13" s="319"/>
      <c r="N13" s="26"/>
      <c r="O13" s="27"/>
      <c r="P13" s="26"/>
      <c r="Q13" s="20"/>
      <c r="R13" s="20"/>
    </row>
    <row r="14" spans="1:18">
      <c r="A14" s="122" t="s">
        <v>24</v>
      </c>
      <c r="B14" s="136" t="s">
        <v>30</v>
      </c>
      <c r="C14" s="124" t="s">
        <v>26</v>
      </c>
      <c r="D14" s="125">
        <v>559.5</v>
      </c>
      <c r="E14" s="125"/>
      <c r="F14" s="320"/>
      <c r="G14" s="319">
        <f>E14*F14</f>
        <v>0</v>
      </c>
      <c r="H14" s="323"/>
      <c r="N14" s="26"/>
      <c r="O14" s="27"/>
      <c r="P14" s="26"/>
      <c r="Q14" s="20"/>
      <c r="R14" s="20"/>
    </row>
    <row r="15" spans="1:18">
      <c r="A15" s="122" t="s">
        <v>24</v>
      </c>
      <c r="B15" s="136" t="s">
        <v>31</v>
      </c>
      <c r="C15" s="124" t="s">
        <v>26</v>
      </c>
      <c r="D15" s="125">
        <v>18</v>
      </c>
      <c r="E15" s="125"/>
      <c r="F15" s="320"/>
      <c r="G15" s="319">
        <f>E15*F15</f>
        <v>0</v>
      </c>
      <c r="H15" s="323"/>
      <c r="N15" s="26"/>
      <c r="O15" s="27"/>
      <c r="P15" s="26"/>
      <c r="Q15" s="20"/>
      <c r="R15" s="20"/>
    </row>
    <row r="16" spans="1:18">
      <c r="A16" s="122"/>
      <c r="B16" s="123"/>
      <c r="C16" s="124"/>
      <c r="D16" s="125"/>
      <c r="E16" s="125"/>
      <c r="F16" s="320"/>
      <c r="G16" s="319"/>
      <c r="H16" s="323"/>
      <c r="N16" s="26"/>
      <c r="O16" s="27"/>
      <c r="P16" s="26"/>
      <c r="Q16" s="20"/>
      <c r="R16" s="20"/>
    </row>
    <row r="17" spans="1:18">
      <c r="A17" s="122" t="s">
        <v>32</v>
      </c>
      <c r="B17" s="136" t="s">
        <v>33</v>
      </c>
      <c r="C17" s="124" t="s">
        <v>15</v>
      </c>
      <c r="D17" s="125">
        <v>49</v>
      </c>
      <c r="E17" s="125"/>
      <c r="F17" s="320"/>
      <c r="G17" s="319">
        <f>E17*F17</f>
        <v>0</v>
      </c>
      <c r="H17" s="323"/>
      <c r="N17" s="26"/>
      <c r="O17" s="20"/>
      <c r="P17" s="20"/>
      <c r="Q17" s="20"/>
      <c r="R17" s="20"/>
    </row>
    <row r="18" spans="1:18">
      <c r="A18" s="122" t="s">
        <v>34</v>
      </c>
      <c r="B18" s="136" t="s">
        <v>35</v>
      </c>
      <c r="C18" s="124" t="s">
        <v>26</v>
      </c>
      <c r="D18" s="125">
        <v>415.1</v>
      </c>
      <c r="E18" s="125"/>
      <c r="F18" s="320"/>
      <c r="G18" s="319">
        <f>E18*F18</f>
        <v>0</v>
      </c>
      <c r="H18" s="323"/>
      <c r="N18" s="26"/>
      <c r="O18" s="20"/>
      <c r="P18" s="20"/>
      <c r="Q18" s="20"/>
      <c r="R18" s="20"/>
    </row>
    <row r="19" spans="1:18">
      <c r="A19" s="122" t="s">
        <v>36</v>
      </c>
      <c r="B19" s="136" t="s">
        <v>37</v>
      </c>
      <c r="C19" s="124" t="s">
        <v>26</v>
      </c>
      <c r="D19" s="125">
        <v>19.7</v>
      </c>
      <c r="E19" s="125"/>
      <c r="F19" s="320"/>
      <c r="G19" s="319">
        <f>E19*F19</f>
        <v>0</v>
      </c>
      <c r="H19" s="329"/>
      <c r="N19" s="26"/>
      <c r="O19" s="20"/>
      <c r="P19" s="20"/>
      <c r="Q19" s="20"/>
      <c r="R19" s="20"/>
    </row>
    <row r="20" spans="1:18">
      <c r="A20" s="122"/>
      <c r="B20" s="123"/>
      <c r="C20" s="124"/>
      <c r="D20" s="125"/>
      <c r="E20" s="125"/>
      <c r="F20" s="320"/>
      <c r="G20" s="319"/>
      <c r="H20" s="323"/>
      <c r="N20" s="26"/>
      <c r="O20" s="20"/>
      <c r="P20" s="20"/>
      <c r="Q20" s="20"/>
      <c r="R20" s="20"/>
    </row>
    <row r="21" spans="1:18">
      <c r="A21" s="143"/>
      <c r="B21" s="144" t="str">
        <f>B8</f>
        <v>CLOISONS LEGERES</v>
      </c>
      <c r="C21" s="145"/>
      <c r="D21" s="146"/>
      <c r="E21" s="146"/>
      <c r="F21" s="332"/>
      <c r="G21" s="321"/>
      <c r="H21" s="330">
        <f>SUM(G10:G19)</f>
        <v>0</v>
      </c>
      <c r="N21" s="26"/>
      <c r="O21" s="20"/>
      <c r="P21" s="20"/>
      <c r="Q21" s="20"/>
      <c r="R21" s="20"/>
    </row>
    <row r="22" spans="1:18">
      <c r="A22" s="122"/>
      <c r="B22" s="123"/>
      <c r="C22" s="124"/>
      <c r="D22" s="125"/>
      <c r="E22" s="125"/>
      <c r="F22" s="320"/>
      <c r="G22" s="319"/>
      <c r="H22" s="323"/>
      <c r="N22" s="26"/>
      <c r="O22" s="20"/>
      <c r="P22" s="20"/>
      <c r="Q22" s="20"/>
      <c r="R22" s="20"/>
    </row>
    <row r="23" spans="1:18">
      <c r="A23" s="134" t="s">
        <v>38</v>
      </c>
      <c r="B23" s="142" t="s">
        <v>39</v>
      </c>
      <c r="C23" s="124"/>
      <c r="D23" s="125"/>
      <c r="E23" s="125"/>
      <c r="F23" s="320"/>
      <c r="G23" s="319"/>
      <c r="H23" s="323"/>
      <c r="N23" s="26"/>
      <c r="O23" s="20"/>
      <c r="P23" s="20"/>
      <c r="Q23" s="20"/>
      <c r="R23" s="20"/>
    </row>
    <row r="24" spans="1:18">
      <c r="A24" s="122"/>
      <c r="B24" s="123"/>
      <c r="C24" s="124"/>
      <c r="D24" s="125"/>
      <c r="E24" s="125"/>
      <c r="F24" s="320"/>
      <c r="G24" s="319"/>
      <c r="H24" s="323"/>
      <c r="N24" s="26"/>
      <c r="O24" s="20"/>
      <c r="P24" s="20"/>
      <c r="Q24" s="20"/>
      <c r="R24" s="20"/>
    </row>
    <row r="25" spans="1:18">
      <c r="A25" s="122" t="s">
        <v>40</v>
      </c>
      <c r="B25" s="217" t="s">
        <v>41</v>
      </c>
      <c r="C25" s="124" t="s">
        <v>26</v>
      </c>
      <c r="D25" s="125">
        <v>40.4</v>
      </c>
      <c r="E25" s="125"/>
      <c r="F25" s="320"/>
      <c r="G25" s="319">
        <f>E25*F25</f>
        <v>0</v>
      </c>
      <c r="H25" s="323"/>
      <c r="L25" s="113"/>
      <c r="M25" s="113"/>
      <c r="N25" s="114"/>
      <c r="O25" s="20"/>
      <c r="P25" s="20"/>
      <c r="Q25" s="20"/>
      <c r="R25" s="20"/>
    </row>
    <row r="26" spans="1:18">
      <c r="A26" s="122" t="s">
        <v>40</v>
      </c>
      <c r="B26" s="217" t="s">
        <v>42</v>
      </c>
      <c r="C26" s="124" t="s">
        <v>26</v>
      </c>
      <c r="D26" s="125">
        <v>4.5999999999999996</v>
      </c>
      <c r="E26" s="125"/>
      <c r="F26" s="320"/>
      <c r="G26" s="319">
        <f>E26*F26</f>
        <v>0</v>
      </c>
      <c r="H26" s="323"/>
      <c r="L26" s="113"/>
      <c r="M26" s="113"/>
      <c r="N26" s="114"/>
      <c r="O26" s="20"/>
      <c r="P26" s="20"/>
      <c r="Q26" s="20"/>
      <c r="R26" s="20"/>
    </row>
    <row r="27" spans="1:18">
      <c r="A27" s="122" t="s">
        <v>43</v>
      </c>
      <c r="B27" s="136" t="s">
        <v>44</v>
      </c>
      <c r="C27" s="124" t="s">
        <v>15</v>
      </c>
      <c r="D27" s="125">
        <v>11</v>
      </c>
      <c r="E27" s="147"/>
      <c r="F27" s="333"/>
      <c r="G27" s="319">
        <f>E27*F27</f>
        <v>0</v>
      </c>
      <c r="H27" s="329"/>
      <c r="K27" s="30"/>
      <c r="L27" s="113"/>
      <c r="M27" s="113"/>
      <c r="N27" s="114"/>
      <c r="O27" s="20"/>
      <c r="P27" s="20"/>
      <c r="Q27" s="20"/>
      <c r="R27" s="20"/>
    </row>
    <row r="28" spans="1:18">
      <c r="A28" s="122"/>
      <c r="B28" s="123"/>
      <c r="C28" s="124"/>
      <c r="D28" s="125"/>
      <c r="E28" s="125"/>
      <c r="F28" s="320"/>
      <c r="G28" s="319"/>
      <c r="H28" s="323"/>
      <c r="N28" s="26"/>
      <c r="O28" s="20"/>
      <c r="P28" s="20"/>
      <c r="Q28" s="20"/>
      <c r="R28" s="20"/>
    </row>
    <row r="29" spans="1:18">
      <c r="A29" s="148"/>
      <c r="B29" s="144" t="str">
        <f>B23</f>
        <v>HABILLAGES</v>
      </c>
      <c r="C29" s="149"/>
      <c r="D29" s="146"/>
      <c r="E29" s="146"/>
      <c r="F29" s="332"/>
      <c r="G29" s="321"/>
      <c r="H29" s="330">
        <f>SUM(G25:G27)</f>
        <v>0</v>
      </c>
      <c r="N29" s="26"/>
      <c r="O29" s="20"/>
      <c r="P29" s="20"/>
      <c r="Q29" s="20"/>
      <c r="R29" s="20"/>
    </row>
    <row r="30" spans="1:18">
      <c r="A30" s="134"/>
      <c r="B30" s="142"/>
      <c r="C30" s="141"/>
      <c r="D30" s="125"/>
      <c r="E30" s="125"/>
      <c r="F30" s="320"/>
      <c r="G30" s="319"/>
      <c r="H30" s="323"/>
      <c r="N30" s="26"/>
      <c r="O30" s="20"/>
      <c r="P30" s="20"/>
      <c r="Q30" s="20"/>
      <c r="R30" s="20"/>
    </row>
    <row r="31" spans="1:18">
      <c r="A31" s="134" t="s">
        <v>45</v>
      </c>
      <c r="B31" s="142" t="s">
        <v>46</v>
      </c>
      <c r="C31" s="141"/>
      <c r="D31" s="125"/>
      <c r="E31" s="125"/>
      <c r="F31" s="320"/>
      <c r="G31" s="319"/>
      <c r="H31" s="323"/>
      <c r="N31" s="26"/>
      <c r="O31" s="20"/>
      <c r="P31" s="20"/>
      <c r="Q31" s="20"/>
      <c r="R31" s="20"/>
    </row>
    <row r="32" spans="1:18">
      <c r="A32" s="122"/>
      <c r="B32" s="134"/>
      <c r="C32" s="124"/>
      <c r="D32" s="125"/>
      <c r="E32" s="125"/>
      <c r="F32" s="320"/>
      <c r="G32" s="319"/>
      <c r="H32" s="323"/>
      <c r="N32" s="26"/>
      <c r="O32" s="20"/>
      <c r="P32" s="20"/>
      <c r="Q32" s="20"/>
      <c r="R32" s="20"/>
    </row>
    <row r="33" spans="1:18">
      <c r="A33" s="122" t="s">
        <v>47</v>
      </c>
      <c r="B33" s="136" t="s">
        <v>48</v>
      </c>
      <c r="C33" s="124" t="s">
        <v>26</v>
      </c>
      <c r="D33" s="125">
        <v>27.2</v>
      </c>
      <c r="E33" s="125"/>
      <c r="F33" s="320"/>
      <c r="G33" s="319">
        <f t="shared" ref="G33:G39" si="0">E33*F33</f>
        <v>0</v>
      </c>
      <c r="H33" s="323"/>
      <c r="L33" s="113"/>
      <c r="M33" s="113"/>
      <c r="N33" s="114"/>
      <c r="O33" s="20"/>
      <c r="P33" s="20"/>
      <c r="Q33" s="20"/>
      <c r="R33" s="20"/>
    </row>
    <row r="34" spans="1:18">
      <c r="A34" s="122" t="s">
        <v>49</v>
      </c>
      <c r="B34" s="136" t="s">
        <v>50</v>
      </c>
      <c r="C34" s="124" t="s">
        <v>26</v>
      </c>
      <c r="D34" s="125">
        <v>44.5</v>
      </c>
      <c r="E34" s="125"/>
      <c r="F34" s="320"/>
      <c r="G34" s="319">
        <f t="shared" si="0"/>
        <v>0</v>
      </c>
      <c r="H34" s="323"/>
      <c r="L34" s="113"/>
      <c r="M34" s="113"/>
      <c r="N34" s="114"/>
      <c r="O34" s="20"/>
      <c r="P34" s="20"/>
      <c r="Q34" s="20"/>
      <c r="R34" s="20"/>
    </row>
    <row r="35" spans="1:18">
      <c r="A35" s="122" t="s">
        <v>51</v>
      </c>
      <c r="B35" s="216" t="s">
        <v>52</v>
      </c>
      <c r="C35" s="124" t="s">
        <v>26</v>
      </c>
      <c r="D35" s="125">
        <v>422.5</v>
      </c>
      <c r="E35" s="125"/>
      <c r="F35" s="320"/>
      <c r="G35" s="319">
        <f t="shared" si="0"/>
        <v>0</v>
      </c>
      <c r="H35" s="323"/>
      <c r="L35" s="113"/>
      <c r="M35" s="113"/>
      <c r="N35" s="114"/>
      <c r="O35" s="20"/>
      <c r="P35" s="20"/>
      <c r="Q35" s="20"/>
      <c r="R35" s="20"/>
    </row>
    <row r="36" spans="1:18">
      <c r="A36" s="122" t="s">
        <v>53</v>
      </c>
      <c r="B36" s="216" t="s">
        <v>54</v>
      </c>
      <c r="C36" s="124" t="s">
        <v>26</v>
      </c>
      <c r="D36" s="125">
        <v>214.9</v>
      </c>
      <c r="E36" s="125"/>
      <c r="F36" s="320"/>
      <c r="G36" s="319">
        <f t="shared" si="0"/>
        <v>0</v>
      </c>
      <c r="H36" s="323"/>
      <c r="L36" s="113"/>
      <c r="M36" s="113"/>
      <c r="N36" s="114"/>
      <c r="O36" s="20"/>
      <c r="P36" s="20"/>
      <c r="Q36" s="20"/>
      <c r="R36" s="20"/>
    </row>
    <row r="37" spans="1:18">
      <c r="A37" s="122" t="s">
        <v>55</v>
      </c>
      <c r="B37" s="216" t="s">
        <v>56</v>
      </c>
      <c r="C37" s="124" t="s">
        <v>26</v>
      </c>
      <c r="D37" s="125">
        <v>19</v>
      </c>
      <c r="E37" s="125"/>
      <c r="F37" s="320"/>
      <c r="G37" s="319">
        <f t="shared" si="0"/>
        <v>0</v>
      </c>
      <c r="H37" s="323"/>
      <c r="L37" s="113"/>
      <c r="M37" s="113"/>
      <c r="N37" s="114"/>
      <c r="O37" s="20"/>
      <c r="P37" s="20"/>
      <c r="Q37" s="20"/>
      <c r="R37" s="20"/>
    </row>
    <row r="38" spans="1:18">
      <c r="A38" s="122" t="s">
        <v>57</v>
      </c>
      <c r="B38" s="216" t="s">
        <v>58</v>
      </c>
      <c r="C38" s="124" t="s">
        <v>26</v>
      </c>
      <c r="D38" s="125">
        <v>37.700000000000003</v>
      </c>
      <c r="E38" s="125"/>
      <c r="F38" s="320"/>
      <c r="G38" s="319">
        <f t="shared" si="0"/>
        <v>0</v>
      </c>
      <c r="H38" s="323"/>
      <c r="L38" s="113"/>
      <c r="M38" s="113"/>
      <c r="N38" s="114"/>
      <c r="O38" s="20"/>
      <c r="P38" s="20"/>
      <c r="Q38" s="20"/>
      <c r="R38" s="20"/>
    </row>
    <row r="39" spans="1:18">
      <c r="A39" s="122" t="s">
        <v>59</v>
      </c>
      <c r="B39" s="216" t="s">
        <v>60</v>
      </c>
      <c r="C39" s="124" t="s">
        <v>15</v>
      </c>
      <c r="D39" s="125">
        <v>7</v>
      </c>
      <c r="E39" s="125"/>
      <c r="F39" s="320"/>
      <c r="G39" s="319">
        <f t="shared" si="0"/>
        <v>0</v>
      </c>
      <c r="H39" s="329"/>
      <c r="L39" s="113"/>
      <c r="M39" s="113"/>
      <c r="N39" s="114"/>
      <c r="O39" s="20"/>
      <c r="P39" s="20"/>
      <c r="Q39" s="20"/>
      <c r="R39" s="20"/>
    </row>
    <row r="40" spans="1:18" s="8" customFormat="1">
      <c r="A40" s="122"/>
      <c r="B40" s="21"/>
      <c r="C40" s="124"/>
      <c r="D40" s="125"/>
      <c r="E40" s="147"/>
      <c r="F40" s="333"/>
      <c r="G40" s="322"/>
      <c r="H40" s="323"/>
      <c r="I40" s="127"/>
      <c r="J40" s="128"/>
      <c r="K40" s="30"/>
      <c r="L40" s="115"/>
      <c r="M40" s="115"/>
      <c r="N40" s="116"/>
      <c r="O40" s="215"/>
      <c r="P40" s="215"/>
      <c r="Q40" s="215"/>
      <c r="R40" s="215"/>
    </row>
    <row r="41" spans="1:18">
      <c r="A41" s="148"/>
      <c r="B41" s="144" t="str">
        <f>B31</f>
        <v>FAUX PLAFONDS</v>
      </c>
      <c r="C41" s="149"/>
      <c r="D41" s="146"/>
      <c r="E41" s="146"/>
      <c r="F41" s="332"/>
      <c r="G41" s="321"/>
      <c r="H41" s="330">
        <f>SUM(G33:G39)</f>
        <v>0</v>
      </c>
      <c r="N41" s="26"/>
      <c r="O41" s="20"/>
      <c r="P41" s="20"/>
      <c r="Q41" s="20"/>
      <c r="R41" s="20"/>
    </row>
    <row r="42" spans="1:18">
      <c r="A42" s="134"/>
      <c r="B42" s="150"/>
      <c r="C42" s="141"/>
      <c r="D42" s="125"/>
      <c r="E42" s="151"/>
      <c r="F42" s="334"/>
      <c r="G42" s="323"/>
      <c r="H42" s="323"/>
      <c r="N42" s="26"/>
      <c r="O42" s="20"/>
      <c r="P42" s="20"/>
      <c r="Q42" s="20"/>
      <c r="R42" s="20"/>
    </row>
    <row r="43" spans="1:18">
      <c r="A43" s="134"/>
      <c r="B43" s="142" t="s">
        <v>61</v>
      </c>
      <c r="C43" s="142" t="s">
        <v>15</v>
      </c>
      <c r="D43" s="214">
        <v>1</v>
      </c>
      <c r="E43" s="125"/>
      <c r="F43" s="334"/>
      <c r="G43" s="323">
        <f>F43*E43</f>
        <v>0</v>
      </c>
      <c r="H43" s="323"/>
      <c r="N43" s="26"/>
      <c r="O43" s="20"/>
      <c r="P43" s="20"/>
      <c r="Q43" s="20"/>
      <c r="R43" s="20"/>
    </row>
    <row r="44" spans="1:18">
      <c r="A44" s="134"/>
      <c r="B44" s="150"/>
      <c r="C44" s="141"/>
      <c r="D44" s="125"/>
      <c r="E44" s="151"/>
      <c r="F44" s="334"/>
      <c r="G44" s="323"/>
      <c r="H44" s="323"/>
      <c r="N44" s="26"/>
      <c r="O44" s="20"/>
      <c r="P44" s="20"/>
      <c r="Q44" s="20"/>
      <c r="R44" s="20"/>
    </row>
    <row r="45" spans="1:18">
      <c r="A45" s="134"/>
      <c r="B45" s="150"/>
      <c r="C45" s="141"/>
      <c r="D45" s="125"/>
      <c r="E45" s="151"/>
      <c r="F45" s="334"/>
      <c r="G45" s="323"/>
      <c r="H45" s="323"/>
      <c r="N45" s="26"/>
      <c r="O45" s="20"/>
      <c r="P45" s="20"/>
      <c r="Q45" s="20"/>
      <c r="R45" s="20"/>
    </row>
    <row r="46" spans="1:18">
      <c r="A46" s="152"/>
      <c r="B46" s="153"/>
      <c r="C46" s="154"/>
      <c r="D46" s="155"/>
      <c r="E46" s="156"/>
      <c r="F46" s="335"/>
      <c r="G46" s="324"/>
      <c r="H46" s="329"/>
      <c r="N46" s="26"/>
      <c r="O46" s="20"/>
      <c r="P46" s="20"/>
      <c r="Q46" s="20"/>
      <c r="R46" s="20"/>
    </row>
    <row r="47" spans="1:18" ht="9" customHeight="1">
      <c r="A47" s="122"/>
      <c r="B47" s="123"/>
      <c r="C47" s="124"/>
      <c r="D47" s="125"/>
      <c r="E47" s="151"/>
      <c r="F47" s="334"/>
      <c r="G47" s="320"/>
      <c r="H47" s="323"/>
      <c r="N47" s="27"/>
      <c r="O47" s="20"/>
      <c r="P47" s="20"/>
      <c r="Q47" s="20"/>
      <c r="R47" s="20"/>
    </row>
    <row r="48" spans="1:18" ht="14.25" customHeight="1">
      <c r="A48" s="148"/>
      <c r="B48" s="157" t="str">
        <f>A3</f>
        <v>LOT N°01 - CLOISONNEMENTS - FAUX PLAFONDS</v>
      </c>
      <c r="C48" s="149"/>
      <c r="D48" s="146"/>
      <c r="E48" s="158"/>
      <c r="F48" s="336"/>
      <c r="G48" s="325" t="s">
        <v>62</v>
      </c>
      <c r="H48" s="330">
        <f>SUM(H21:H41)+G43</f>
        <v>0</v>
      </c>
      <c r="N48" s="27"/>
      <c r="O48" s="20"/>
      <c r="P48" s="20"/>
      <c r="Q48" s="20"/>
      <c r="R48" s="20"/>
    </row>
    <row r="49" spans="1:18" ht="14.25" customHeight="1">
      <c r="A49" s="134"/>
      <c r="B49" s="150" t="s">
        <v>10</v>
      </c>
      <c r="C49" s="141"/>
      <c r="D49" s="125"/>
      <c r="E49" s="151"/>
      <c r="F49" s="334"/>
      <c r="G49" s="326"/>
      <c r="H49" s="331">
        <f>CLOISONS_FAUX_PLAFONDS*8.5%</f>
        <v>0</v>
      </c>
      <c r="N49" s="27"/>
      <c r="O49" s="20"/>
      <c r="P49" s="20"/>
      <c r="Q49" s="20"/>
      <c r="R49" s="20"/>
    </row>
    <row r="50" spans="1:18" ht="14.25" customHeight="1">
      <c r="A50" s="134"/>
      <c r="B50" s="150" t="s">
        <v>63</v>
      </c>
      <c r="C50" s="141"/>
      <c r="D50" s="125"/>
      <c r="E50" s="151"/>
      <c r="F50" s="334"/>
      <c r="G50" s="326"/>
      <c r="H50" s="331">
        <f>CLOISONS_FAUX_PLAFONDS+H49</f>
        <v>0</v>
      </c>
      <c r="N50" s="27"/>
      <c r="O50" s="20"/>
      <c r="P50" s="20"/>
      <c r="Q50" s="20"/>
      <c r="R50" s="20"/>
    </row>
    <row r="51" spans="1:18">
      <c r="A51" s="5"/>
      <c r="B51" s="10"/>
      <c r="C51" s="6"/>
      <c r="D51" s="155"/>
      <c r="E51" s="156"/>
      <c r="F51" s="335"/>
      <c r="G51" s="324"/>
      <c r="H51" s="329"/>
      <c r="N51" s="27"/>
      <c r="O51" s="20"/>
      <c r="P51" s="20"/>
      <c r="Q51" s="20"/>
      <c r="R51" s="20"/>
    </row>
    <row r="52" spans="1:18" ht="67.5" customHeight="1" outlineLevel="1">
      <c r="A52" s="275" t="s">
        <v>64</v>
      </c>
      <c r="B52" s="276"/>
      <c r="C52" s="276"/>
      <c r="D52" s="276"/>
      <c r="E52" s="276"/>
      <c r="F52" s="276"/>
      <c r="G52" s="276"/>
      <c r="H52" s="277"/>
      <c r="N52" s="27"/>
      <c r="O52" s="20"/>
      <c r="P52" s="20"/>
      <c r="Q52" s="20"/>
      <c r="R52" s="20"/>
    </row>
    <row r="53" spans="1:18">
      <c r="A53" s="20"/>
      <c r="B53" s="20"/>
      <c r="C53" s="22"/>
      <c r="D53" s="159"/>
      <c r="E53" s="160"/>
      <c r="F53" s="316"/>
      <c r="G53" s="327"/>
      <c r="H53" s="327"/>
      <c r="N53" s="27"/>
      <c r="O53" s="20"/>
      <c r="P53" s="20"/>
      <c r="Q53" s="20"/>
      <c r="R53" s="20"/>
    </row>
  </sheetData>
  <mergeCells count="5">
    <mergeCell ref="N2:N3"/>
    <mergeCell ref="A3:H3"/>
    <mergeCell ref="A1:H1"/>
    <mergeCell ref="A52:H52"/>
    <mergeCell ref="M2:M3"/>
  </mergeCells>
  <phoneticPr fontId="13" type="noConversion"/>
  <printOptions horizontalCentered="1"/>
  <pageMargins left="0.39370078740157483" right="0.35433070866141736" top="0.55118110236220474" bottom="0.47244094488188981" header="0.19685039370078741" footer="0.23622047244094491"/>
  <pageSetup paperSize="9" scale="82" firstPageNumber="2" fitToHeight="0" orientation="portrait" useFirstPageNumber="1" r:id="rId1"/>
  <headerFooter alignWithMargins="0">
    <oddHeader>&amp;CFRANCE TRAVAIL - AMENAGEMENT DE L'AGENCE DE SAINT-DENIS</oddHeader>
    <oddFooter>&amp;L&amp;"Arial,Gras italique"CDPGF - Indice (1) - FEVRIER 2025&amp;C&amp;"Arial,Gras italique"&amp;A&amp;R&amp;"Arial,Gras italique"PAGE - &amp;P / 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11">
    <outlinePr summaryBelow="0" summaryRight="0"/>
    <pageSetUpPr fitToPage="1"/>
  </sheetPr>
  <dimension ref="A1:M34"/>
  <sheetViews>
    <sheetView showGridLines="0" showZeros="0" view="pageBreakPreview" zoomScaleNormal="100" zoomScaleSheetLayoutView="100" workbookViewId="0">
      <selection activeCell="F2" sqref="F1:H1048576"/>
    </sheetView>
  </sheetViews>
  <sheetFormatPr baseColWidth="10" defaultColWidth="11.42578125" defaultRowHeight="12.75" outlineLevelRow="1"/>
  <cols>
    <col min="1" max="1" width="10.5703125" style="1" customWidth="1"/>
    <col min="2" max="2" width="49.28515625" style="1" customWidth="1"/>
    <col min="3" max="3" width="3.5703125" style="2" customWidth="1"/>
    <col min="4" max="4" width="10" style="17" customWidth="1"/>
    <col min="5" max="5" width="9.28515625" style="3" customWidth="1"/>
    <col min="6" max="6" width="9.28515625" style="337" customWidth="1"/>
    <col min="7" max="7" width="11.85546875" style="328" bestFit="1" customWidth="1"/>
    <col min="8" max="8" width="14.42578125" style="328" customWidth="1"/>
    <col min="9" max="9" width="29.5703125" style="1" customWidth="1"/>
    <col min="10" max="10" width="13.140625" style="18" customWidth="1"/>
    <col min="11" max="12" width="16" style="27" customWidth="1"/>
    <col min="13" max="13" width="16" style="25" customWidth="1"/>
    <col min="14" max="17" width="11.42578125" style="1" customWidth="1"/>
    <col min="18" max="16384" width="11.42578125" style="1"/>
  </cols>
  <sheetData>
    <row r="1" spans="1:13" ht="27">
      <c r="A1" s="274"/>
      <c r="B1" s="274"/>
      <c r="C1" s="274"/>
      <c r="D1" s="274"/>
      <c r="E1" s="274"/>
      <c r="F1" s="274"/>
      <c r="G1" s="274"/>
      <c r="H1" s="274"/>
      <c r="I1" s="20" t="s">
        <v>9</v>
      </c>
      <c r="J1" s="161"/>
      <c r="M1" s="27"/>
    </row>
    <row r="2" spans="1:13">
      <c r="A2" s="20"/>
      <c r="B2" s="20"/>
      <c r="C2" s="20"/>
      <c r="D2" s="20"/>
      <c r="E2" s="20"/>
      <c r="F2" s="316"/>
      <c r="G2" s="316"/>
      <c r="H2" s="316"/>
      <c r="I2" s="20"/>
      <c r="J2" s="161"/>
      <c r="K2" s="272"/>
      <c r="L2" s="272"/>
      <c r="M2" s="272"/>
    </row>
    <row r="3" spans="1:13" ht="15.75">
      <c r="A3" s="273" t="s">
        <v>65</v>
      </c>
      <c r="B3" s="273"/>
      <c r="C3" s="273"/>
      <c r="D3" s="273"/>
      <c r="E3" s="273"/>
      <c r="F3" s="273"/>
      <c r="G3" s="273"/>
      <c r="H3" s="273"/>
      <c r="I3" s="20"/>
      <c r="J3" s="161"/>
      <c r="K3" s="272"/>
      <c r="L3" s="272"/>
      <c r="M3" s="272"/>
    </row>
    <row r="4" spans="1:13">
      <c r="A4" s="22"/>
      <c r="B4" s="20"/>
      <c r="C4" s="139"/>
      <c r="D4" s="121"/>
      <c r="E4" s="121"/>
      <c r="F4" s="338"/>
      <c r="G4" s="339"/>
      <c r="H4" s="327"/>
      <c r="I4" s="20"/>
      <c r="J4" s="161"/>
      <c r="M4" s="27"/>
    </row>
    <row r="5" spans="1:13" ht="18" customHeight="1">
      <c r="A5" s="23" t="s">
        <v>8</v>
      </c>
      <c r="B5" s="23" t="s">
        <v>14</v>
      </c>
      <c r="C5" s="24" t="s">
        <v>15</v>
      </c>
      <c r="D5" s="19" t="s">
        <v>16</v>
      </c>
      <c r="E5" s="19" t="s">
        <v>17</v>
      </c>
      <c r="F5" s="318" t="s">
        <v>18</v>
      </c>
      <c r="G5" s="318" t="s">
        <v>19</v>
      </c>
      <c r="H5" s="318" t="s">
        <v>20</v>
      </c>
      <c r="I5" s="20"/>
      <c r="J5" s="161"/>
      <c r="M5" s="27"/>
    </row>
    <row r="6" spans="1:13">
      <c r="A6" s="134"/>
      <c r="B6" s="162" t="s">
        <v>9</v>
      </c>
      <c r="C6" s="141"/>
      <c r="D6" s="125"/>
      <c r="E6" s="125"/>
      <c r="F6" s="319"/>
      <c r="G6" s="319"/>
      <c r="H6" s="340"/>
      <c r="I6" s="20"/>
      <c r="J6" s="161"/>
      <c r="M6" s="26"/>
    </row>
    <row r="7" spans="1:13">
      <c r="A7" s="122"/>
      <c r="B7" s="163"/>
      <c r="C7" s="124"/>
      <c r="D7" s="125"/>
      <c r="E7" s="125"/>
      <c r="F7" s="319"/>
      <c r="G7" s="319"/>
      <c r="H7" s="340"/>
      <c r="I7" s="20"/>
      <c r="J7" s="161"/>
      <c r="K7" s="111"/>
      <c r="L7" s="111"/>
      <c r="M7" s="112"/>
    </row>
    <row r="8" spans="1:13">
      <c r="A8" s="134" t="s">
        <v>66</v>
      </c>
      <c r="B8" s="164" t="s">
        <v>11</v>
      </c>
      <c r="C8" s="124"/>
      <c r="D8" s="125"/>
      <c r="E8" s="125"/>
      <c r="F8" s="319"/>
      <c r="G8" s="319"/>
      <c r="H8" s="340"/>
      <c r="I8" s="20"/>
      <c r="J8" s="161"/>
      <c r="M8" s="26"/>
    </row>
    <row r="9" spans="1:13">
      <c r="A9" s="122"/>
      <c r="B9" s="164"/>
      <c r="C9" s="124"/>
      <c r="D9" s="125"/>
      <c r="E9" s="125"/>
      <c r="F9" s="319"/>
      <c r="G9" s="319"/>
      <c r="H9" s="340"/>
      <c r="I9" s="20"/>
      <c r="J9" s="161"/>
      <c r="M9" s="26"/>
    </row>
    <row r="10" spans="1:13">
      <c r="A10" s="137" t="s">
        <v>67</v>
      </c>
      <c r="B10" s="165" t="s">
        <v>68</v>
      </c>
      <c r="C10" s="124" t="s">
        <v>26</v>
      </c>
      <c r="D10" s="125">
        <v>73</v>
      </c>
      <c r="E10" s="125"/>
      <c r="F10" s="319"/>
      <c r="G10" s="319">
        <f>E10*F10</f>
        <v>0</v>
      </c>
      <c r="H10" s="340"/>
      <c r="I10" s="20"/>
      <c r="J10" s="161"/>
      <c r="M10" s="26"/>
    </row>
    <row r="11" spans="1:13">
      <c r="A11" s="137" t="s">
        <v>67</v>
      </c>
      <c r="B11" s="165" t="s">
        <v>69</v>
      </c>
      <c r="C11" s="124" t="s">
        <v>26</v>
      </c>
      <c r="D11" s="125">
        <v>4.2</v>
      </c>
      <c r="E11" s="125"/>
      <c r="F11" s="319"/>
      <c r="G11" s="319">
        <f>E11*F11</f>
        <v>0</v>
      </c>
      <c r="H11" s="340"/>
      <c r="I11" s="20"/>
      <c r="J11" s="161"/>
      <c r="M11" s="26"/>
    </row>
    <row r="12" spans="1:13">
      <c r="A12" s="137"/>
      <c r="B12" s="163"/>
      <c r="C12" s="124"/>
      <c r="D12" s="125"/>
      <c r="E12" s="125"/>
      <c r="F12" s="319"/>
      <c r="G12" s="338"/>
      <c r="H12" s="341"/>
      <c r="I12" s="20"/>
      <c r="J12" s="161"/>
      <c r="M12" s="26"/>
    </row>
    <row r="13" spans="1:13">
      <c r="A13" s="143"/>
      <c r="B13" s="144" t="str">
        <f>B8</f>
        <v>REVETEMENTS MURAUX</v>
      </c>
      <c r="C13" s="145"/>
      <c r="D13" s="146"/>
      <c r="E13" s="146"/>
      <c r="F13" s="342"/>
      <c r="G13" s="321"/>
      <c r="H13" s="330">
        <f>SUM(G10:G11)</f>
        <v>0</v>
      </c>
      <c r="I13" s="20"/>
      <c r="J13" s="161"/>
      <c r="M13" s="26"/>
    </row>
    <row r="14" spans="1:13">
      <c r="A14" s="122"/>
      <c r="B14" s="97"/>
      <c r="C14" s="124"/>
      <c r="D14" s="125"/>
      <c r="E14" s="125"/>
      <c r="F14" s="319"/>
      <c r="G14" s="319"/>
      <c r="H14" s="340"/>
      <c r="I14" s="20"/>
      <c r="J14" s="161"/>
      <c r="M14" s="26"/>
    </row>
    <row r="15" spans="1:13">
      <c r="A15" s="122"/>
      <c r="B15" s="142" t="s">
        <v>61</v>
      </c>
      <c r="C15" s="141" t="s">
        <v>15</v>
      </c>
      <c r="D15" s="125">
        <v>1</v>
      </c>
      <c r="E15" s="125"/>
      <c r="F15" s="319"/>
      <c r="G15" s="343">
        <f>F15*E15</f>
        <v>0</v>
      </c>
      <c r="H15" s="323"/>
      <c r="I15" s="20"/>
      <c r="J15" s="160"/>
      <c r="M15" s="26"/>
    </row>
    <row r="16" spans="1:13">
      <c r="A16" s="122"/>
      <c r="B16" s="150"/>
      <c r="C16" s="37"/>
      <c r="D16" s="125"/>
      <c r="E16" s="125"/>
      <c r="F16" s="319"/>
      <c r="G16" s="344"/>
      <c r="H16" s="323"/>
      <c r="I16" s="20"/>
      <c r="J16" s="160"/>
      <c r="M16" s="26"/>
    </row>
    <row r="17" spans="1:13">
      <c r="A17" s="122"/>
      <c r="B17" s="150"/>
      <c r="C17" s="37"/>
      <c r="D17" s="125"/>
      <c r="E17" s="125"/>
      <c r="F17" s="319"/>
      <c r="G17" s="344"/>
      <c r="H17" s="323"/>
      <c r="I17" s="20"/>
      <c r="J17" s="160"/>
      <c r="M17" s="26"/>
    </row>
    <row r="18" spans="1:13">
      <c r="A18" s="122"/>
      <c r="B18" s="150"/>
      <c r="C18" s="37"/>
      <c r="D18" s="125"/>
      <c r="E18" s="125"/>
      <c r="F18" s="319"/>
      <c r="G18" s="344"/>
      <c r="H18" s="323"/>
      <c r="I18" s="20"/>
      <c r="J18" s="160"/>
      <c r="M18" s="26"/>
    </row>
    <row r="19" spans="1:13">
      <c r="A19" s="122"/>
      <c r="B19" s="150"/>
      <c r="C19" s="37"/>
      <c r="D19" s="125"/>
      <c r="E19" s="125"/>
      <c r="F19" s="319"/>
      <c r="G19" s="344"/>
      <c r="H19" s="323"/>
      <c r="I19" s="20"/>
      <c r="J19" s="160"/>
      <c r="M19" s="26"/>
    </row>
    <row r="20" spans="1:13">
      <c r="A20" s="122"/>
      <c r="B20" s="150"/>
      <c r="C20" s="37"/>
      <c r="D20" s="125"/>
      <c r="E20" s="125"/>
      <c r="F20" s="319"/>
      <c r="G20" s="344"/>
      <c r="H20" s="323"/>
      <c r="I20" s="20"/>
      <c r="J20" s="160"/>
      <c r="M20" s="26"/>
    </row>
    <row r="21" spans="1:13">
      <c r="A21" s="122"/>
      <c r="B21" s="150"/>
      <c r="C21" s="37"/>
      <c r="D21" s="125"/>
      <c r="E21" s="125"/>
      <c r="F21" s="319"/>
      <c r="G21" s="344"/>
      <c r="H21" s="323"/>
      <c r="I21" s="20"/>
      <c r="J21" s="160"/>
      <c r="M21" s="26"/>
    </row>
    <row r="22" spans="1:13">
      <c r="A22" s="122"/>
      <c r="B22" s="150"/>
      <c r="C22" s="37"/>
      <c r="D22" s="125"/>
      <c r="E22" s="125"/>
      <c r="F22" s="319"/>
      <c r="G22" s="344"/>
      <c r="H22" s="323"/>
      <c r="I22" s="20"/>
      <c r="J22" s="160"/>
      <c r="M22" s="26"/>
    </row>
    <row r="23" spans="1:13">
      <c r="A23" s="122"/>
      <c r="B23" s="150"/>
      <c r="C23" s="37"/>
      <c r="D23" s="125"/>
      <c r="E23" s="125"/>
      <c r="F23" s="319"/>
      <c r="G23" s="344"/>
      <c r="H23" s="323"/>
      <c r="I23" s="20"/>
      <c r="J23" s="160"/>
      <c r="M23" s="26"/>
    </row>
    <row r="24" spans="1:13">
      <c r="A24" s="122"/>
      <c r="B24" s="150"/>
      <c r="C24" s="37"/>
      <c r="D24" s="125"/>
      <c r="E24" s="125"/>
      <c r="F24" s="319"/>
      <c r="G24" s="344"/>
      <c r="H24" s="323"/>
      <c r="I24" s="20"/>
      <c r="J24" s="160"/>
      <c r="M24" s="26"/>
    </row>
    <row r="25" spans="1:13">
      <c r="A25" s="122"/>
      <c r="B25" s="150"/>
      <c r="C25" s="37"/>
      <c r="D25" s="125"/>
      <c r="E25" s="125"/>
      <c r="F25" s="319"/>
      <c r="G25" s="344"/>
      <c r="H25" s="323"/>
      <c r="I25" s="20"/>
      <c r="J25" s="160"/>
      <c r="K25" s="115"/>
      <c r="L25" s="115"/>
      <c r="M25" s="116"/>
    </row>
    <row r="26" spans="1:13">
      <c r="A26" s="122"/>
      <c r="B26" s="150"/>
      <c r="C26" s="37"/>
      <c r="D26" s="125"/>
      <c r="E26" s="125"/>
      <c r="F26" s="319"/>
      <c r="G26" s="344"/>
      <c r="H26" s="323"/>
      <c r="I26" s="20"/>
      <c r="J26" s="160"/>
      <c r="M26" s="26"/>
    </row>
    <row r="27" spans="1:13">
      <c r="A27" s="152"/>
      <c r="B27" s="10"/>
      <c r="C27" s="166"/>
      <c r="D27" s="155"/>
      <c r="E27" s="155"/>
      <c r="F27" s="345"/>
      <c r="G27" s="346"/>
      <c r="H27" s="347"/>
      <c r="I27" s="20"/>
      <c r="J27" s="161"/>
      <c r="M27" s="26"/>
    </row>
    <row r="28" spans="1:13" ht="9" customHeight="1">
      <c r="A28" s="167"/>
      <c r="B28" s="14"/>
      <c r="C28" s="168"/>
      <c r="D28" s="169"/>
      <c r="E28" s="169"/>
      <c r="F28" s="348"/>
      <c r="G28" s="349"/>
      <c r="H28" s="350"/>
      <c r="I28" s="20"/>
      <c r="J28" s="161"/>
      <c r="M28" s="27"/>
    </row>
    <row r="29" spans="1:13">
      <c r="A29" s="143"/>
      <c r="B29" s="157" t="str">
        <f>A3</f>
        <v>LOT N°02 - REVETEMENTS DURS</v>
      </c>
      <c r="C29" s="170"/>
      <c r="D29" s="146"/>
      <c r="E29" s="146"/>
      <c r="F29" s="342"/>
      <c r="G29" s="325" t="s">
        <v>62</v>
      </c>
      <c r="H29" s="330">
        <f>SUM(H6:H13)+G15</f>
        <v>0</v>
      </c>
      <c r="I29" s="20"/>
      <c r="J29" s="161"/>
      <c r="M29" s="27"/>
    </row>
    <row r="30" spans="1:13">
      <c r="A30" s="134"/>
      <c r="B30" s="150" t="s">
        <v>10</v>
      </c>
      <c r="C30" s="141"/>
      <c r="D30" s="125"/>
      <c r="E30" s="151"/>
      <c r="F30" s="334"/>
      <c r="G30" s="326"/>
      <c r="H30" s="331">
        <f>H29*8.5%</f>
        <v>0</v>
      </c>
      <c r="I30" s="20"/>
      <c r="J30" s="161"/>
      <c r="M30" s="27"/>
    </row>
    <row r="31" spans="1:13">
      <c r="A31" s="134"/>
      <c r="B31" s="150" t="s">
        <v>63</v>
      </c>
      <c r="C31" s="141"/>
      <c r="D31" s="125"/>
      <c r="E31" s="151"/>
      <c r="F31" s="334"/>
      <c r="G31" s="326"/>
      <c r="H31" s="331">
        <f>H29+H30</f>
        <v>0</v>
      </c>
      <c r="I31" s="20"/>
      <c r="J31" s="161"/>
      <c r="M31" s="27"/>
    </row>
    <row r="32" spans="1:13">
      <c r="A32" s="152"/>
      <c r="B32" s="15"/>
      <c r="C32" s="171"/>
      <c r="D32" s="155"/>
      <c r="E32" s="155"/>
      <c r="F32" s="345"/>
      <c r="G32" s="346"/>
      <c r="H32" s="347"/>
      <c r="I32" s="20"/>
      <c r="J32" s="161"/>
      <c r="M32" s="27"/>
    </row>
    <row r="33" spans="1:8" ht="71.25" customHeight="1" outlineLevel="1">
      <c r="A33" s="275" t="s">
        <v>64</v>
      </c>
      <c r="B33" s="276"/>
      <c r="C33" s="276"/>
      <c r="D33" s="276"/>
      <c r="E33" s="276"/>
      <c r="F33" s="276"/>
      <c r="G33" s="276"/>
      <c r="H33" s="277"/>
    </row>
    <row r="34" spans="1:8">
      <c r="A34" s="20"/>
      <c r="B34" s="20"/>
      <c r="C34" s="22"/>
      <c r="D34" s="159"/>
      <c r="E34" s="160"/>
      <c r="F34" s="316"/>
      <c r="G34" s="327"/>
      <c r="H34" s="327"/>
    </row>
  </sheetData>
  <mergeCells count="6">
    <mergeCell ref="M2:M3"/>
    <mergeCell ref="A3:H3"/>
    <mergeCell ref="A1:H1"/>
    <mergeCell ref="A33:H33"/>
    <mergeCell ref="K2:K3"/>
    <mergeCell ref="L2:L3"/>
  </mergeCells>
  <printOptions horizontalCentered="1"/>
  <pageMargins left="0.19685039370078741" right="0.19685039370078741" top="0.43307086614173229" bottom="0.55118110236220474" header="0.23622047244094491" footer="0.31496062992125984"/>
  <pageSetup paperSize="9" scale="86" firstPageNumber="3" fitToHeight="0" orientation="portrait" useFirstPageNumber="1" r:id="rId1"/>
  <headerFooter alignWithMargins="0">
    <oddHeader>&amp;CFRANCE TRAVAIL - AMENAGEMENT DE L'AGENCE DE SAINT-DENIS</oddHeader>
    <oddFooter>&amp;L&amp;"Arial,Gras italique"CDPGF - Indice (1) - FEVRIER 2025&amp;C&amp;"Arial,Gras italique"&amp;A&amp;R&amp;"Arial,Gras italique"PAGE - &amp;P / 11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4">
    <outlinePr summaryBelow="0" summaryRight="0"/>
    <pageSetUpPr fitToPage="1"/>
  </sheetPr>
  <dimension ref="A1:Q107"/>
  <sheetViews>
    <sheetView showGridLines="0" showZeros="0" view="pageBreakPreview" zoomScaleNormal="100" zoomScaleSheetLayoutView="100" workbookViewId="0">
      <pane ySplit="5" topLeftCell="A81" activePane="bottomLeft" state="frozen"/>
      <selection activeCell="E15" sqref="E15"/>
      <selection pane="bottomLeft" activeCell="F2" sqref="F1:H1048576"/>
    </sheetView>
  </sheetViews>
  <sheetFormatPr baseColWidth="10" defaultColWidth="11.42578125" defaultRowHeight="12.75" outlineLevelRow="1" outlineLevelCol="1"/>
  <cols>
    <col min="1" max="1" width="10.5703125" style="2" customWidth="1"/>
    <col min="2" max="2" width="74.7109375" style="1" bestFit="1" customWidth="1"/>
    <col min="3" max="3" width="4.85546875" style="2" customWidth="1"/>
    <col min="4" max="4" width="10" style="17" customWidth="1"/>
    <col min="5" max="5" width="9.28515625" style="3" customWidth="1" outlineLevel="1"/>
    <col min="6" max="6" width="11.7109375" style="337" customWidth="1"/>
    <col min="7" max="7" width="11.85546875" style="328" customWidth="1"/>
    <col min="8" max="8" width="14.42578125" style="328" customWidth="1"/>
    <col min="9" max="9" width="6" style="127" customWidth="1"/>
    <col min="10" max="10" width="59.42578125" style="128" customWidth="1"/>
    <col min="11" max="12" width="16" style="27" customWidth="1"/>
    <col min="13" max="13" width="16" style="25" customWidth="1"/>
    <col min="14" max="17" width="11.42578125" style="1" customWidth="1"/>
    <col min="18" max="16384" width="11.42578125" style="1"/>
  </cols>
  <sheetData>
    <row r="1" spans="1:16" ht="27">
      <c r="A1" s="274"/>
      <c r="B1" s="274"/>
      <c r="C1" s="274"/>
      <c r="D1" s="274"/>
      <c r="E1" s="274"/>
      <c r="F1" s="274"/>
      <c r="G1" s="274"/>
      <c r="H1" s="274"/>
      <c r="I1" s="127" t="s">
        <v>9</v>
      </c>
      <c r="M1" s="27"/>
      <c r="N1" s="20"/>
      <c r="O1" s="20"/>
      <c r="P1" s="20"/>
    </row>
    <row r="2" spans="1:16">
      <c r="A2" s="22"/>
      <c r="B2" s="20"/>
      <c r="C2" s="20"/>
      <c r="D2" s="20"/>
      <c r="E2" s="20"/>
      <c r="F2" s="316"/>
      <c r="G2" s="316"/>
      <c r="H2" s="316"/>
      <c r="K2" s="272"/>
      <c r="L2" s="272"/>
      <c r="M2" s="272"/>
      <c r="N2" s="20"/>
      <c r="O2" s="20"/>
      <c r="P2" s="20"/>
    </row>
    <row r="3" spans="1:16" ht="15.75">
      <c r="A3" s="273" t="s">
        <v>70</v>
      </c>
      <c r="B3" s="273"/>
      <c r="C3" s="273"/>
      <c r="D3" s="273"/>
      <c r="E3" s="273"/>
      <c r="F3" s="273"/>
      <c r="G3" s="273"/>
      <c r="H3" s="273"/>
      <c r="K3" s="272"/>
      <c r="L3" s="272"/>
      <c r="M3" s="272"/>
      <c r="N3" s="20"/>
      <c r="O3" s="20"/>
      <c r="P3" s="20"/>
    </row>
    <row r="4" spans="1:16">
      <c r="A4" s="22"/>
      <c r="B4" s="20"/>
      <c r="C4" s="139"/>
      <c r="D4" s="121"/>
      <c r="E4" s="121"/>
      <c r="F4" s="338"/>
      <c r="G4" s="339"/>
      <c r="H4" s="327"/>
      <c r="M4" s="27"/>
      <c r="N4" s="20"/>
      <c r="O4" s="20"/>
      <c r="P4" s="20"/>
    </row>
    <row r="5" spans="1:16" ht="18" customHeight="1">
      <c r="A5" s="23" t="s">
        <v>8</v>
      </c>
      <c r="B5" s="23" t="s">
        <v>14</v>
      </c>
      <c r="C5" s="24" t="s">
        <v>15</v>
      </c>
      <c r="D5" s="19" t="s">
        <v>16</v>
      </c>
      <c r="E5" s="19" t="s">
        <v>17</v>
      </c>
      <c r="F5" s="318" t="s">
        <v>18</v>
      </c>
      <c r="G5" s="318" t="s">
        <v>19</v>
      </c>
      <c r="H5" s="318" t="s">
        <v>20</v>
      </c>
      <c r="M5" s="27"/>
      <c r="N5" s="20"/>
      <c r="O5" s="20"/>
      <c r="P5" s="20"/>
    </row>
    <row r="6" spans="1:16">
      <c r="A6" s="134"/>
      <c r="B6" s="162" t="s">
        <v>9</v>
      </c>
      <c r="C6" s="141"/>
      <c r="D6" s="125"/>
      <c r="E6" s="125"/>
      <c r="F6" s="319"/>
      <c r="G6" s="319"/>
      <c r="H6" s="340"/>
      <c r="M6" s="26"/>
      <c r="N6" s="20"/>
      <c r="O6" s="20"/>
      <c r="P6" s="20"/>
    </row>
    <row r="7" spans="1:16">
      <c r="A7" s="122"/>
      <c r="B7" s="163"/>
      <c r="C7" s="124"/>
      <c r="D7" s="125"/>
      <c r="E7" s="125"/>
      <c r="F7" s="319"/>
      <c r="G7" s="319"/>
      <c r="H7" s="340"/>
      <c r="K7" s="111"/>
      <c r="L7" s="111"/>
      <c r="M7" s="112"/>
      <c r="N7" s="20"/>
      <c r="O7" s="20"/>
      <c r="P7" s="20"/>
    </row>
    <row r="8" spans="1:16">
      <c r="A8" s="134" t="s">
        <v>71</v>
      </c>
      <c r="B8" s="94" t="s">
        <v>72</v>
      </c>
      <c r="C8" s="124"/>
      <c r="D8" s="125"/>
      <c r="E8" s="125"/>
      <c r="F8" s="319"/>
      <c r="G8" s="319"/>
      <c r="H8" s="340"/>
      <c r="M8" s="26"/>
      <c r="N8" s="20"/>
      <c r="O8" s="20"/>
      <c r="P8" s="20"/>
    </row>
    <row r="9" spans="1:16">
      <c r="A9" s="122"/>
      <c r="B9" s="94"/>
      <c r="C9" s="124"/>
      <c r="D9" s="125"/>
      <c r="E9" s="125"/>
      <c r="F9" s="319"/>
      <c r="G9" s="319"/>
      <c r="H9" s="340"/>
      <c r="M9" s="26"/>
      <c r="N9" s="20"/>
      <c r="O9" s="20"/>
      <c r="P9" s="20"/>
    </row>
    <row r="10" spans="1:16">
      <c r="A10" s="137" t="s">
        <v>73</v>
      </c>
      <c r="B10" s="92" t="s">
        <v>74</v>
      </c>
      <c r="C10" s="124" t="s">
        <v>75</v>
      </c>
      <c r="D10" s="125">
        <v>4</v>
      </c>
      <c r="E10" s="125"/>
      <c r="F10" s="319"/>
      <c r="G10" s="319">
        <f t="shared" ref="G10:G16" si="0">E10*F10</f>
        <v>0</v>
      </c>
      <c r="H10" s="340"/>
      <c r="K10" s="113"/>
      <c r="L10" s="113"/>
      <c r="M10" s="114"/>
      <c r="N10" s="20"/>
      <c r="O10" s="172"/>
      <c r="P10" s="20"/>
    </row>
    <row r="11" spans="1:16">
      <c r="A11" s="137" t="s">
        <v>76</v>
      </c>
      <c r="B11" s="92" t="s">
        <v>77</v>
      </c>
      <c r="C11" s="124" t="s">
        <v>75</v>
      </c>
      <c r="D11" s="125">
        <v>2</v>
      </c>
      <c r="E11" s="125"/>
      <c r="F11" s="319"/>
      <c r="G11" s="319">
        <f t="shared" si="0"/>
        <v>0</v>
      </c>
      <c r="H11" s="340"/>
      <c r="K11" s="113"/>
      <c r="L11" s="113"/>
      <c r="M11" s="114"/>
      <c r="N11" s="20"/>
      <c r="O11" s="172"/>
      <c r="P11" s="20"/>
    </row>
    <row r="12" spans="1:16">
      <c r="A12" s="137" t="s">
        <v>78</v>
      </c>
      <c r="B12" s="92" t="s">
        <v>79</v>
      </c>
      <c r="C12" s="124" t="s">
        <v>75</v>
      </c>
      <c r="D12" s="125">
        <v>2</v>
      </c>
      <c r="E12" s="125"/>
      <c r="F12" s="319"/>
      <c r="G12" s="319">
        <f t="shared" si="0"/>
        <v>0</v>
      </c>
      <c r="H12" s="340"/>
      <c r="K12" s="113"/>
      <c r="L12" s="113"/>
      <c r="M12" s="114"/>
      <c r="N12" s="20"/>
      <c r="O12" s="172"/>
      <c r="P12" s="20"/>
    </row>
    <row r="13" spans="1:16">
      <c r="A13" s="137" t="s">
        <v>80</v>
      </c>
      <c r="B13" s="92" t="s">
        <v>81</v>
      </c>
      <c r="C13" s="124" t="s">
        <v>75</v>
      </c>
      <c r="D13" s="125">
        <v>3</v>
      </c>
      <c r="E13" s="125"/>
      <c r="F13" s="319"/>
      <c r="G13" s="319">
        <f t="shared" si="0"/>
        <v>0</v>
      </c>
      <c r="H13" s="340"/>
      <c r="K13" s="113"/>
      <c r="L13" s="113"/>
      <c r="M13" s="114"/>
      <c r="N13" s="20"/>
      <c r="O13" s="172"/>
      <c r="P13" s="20"/>
    </row>
    <row r="14" spans="1:16">
      <c r="A14" s="137" t="s">
        <v>82</v>
      </c>
      <c r="B14" s="92" t="s">
        <v>83</v>
      </c>
      <c r="C14" s="124" t="s">
        <v>75</v>
      </c>
      <c r="D14" s="125">
        <v>10</v>
      </c>
      <c r="E14" s="125"/>
      <c r="F14" s="319"/>
      <c r="G14" s="319">
        <f t="shared" si="0"/>
        <v>0</v>
      </c>
      <c r="H14" s="340"/>
      <c r="K14" s="113"/>
      <c r="L14" s="113"/>
      <c r="M14" s="114"/>
      <c r="N14" s="20"/>
      <c r="O14" s="172"/>
      <c r="P14" s="20"/>
    </row>
    <row r="15" spans="1:16">
      <c r="A15" s="137" t="s">
        <v>84</v>
      </c>
      <c r="B15" s="92" t="s">
        <v>85</v>
      </c>
      <c r="C15" s="124" t="s">
        <v>75</v>
      </c>
      <c r="D15" s="125">
        <v>4</v>
      </c>
      <c r="E15" s="125"/>
      <c r="F15" s="319"/>
      <c r="G15" s="319">
        <f t="shared" si="0"/>
        <v>0</v>
      </c>
      <c r="H15" s="340"/>
      <c r="K15" s="113"/>
      <c r="L15" s="113"/>
      <c r="M15" s="114"/>
      <c r="N15" s="20"/>
      <c r="O15" s="172"/>
      <c r="P15" s="20"/>
    </row>
    <row r="16" spans="1:16">
      <c r="A16" s="137" t="s">
        <v>86</v>
      </c>
      <c r="B16" s="92" t="s">
        <v>87</v>
      </c>
      <c r="C16" s="124" t="s">
        <v>75</v>
      </c>
      <c r="D16" s="125">
        <v>1</v>
      </c>
      <c r="E16" s="125"/>
      <c r="F16" s="319"/>
      <c r="G16" s="319">
        <f t="shared" si="0"/>
        <v>0</v>
      </c>
      <c r="H16" s="340"/>
      <c r="K16" s="113"/>
      <c r="L16" s="113"/>
      <c r="M16" s="114"/>
      <c r="N16" s="20"/>
      <c r="O16" s="172"/>
      <c r="P16" s="20"/>
    </row>
    <row r="17" spans="1:16">
      <c r="A17" s="137" t="s">
        <v>88</v>
      </c>
      <c r="B17" s="92" t="s">
        <v>89</v>
      </c>
      <c r="C17" s="124" t="s">
        <v>75</v>
      </c>
      <c r="D17" s="125">
        <v>2</v>
      </c>
      <c r="E17" s="125"/>
      <c r="F17" s="319"/>
      <c r="G17" s="319">
        <f t="shared" ref="G17:G18" si="1">E17*F17</f>
        <v>0</v>
      </c>
      <c r="H17" s="340"/>
      <c r="K17" s="113"/>
      <c r="L17" s="113"/>
      <c r="M17" s="114"/>
      <c r="N17" s="20"/>
      <c r="O17" s="172"/>
      <c r="P17" s="20"/>
    </row>
    <row r="18" spans="1:16">
      <c r="A18" s="137" t="s">
        <v>90</v>
      </c>
      <c r="B18" s="92" t="s">
        <v>91</v>
      </c>
      <c r="C18" s="124" t="s">
        <v>75</v>
      </c>
      <c r="D18" s="125">
        <v>2</v>
      </c>
      <c r="E18" s="125"/>
      <c r="F18" s="319"/>
      <c r="G18" s="319">
        <f t="shared" si="1"/>
        <v>0</v>
      </c>
      <c r="H18" s="340"/>
      <c r="K18" s="113"/>
      <c r="L18" s="113"/>
      <c r="M18" s="114"/>
      <c r="N18" s="20"/>
      <c r="O18" s="172"/>
      <c r="P18" s="20"/>
    </row>
    <row r="19" spans="1:16">
      <c r="A19" s="137" t="s">
        <v>92</v>
      </c>
      <c r="B19" s="92" t="s">
        <v>93</v>
      </c>
      <c r="C19" s="124" t="s">
        <v>75</v>
      </c>
      <c r="D19" s="125">
        <v>2</v>
      </c>
      <c r="E19" s="125"/>
      <c r="F19" s="319"/>
      <c r="G19" s="319">
        <f>E19*F19</f>
        <v>0</v>
      </c>
      <c r="H19" s="340"/>
      <c r="K19" s="113"/>
      <c r="L19" s="113"/>
      <c r="M19" s="114"/>
      <c r="N19" s="20"/>
      <c r="O19" s="172"/>
      <c r="P19" s="20"/>
    </row>
    <row r="20" spans="1:16">
      <c r="A20" s="137" t="s">
        <v>94</v>
      </c>
      <c r="B20" s="92" t="s">
        <v>95</v>
      </c>
      <c r="C20" s="124" t="s">
        <v>75</v>
      </c>
      <c r="D20" s="125">
        <v>19</v>
      </c>
      <c r="E20" s="126"/>
      <c r="F20" s="351"/>
      <c r="G20" s="319">
        <f>E20*F20</f>
        <v>0</v>
      </c>
      <c r="H20" s="352"/>
      <c r="K20" s="113"/>
      <c r="L20" s="113"/>
      <c r="M20" s="114"/>
      <c r="N20" s="20"/>
      <c r="O20" s="172"/>
      <c r="P20" s="20"/>
    </row>
    <row r="21" spans="1:16">
      <c r="A21" s="137"/>
      <c r="B21" s="92"/>
      <c r="C21" s="124"/>
      <c r="D21" s="125"/>
      <c r="E21" s="125"/>
      <c r="F21" s="319"/>
      <c r="G21" s="319"/>
      <c r="H21" s="341"/>
      <c r="M21" s="26"/>
      <c r="N21" s="20"/>
      <c r="O21" s="20"/>
      <c r="P21" s="20"/>
    </row>
    <row r="22" spans="1:16">
      <c r="A22" s="173"/>
      <c r="B22" s="174" t="s">
        <v>96</v>
      </c>
      <c r="C22" s="145"/>
      <c r="D22" s="146"/>
      <c r="E22" s="146"/>
      <c r="F22" s="342"/>
      <c r="G22" s="342"/>
      <c r="H22" s="330">
        <f>SUM(G10:G20)</f>
        <v>0</v>
      </c>
      <c r="M22" s="26"/>
      <c r="N22" s="20"/>
      <c r="O22" s="20"/>
      <c r="P22" s="20"/>
    </row>
    <row r="23" spans="1:16">
      <c r="A23" s="137"/>
      <c r="B23" s="165"/>
      <c r="C23" s="124"/>
      <c r="D23" s="125"/>
      <c r="E23" s="125"/>
      <c r="F23" s="319"/>
      <c r="G23" s="319"/>
      <c r="H23" s="340"/>
      <c r="M23" s="26"/>
      <c r="N23" s="20"/>
      <c r="O23" s="20"/>
      <c r="P23" s="20"/>
    </row>
    <row r="24" spans="1:16">
      <c r="A24" s="175" t="s">
        <v>97</v>
      </c>
      <c r="B24" s="94" t="s">
        <v>98</v>
      </c>
      <c r="C24" s="124"/>
      <c r="D24" s="125"/>
      <c r="E24" s="125"/>
      <c r="F24" s="319"/>
      <c r="G24" s="319"/>
      <c r="H24" s="340"/>
      <c r="M24" s="26"/>
      <c r="N24" s="20"/>
      <c r="O24" s="20"/>
      <c r="P24" s="20"/>
    </row>
    <row r="25" spans="1:16">
      <c r="A25" s="137"/>
      <c r="B25" s="165"/>
      <c r="C25" s="124"/>
      <c r="D25" s="125"/>
      <c r="E25" s="125"/>
      <c r="F25" s="319"/>
      <c r="G25" s="319"/>
      <c r="H25" s="340"/>
      <c r="M25" s="26"/>
      <c r="N25" s="20"/>
      <c r="O25" s="20"/>
      <c r="P25" s="20"/>
    </row>
    <row r="26" spans="1:16">
      <c r="A26" s="137" t="s">
        <v>99</v>
      </c>
      <c r="B26" s="92" t="s">
        <v>100</v>
      </c>
      <c r="C26" s="124" t="s">
        <v>75</v>
      </c>
      <c r="D26" s="125">
        <v>3</v>
      </c>
      <c r="E26" s="125"/>
      <c r="F26" s="319"/>
      <c r="G26" s="319">
        <f>E26*F26</f>
        <v>0</v>
      </c>
      <c r="H26" s="340"/>
      <c r="K26" s="113"/>
      <c r="L26" s="113"/>
      <c r="M26" s="114"/>
      <c r="N26" s="20"/>
      <c r="O26" s="172"/>
      <c r="P26" s="20"/>
    </row>
    <row r="27" spans="1:16">
      <c r="A27" s="137"/>
      <c r="B27" s="92"/>
      <c r="C27" s="124"/>
      <c r="D27" s="125"/>
      <c r="E27" s="125"/>
      <c r="F27" s="319"/>
      <c r="G27" s="319"/>
      <c r="H27" s="340"/>
      <c r="M27" s="26"/>
      <c r="N27" s="20"/>
      <c r="O27" s="20"/>
      <c r="P27" s="20"/>
    </row>
    <row r="28" spans="1:16">
      <c r="A28" s="173"/>
      <c r="B28" s="176" t="s">
        <v>101</v>
      </c>
      <c r="C28" s="145"/>
      <c r="D28" s="146"/>
      <c r="E28" s="146"/>
      <c r="F28" s="342"/>
      <c r="G28" s="342"/>
      <c r="H28" s="330">
        <f>SUM(G26:G26)</f>
        <v>0</v>
      </c>
      <c r="M28" s="26"/>
      <c r="N28" s="20"/>
      <c r="O28" s="20"/>
      <c r="P28" s="20"/>
    </row>
    <row r="29" spans="1:16">
      <c r="A29" s="137"/>
      <c r="B29" s="165"/>
      <c r="C29" s="124"/>
      <c r="D29" s="125"/>
      <c r="E29" s="125"/>
      <c r="F29" s="319"/>
      <c r="G29" s="319"/>
      <c r="H29" s="340"/>
      <c r="M29" s="26"/>
      <c r="N29" s="20"/>
      <c r="O29" s="20"/>
      <c r="P29" s="20"/>
    </row>
    <row r="30" spans="1:16">
      <c r="A30" s="175" t="s">
        <v>102</v>
      </c>
      <c r="B30" s="94" t="s">
        <v>103</v>
      </c>
      <c r="C30" s="124"/>
      <c r="D30" s="125"/>
      <c r="E30" s="125"/>
      <c r="F30" s="319"/>
      <c r="G30" s="319"/>
      <c r="H30" s="340"/>
      <c r="M30" s="26"/>
      <c r="N30" s="20"/>
      <c r="O30" s="20"/>
      <c r="P30" s="20"/>
    </row>
    <row r="31" spans="1:16">
      <c r="A31" s="137"/>
      <c r="B31" s="165"/>
      <c r="C31" s="124"/>
      <c r="D31" s="125"/>
      <c r="E31" s="125"/>
      <c r="F31" s="319"/>
      <c r="G31" s="319"/>
      <c r="H31" s="340"/>
      <c r="M31" s="26"/>
      <c r="N31" s="20"/>
      <c r="O31" s="20"/>
      <c r="P31" s="20"/>
    </row>
    <row r="32" spans="1:16">
      <c r="A32" s="137" t="s">
        <v>104</v>
      </c>
      <c r="B32" s="92" t="s">
        <v>105</v>
      </c>
      <c r="C32" s="124" t="s">
        <v>75</v>
      </c>
      <c r="D32" s="125">
        <v>1</v>
      </c>
      <c r="E32" s="125"/>
      <c r="F32" s="319"/>
      <c r="G32" s="319">
        <f>E32*F32</f>
        <v>0</v>
      </c>
      <c r="H32" s="340"/>
      <c r="K32" s="113"/>
      <c r="L32" s="113"/>
      <c r="M32" s="114"/>
      <c r="N32" s="20"/>
      <c r="O32" s="20"/>
      <c r="P32" s="20"/>
    </row>
    <row r="33" spans="1:13">
      <c r="A33" s="137" t="s">
        <v>106</v>
      </c>
      <c r="B33" s="92" t="s">
        <v>107</v>
      </c>
      <c r="C33" s="124" t="s">
        <v>75</v>
      </c>
      <c r="D33" s="125">
        <v>1</v>
      </c>
      <c r="E33" s="125"/>
      <c r="F33" s="319"/>
      <c r="G33" s="319">
        <f>E33*F33</f>
        <v>0</v>
      </c>
      <c r="H33" s="353"/>
      <c r="K33" s="113"/>
      <c r="L33" s="113"/>
      <c r="M33" s="114"/>
    </row>
    <row r="34" spans="1:13">
      <c r="A34" s="137"/>
      <c r="B34" s="92"/>
      <c r="C34" s="124"/>
      <c r="D34" s="125"/>
      <c r="E34" s="125"/>
      <c r="F34" s="319"/>
      <c r="G34" s="319"/>
      <c r="H34" s="340"/>
      <c r="M34" s="26"/>
    </row>
    <row r="35" spans="1:13">
      <c r="A35" s="173"/>
      <c r="B35" s="176" t="s">
        <v>108</v>
      </c>
      <c r="C35" s="145"/>
      <c r="D35" s="146"/>
      <c r="E35" s="146"/>
      <c r="F35" s="342"/>
      <c r="G35" s="342"/>
      <c r="H35" s="330">
        <f>SUM(G32:G33)</f>
        <v>0</v>
      </c>
      <c r="M35" s="26"/>
    </row>
    <row r="36" spans="1:13">
      <c r="A36" s="137"/>
      <c r="B36" s="165"/>
      <c r="C36" s="124"/>
      <c r="D36" s="125"/>
      <c r="E36" s="125"/>
      <c r="F36" s="319"/>
      <c r="G36" s="319"/>
      <c r="H36" s="340"/>
      <c r="M36" s="26"/>
    </row>
    <row r="37" spans="1:13">
      <c r="A37" s="175" t="s">
        <v>109</v>
      </c>
      <c r="B37" s="94" t="s">
        <v>110</v>
      </c>
      <c r="C37" s="124"/>
      <c r="D37" s="125"/>
      <c r="E37" s="125"/>
      <c r="F37" s="319"/>
      <c r="G37" s="319"/>
      <c r="H37" s="340"/>
      <c r="M37" s="26"/>
    </row>
    <row r="38" spans="1:13">
      <c r="A38" s="137"/>
      <c r="B38" s="165"/>
      <c r="C38" s="124"/>
      <c r="D38" s="125"/>
      <c r="E38" s="125"/>
      <c r="F38" s="319"/>
      <c r="G38" s="319"/>
      <c r="H38" s="340"/>
      <c r="M38" s="26"/>
    </row>
    <row r="39" spans="1:13">
      <c r="A39" s="177" t="s">
        <v>111</v>
      </c>
      <c r="B39" s="92" t="s">
        <v>112</v>
      </c>
      <c r="C39" s="124" t="s">
        <v>75</v>
      </c>
      <c r="D39" s="125">
        <v>1</v>
      </c>
      <c r="E39" s="125"/>
      <c r="F39" s="319"/>
      <c r="G39" s="319">
        <f t="shared" ref="G39:G48" si="2">E39*F39</f>
        <v>0</v>
      </c>
      <c r="H39" s="340"/>
      <c r="K39" s="113"/>
      <c r="L39" s="113"/>
      <c r="M39" s="114"/>
    </row>
    <row r="40" spans="1:13">
      <c r="A40" s="177" t="s">
        <v>113</v>
      </c>
      <c r="B40" s="92" t="s">
        <v>114</v>
      </c>
      <c r="C40" s="124" t="s">
        <v>75</v>
      </c>
      <c r="D40" s="125">
        <v>1</v>
      </c>
      <c r="E40" s="125"/>
      <c r="F40" s="319"/>
      <c r="G40" s="319">
        <f t="shared" si="2"/>
        <v>0</v>
      </c>
      <c r="H40" s="340"/>
      <c r="K40" s="113"/>
      <c r="L40" s="113"/>
      <c r="M40" s="114"/>
    </row>
    <row r="41" spans="1:13">
      <c r="A41" s="177" t="s">
        <v>115</v>
      </c>
      <c r="B41" s="92" t="s">
        <v>116</v>
      </c>
      <c r="C41" s="124" t="s">
        <v>75</v>
      </c>
      <c r="D41" s="125">
        <v>17</v>
      </c>
      <c r="E41" s="125"/>
      <c r="F41" s="319"/>
      <c r="G41" s="319">
        <f t="shared" si="2"/>
        <v>0</v>
      </c>
      <c r="H41" s="340"/>
      <c r="K41" s="113"/>
      <c r="L41" s="113"/>
      <c r="M41" s="114"/>
    </row>
    <row r="42" spans="1:13">
      <c r="A42" s="177" t="s">
        <v>117</v>
      </c>
      <c r="B42" s="92" t="s">
        <v>118</v>
      </c>
      <c r="C42" s="124" t="s">
        <v>75</v>
      </c>
      <c r="D42" s="125">
        <v>3</v>
      </c>
      <c r="E42" s="125"/>
      <c r="F42" s="319"/>
      <c r="G42" s="319">
        <f t="shared" si="2"/>
        <v>0</v>
      </c>
      <c r="H42" s="340"/>
      <c r="K42" s="113"/>
      <c r="L42" s="113"/>
      <c r="M42" s="114"/>
    </row>
    <row r="43" spans="1:13">
      <c r="A43" s="177" t="s">
        <v>119</v>
      </c>
      <c r="B43" s="92" t="s">
        <v>120</v>
      </c>
      <c r="C43" s="124" t="s">
        <v>75</v>
      </c>
      <c r="D43" s="125">
        <v>17</v>
      </c>
      <c r="E43" s="125"/>
      <c r="F43" s="319"/>
      <c r="G43" s="319">
        <f t="shared" si="2"/>
        <v>0</v>
      </c>
      <c r="H43" s="340"/>
      <c r="K43" s="113"/>
      <c r="L43" s="113"/>
      <c r="M43" s="114"/>
    </row>
    <row r="44" spans="1:13">
      <c r="A44" s="177" t="s">
        <v>121</v>
      </c>
      <c r="B44" s="92" t="s">
        <v>122</v>
      </c>
      <c r="C44" s="124" t="s">
        <v>75</v>
      </c>
      <c r="D44" s="125">
        <v>1</v>
      </c>
      <c r="E44" s="125"/>
      <c r="F44" s="319"/>
      <c r="G44" s="319">
        <f t="shared" si="2"/>
        <v>0</v>
      </c>
      <c r="H44" s="340"/>
      <c r="K44" s="113"/>
      <c r="L44" s="113"/>
      <c r="M44" s="114"/>
    </row>
    <row r="45" spans="1:13">
      <c r="A45" s="177" t="s">
        <v>123</v>
      </c>
      <c r="B45" s="92" t="s">
        <v>124</v>
      </c>
      <c r="C45" s="124" t="s">
        <v>75</v>
      </c>
      <c r="D45" s="125">
        <v>1</v>
      </c>
      <c r="E45" s="125"/>
      <c r="F45" s="319"/>
      <c r="G45" s="319">
        <f t="shared" si="2"/>
        <v>0</v>
      </c>
      <c r="H45" s="340"/>
      <c r="K45" s="113"/>
      <c r="L45" s="113"/>
      <c r="M45" s="114"/>
    </row>
    <row r="46" spans="1:13">
      <c r="A46" s="177" t="s">
        <v>125</v>
      </c>
      <c r="B46" s="92" t="s">
        <v>126</v>
      </c>
      <c r="C46" s="124" t="s">
        <v>75</v>
      </c>
      <c r="D46" s="125">
        <v>1</v>
      </c>
      <c r="E46" s="125"/>
      <c r="F46" s="319"/>
      <c r="G46" s="319">
        <f t="shared" si="2"/>
        <v>0</v>
      </c>
      <c r="H46" s="340"/>
      <c r="K46" s="113"/>
      <c r="L46" s="113"/>
      <c r="M46" s="114"/>
    </row>
    <row r="47" spans="1:13">
      <c r="A47" s="177" t="s">
        <v>127</v>
      </c>
      <c r="B47" s="92" t="s">
        <v>128</v>
      </c>
      <c r="C47" s="124" t="s">
        <v>75</v>
      </c>
      <c r="D47" s="125">
        <v>1</v>
      </c>
      <c r="E47" s="125"/>
      <c r="F47" s="319"/>
      <c r="G47" s="319">
        <f t="shared" si="2"/>
        <v>0</v>
      </c>
      <c r="H47" s="340"/>
      <c r="K47" s="113"/>
      <c r="L47" s="113"/>
      <c r="M47" s="114"/>
    </row>
    <row r="48" spans="1:13">
      <c r="A48" s="177" t="s">
        <v>129</v>
      </c>
      <c r="B48" s="92" t="s">
        <v>130</v>
      </c>
      <c r="C48" s="124" t="s">
        <v>75</v>
      </c>
      <c r="D48" s="125">
        <v>1</v>
      </c>
      <c r="E48" s="125"/>
      <c r="F48" s="319"/>
      <c r="G48" s="319">
        <f t="shared" si="2"/>
        <v>0</v>
      </c>
      <c r="H48" s="353"/>
      <c r="K48" s="113"/>
      <c r="L48" s="113"/>
      <c r="M48" s="114"/>
    </row>
    <row r="49" spans="1:13">
      <c r="A49" s="137"/>
      <c r="B49" s="92"/>
      <c r="C49" s="124"/>
      <c r="D49" s="125"/>
      <c r="E49" s="125"/>
      <c r="F49" s="319"/>
      <c r="G49" s="319"/>
      <c r="H49" s="340"/>
      <c r="M49" s="26"/>
    </row>
    <row r="50" spans="1:13">
      <c r="A50" s="173"/>
      <c r="B50" s="176" t="s">
        <v>131</v>
      </c>
      <c r="C50" s="145"/>
      <c r="D50" s="146"/>
      <c r="E50" s="146"/>
      <c r="F50" s="342"/>
      <c r="G50" s="342"/>
      <c r="H50" s="330">
        <f>SUM(G39:G48)</f>
        <v>0</v>
      </c>
      <c r="M50" s="26"/>
    </row>
    <row r="51" spans="1:13">
      <c r="A51" s="137"/>
      <c r="B51" s="165"/>
      <c r="C51" s="124"/>
      <c r="D51" s="125"/>
      <c r="E51" s="125"/>
      <c r="F51" s="319"/>
      <c r="G51" s="319"/>
      <c r="H51" s="340"/>
      <c r="M51" s="26"/>
    </row>
    <row r="52" spans="1:13">
      <c r="A52" s="175" t="s">
        <v>132</v>
      </c>
      <c r="B52" s="94" t="s">
        <v>133</v>
      </c>
      <c r="C52" s="124"/>
      <c r="D52" s="125"/>
      <c r="E52" s="125"/>
      <c r="F52" s="319"/>
      <c r="G52" s="319"/>
      <c r="H52" s="340"/>
      <c r="M52" s="26"/>
    </row>
    <row r="53" spans="1:13">
      <c r="A53" s="137"/>
      <c r="B53" s="97"/>
      <c r="C53" s="124"/>
      <c r="D53" s="125"/>
      <c r="E53" s="125"/>
      <c r="F53" s="319"/>
      <c r="G53" s="319"/>
      <c r="H53" s="340"/>
      <c r="M53" s="26"/>
    </row>
    <row r="54" spans="1:13">
      <c r="A54" s="137" t="s">
        <v>134</v>
      </c>
      <c r="B54" s="92" t="s">
        <v>135</v>
      </c>
      <c r="C54" s="124"/>
      <c r="D54" s="125"/>
      <c r="E54" s="125"/>
      <c r="F54" s="319"/>
      <c r="G54" s="319"/>
      <c r="H54" s="340"/>
      <c r="K54" s="113"/>
      <c r="L54" s="113"/>
      <c r="M54" s="114"/>
    </row>
    <row r="55" spans="1:13">
      <c r="A55" s="137"/>
      <c r="B55" s="97"/>
      <c r="C55" s="124"/>
      <c r="D55" s="125"/>
      <c r="E55" s="125"/>
      <c r="F55" s="319"/>
      <c r="G55" s="319"/>
      <c r="H55" s="340"/>
      <c r="K55" s="113"/>
      <c r="L55" s="113"/>
      <c r="M55" s="114"/>
    </row>
    <row r="56" spans="1:13">
      <c r="A56" s="177" t="s">
        <v>111</v>
      </c>
      <c r="B56" s="178" t="s">
        <v>136</v>
      </c>
      <c r="C56" s="124" t="s">
        <v>75</v>
      </c>
      <c r="D56" s="125">
        <v>1</v>
      </c>
      <c r="E56" s="125"/>
      <c r="F56" s="319"/>
      <c r="G56" s="319">
        <f>E56*F56</f>
        <v>0</v>
      </c>
      <c r="H56" s="340"/>
      <c r="K56" s="113"/>
      <c r="L56" s="113"/>
      <c r="M56" s="114"/>
    </row>
    <row r="57" spans="1:13">
      <c r="A57" s="177" t="s">
        <v>113</v>
      </c>
      <c r="B57" s="178" t="s">
        <v>137</v>
      </c>
      <c r="C57" s="124" t="s">
        <v>75</v>
      </c>
      <c r="D57" s="125">
        <v>1</v>
      </c>
      <c r="E57" s="125"/>
      <c r="F57" s="319"/>
      <c r="G57" s="319">
        <f>E57*F57</f>
        <v>0</v>
      </c>
      <c r="H57" s="340"/>
      <c r="K57" s="113"/>
      <c r="L57" s="113"/>
      <c r="M57" s="114"/>
    </row>
    <row r="58" spans="1:13">
      <c r="A58" s="177" t="s">
        <v>115</v>
      </c>
      <c r="B58" s="178" t="s">
        <v>138</v>
      </c>
      <c r="C58" s="124" t="s">
        <v>75</v>
      </c>
      <c r="D58" s="125">
        <v>1</v>
      </c>
      <c r="E58" s="125"/>
      <c r="F58" s="319"/>
      <c r="G58" s="319">
        <f>E58*F58</f>
        <v>0</v>
      </c>
      <c r="H58" s="340"/>
      <c r="K58" s="113"/>
      <c r="L58" s="113"/>
      <c r="M58" s="114"/>
    </row>
    <row r="59" spans="1:13">
      <c r="A59" s="177" t="s">
        <v>117</v>
      </c>
      <c r="B59" s="178" t="s">
        <v>139</v>
      </c>
      <c r="C59" s="124" t="s">
        <v>75</v>
      </c>
      <c r="D59" s="125">
        <v>1</v>
      </c>
      <c r="E59" s="125"/>
      <c r="F59" s="319"/>
      <c r="G59" s="319">
        <f>E59*F59</f>
        <v>0</v>
      </c>
      <c r="H59" s="340"/>
      <c r="K59" s="113"/>
      <c r="L59" s="113"/>
      <c r="M59" s="114"/>
    </row>
    <row r="60" spans="1:13">
      <c r="A60" s="137"/>
      <c r="B60" s="92"/>
      <c r="C60" s="124"/>
      <c r="D60" s="125"/>
      <c r="E60" s="125"/>
      <c r="F60" s="319"/>
      <c r="G60" s="319"/>
      <c r="H60" s="340"/>
      <c r="K60" s="113"/>
      <c r="L60" s="113"/>
      <c r="M60" s="114"/>
    </row>
    <row r="61" spans="1:13">
      <c r="A61" s="137" t="s">
        <v>140</v>
      </c>
      <c r="B61" s="92" t="s">
        <v>141</v>
      </c>
      <c r="C61" s="124" t="s">
        <v>75</v>
      </c>
      <c r="D61" s="125">
        <v>1</v>
      </c>
      <c r="E61" s="125"/>
      <c r="F61" s="319"/>
      <c r="G61" s="319"/>
      <c r="H61" s="353"/>
      <c r="K61" s="113"/>
      <c r="L61" s="113"/>
      <c r="M61" s="114"/>
    </row>
    <row r="62" spans="1:13">
      <c r="A62" s="137"/>
      <c r="B62" s="92"/>
      <c r="C62" s="124"/>
      <c r="D62" s="125"/>
      <c r="E62" s="125"/>
      <c r="F62" s="319"/>
      <c r="G62" s="319"/>
      <c r="H62" s="340"/>
      <c r="M62" s="26"/>
    </row>
    <row r="63" spans="1:13">
      <c r="A63" s="143"/>
      <c r="B63" s="179" t="s">
        <v>142</v>
      </c>
      <c r="C63" s="145"/>
      <c r="D63" s="146"/>
      <c r="E63" s="146"/>
      <c r="F63" s="342"/>
      <c r="G63" s="321"/>
      <c r="H63" s="330">
        <f>SUM(G56:G61)</f>
        <v>0</v>
      </c>
      <c r="M63" s="26"/>
    </row>
    <row r="64" spans="1:13">
      <c r="A64" s="122"/>
      <c r="B64" s="97"/>
      <c r="C64" s="124"/>
      <c r="D64" s="125"/>
      <c r="E64" s="125"/>
      <c r="F64" s="319"/>
      <c r="G64" s="319"/>
      <c r="H64" s="340"/>
      <c r="M64" s="26"/>
    </row>
    <row r="65" spans="1:13">
      <c r="A65" s="175" t="s">
        <v>143</v>
      </c>
      <c r="B65" s="180" t="s">
        <v>144</v>
      </c>
      <c r="C65" s="37"/>
      <c r="D65" s="125"/>
      <c r="E65" s="125"/>
      <c r="F65" s="319"/>
      <c r="G65" s="344"/>
      <c r="H65" s="323"/>
      <c r="M65" s="26"/>
    </row>
    <row r="66" spans="1:13">
      <c r="A66" s="122"/>
      <c r="B66" s="181"/>
      <c r="C66" s="37"/>
      <c r="D66" s="125"/>
      <c r="E66" s="125"/>
      <c r="F66" s="319"/>
      <c r="G66" s="344"/>
      <c r="H66" s="323"/>
      <c r="M66" s="26"/>
    </row>
    <row r="67" spans="1:13">
      <c r="A67" s="122" t="s">
        <v>145</v>
      </c>
      <c r="B67" s="182" t="s">
        <v>146</v>
      </c>
      <c r="C67" s="37" t="s">
        <v>147</v>
      </c>
      <c r="D67" s="125">
        <v>1</v>
      </c>
      <c r="E67" s="125"/>
      <c r="F67" s="319"/>
      <c r="G67" s="319">
        <f>E67*F67</f>
        <v>0</v>
      </c>
      <c r="H67" s="323"/>
      <c r="K67" s="113"/>
      <c r="L67" s="113"/>
      <c r="M67" s="114"/>
    </row>
    <row r="68" spans="1:13">
      <c r="A68" s="122" t="s">
        <v>148</v>
      </c>
      <c r="B68" s="182" t="s">
        <v>149</v>
      </c>
      <c r="C68" s="37" t="s">
        <v>147</v>
      </c>
      <c r="D68" s="125">
        <v>1</v>
      </c>
      <c r="E68" s="125"/>
      <c r="F68" s="319"/>
      <c r="G68" s="319">
        <f>E68*F68</f>
        <v>0</v>
      </c>
      <c r="H68" s="323"/>
      <c r="K68" s="113"/>
      <c r="L68" s="113"/>
      <c r="M68" s="114"/>
    </row>
    <row r="69" spans="1:13">
      <c r="A69" s="122" t="s">
        <v>150</v>
      </c>
      <c r="B69" s="182" t="s">
        <v>151</v>
      </c>
      <c r="C69" s="37" t="s">
        <v>147</v>
      </c>
      <c r="D69" s="125">
        <v>1</v>
      </c>
      <c r="E69" s="125"/>
      <c r="F69" s="319"/>
      <c r="G69" s="319">
        <f>E69*F69</f>
        <v>0</v>
      </c>
      <c r="H69" s="323"/>
      <c r="K69" s="113"/>
      <c r="L69" s="113"/>
      <c r="M69" s="114"/>
    </row>
    <row r="70" spans="1:13">
      <c r="A70" s="122"/>
      <c r="B70" s="123"/>
      <c r="C70" s="37"/>
      <c r="D70" s="125"/>
      <c r="E70" s="125"/>
      <c r="F70" s="319"/>
      <c r="G70" s="344"/>
      <c r="H70" s="323"/>
      <c r="M70" s="26"/>
    </row>
    <row r="71" spans="1:13">
      <c r="A71" s="122" t="s">
        <v>152</v>
      </c>
      <c r="B71" s="182" t="s">
        <v>153</v>
      </c>
      <c r="C71" s="37" t="s">
        <v>147</v>
      </c>
      <c r="D71" s="125">
        <v>1</v>
      </c>
      <c r="E71" s="125"/>
      <c r="F71" s="319"/>
      <c r="G71" s="319">
        <f>E71*F71</f>
        <v>0</v>
      </c>
      <c r="H71" s="323"/>
      <c r="K71" s="113"/>
      <c r="L71" s="113"/>
      <c r="M71" s="114"/>
    </row>
    <row r="72" spans="1:13">
      <c r="A72" s="122"/>
      <c r="B72" s="182" t="s">
        <v>154</v>
      </c>
      <c r="C72" s="37" t="s">
        <v>147</v>
      </c>
      <c r="D72" s="125">
        <v>1</v>
      </c>
      <c r="E72" s="125"/>
      <c r="F72" s="319"/>
      <c r="G72" s="319">
        <f>E72*F72</f>
        <v>0</v>
      </c>
      <c r="H72" s="323"/>
      <c r="K72" s="113"/>
      <c r="L72" s="113"/>
      <c r="M72" s="114"/>
    </row>
    <row r="73" spans="1:13">
      <c r="A73" s="122"/>
      <c r="B73" s="123"/>
      <c r="C73" s="37"/>
      <c r="D73" s="125"/>
      <c r="E73" s="125"/>
      <c r="F73" s="319"/>
      <c r="G73" s="344"/>
      <c r="H73" s="323"/>
      <c r="M73" s="26"/>
    </row>
    <row r="74" spans="1:13">
      <c r="A74" s="122" t="s">
        <v>155</v>
      </c>
      <c r="B74" s="182" t="s">
        <v>156</v>
      </c>
      <c r="C74" s="37" t="s">
        <v>26</v>
      </c>
      <c r="D74" s="125">
        <v>24.5</v>
      </c>
      <c r="E74" s="125"/>
      <c r="F74" s="319"/>
      <c r="G74" s="319">
        <f>E74*F74</f>
        <v>0</v>
      </c>
      <c r="H74" s="323"/>
      <c r="K74" s="113"/>
      <c r="L74" s="113"/>
      <c r="M74" s="114"/>
    </row>
    <row r="75" spans="1:13">
      <c r="A75" s="122"/>
      <c r="B75" s="182"/>
      <c r="C75" s="37"/>
      <c r="D75" s="125"/>
      <c r="E75" s="125"/>
      <c r="F75" s="319"/>
      <c r="G75" s="344"/>
      <c r="H75" s="323"/>
      <c r="M75" s="26"/>
    </row>
    <row r="76" spans="1:13">
      <c r="A76" s="183"/>
      <c r="B76" s="90"/>
      <c r="C76" s="184"/>
      <c r="D76" s="185"/>
      <c r="E76" s="185"/>
      <c r="F76" s="354"/>
      <c r="G76" s="355"/>
      <c r="H76" s="356"/>
      <c r="M76" s="26"/>
    </row>
    <row r="77" spans="1:13" ht="42" customHeight="1">
      <c r="A77" s="186"/>
      <c r="B77" s="91"/>
      <c r="C77" s="171"/>
      <c r="D77" s="187"/>
      <c r="E77" s="187"/>
      <c r="F77" s="357"/>
      <c r="G77" s="358"/>
      <c r="H77" s="359"/>
      <c r="M77" s="26"/>
    </row>
    <row r="78" spans="1:13">
      <c r="A78" s="23" t="s">
        <v>8</v>
      </c>
      <c r="B78" s="23" t="s">
        <v>14</v>
      </c>
      <c r="C78" s="24" t="s">
        <v>15</v>
      </c>
      <c r="D78" s="19" t="s">
        <v>16</v>
      </c>
      <c r="E78" s="19" t="s">
        <v>17</v>
      </c>
      <c r="F78" s="318" t="s">
        <v>18</v>
      </c>
      <c r="G78" s="318" t="s">
        <v>19</v>
      </c>
      <c r="H78" s="318" t="s">
        <v>20</v>
      </c>
      <c r="M78" s="26"/>
    </row>
    <row r="79" spans="1:13">
      <c r="A79" s="175"/>
      <c r="B79" s="175"/>
      <c r="C79" s="93"/>
      <c r="D79" s="188"/>
      <c r="E79" s="188"/>
      <c r="F79" s="360"/>
      <c r="G79" s="361"/>
      <c r="H79" s="360"/>
      <c r="M79" s="26"/>
    </row>
    <row r="80" spans="1:13">
      <c r="A80" s="122" t="s">
        <v>157</v>
      </c>
      <c r="B80" s="182" t="s">
        <v>158</v>
      </c>
      <c r="C80" s="37"/>
      <c r="D80" s="125"/>
      <c r="E80" s="125"/>
      <c r="F80" s="319"/>
      <c r="G80" s="344"/>
      <c r="H80" s="323"/>
      <c r="M80" s="26"/>
    </row>
    <row r="81" spans="1:17">
      <c r="A81" s="122"/>
      <c r="B81" s="189" t="s">
        <v>159</v>
      </c>
      <c r="C81" s="37" t="s">
        <v>147</v>
      </c>
      <c r="D81" s="125">
        <v>1</v>
      </c>
      <c r="E81" s="125"/>
      <c r="F81" s="319"/>
      <c r="G81" s="319">
        <f>E81*F81</f>
        <v>0</v>
      </c>
      <c r="H81" s="323"/>
      <c r="M81" s="26"/>
      <c r="N81" s="20"/>
      <c r="O81" s="20"/>
      <c r="P81" s="20"/>
      <c r="Q81" s="20"/>
    </row>
    <row r="82" spans="1:17">
      <c r="A82" s="122"/>
      <c r="B82" s="189" t="s">
        <v>160</v>
      </c>
      <c r="C82" s="37" t="s">
        <v>147</v>
      </c>
      <c r="D82" s="125">
        <v>1</v>
      </c>
      <c r="E82" s="125"/>
      <c r="F82" s="319"/>
      <c r="G82" s="319">
        <f>E82*F82</f>
        <v>0</v>
      </c>
      <c r="H82" s="323"/>
      <c r="M82" s="26"/>
      <c r="N82" s="20"/>
      <c r="O82" s="20"/>
      <c r="P82" s="20"/>
      <c r="Q82" s="20"/>
    </row>
    <row r="83" spans="1:17">
      <c r="A83" s="122"/>
      <c r="B83" s="123"/>
      <c r="C83" s="37"/>
      <c r="D83" s="125"/>
      <c r="E83" s="125"/>
      <c r="F83" s="319"/>
      <c r="G83" s="344"/>
      <c r="H83" s="323"/>
      <c r="M83" s="26"/>
      <c r="N83" s="20"/>
      <c r="O83" s="20"/>
      <c r="P83" s="20"/>
      <c r="Q83" s="20"/>
    </row>
    <row r="84" spans="1:17">
      <c r="A84" s="122" t="s">
        <v>161</v>
      </c>
      <c r="B84" s="182" t="s">
        <v>162</v>
      </c>
      <c r="C84" s="37"/>
      <c r="D84" s="125"/>
      <c r="E84" s="125"/>
      <c r="F84" s="319"/>
      <c r="G84" s="344"/>
      <c r="H84" s="323"/>
      <c r="K84" s="113"/>
      <c r="L84" s="113"/>
      <c r="M84" s="114"/>
      <c r="N84" s="20"/>
      <c r="O84" s="20"/>
      <c r="P84" s="20"/>
      <c r="Q84" s="20"/>
    </row>
    <row r="85" spans="1:17">
      <c r="A85" s="122"/>
      <c r="B85" s="189" t="s">
        <v>163</v>
      </c>
      <c r="C85" s="37" t="s">
        <v>75</v>
      </c>
      <c r="D85" s="125">
        <v>1</v>
      </c>
      <c r="E85" s="125"/>
      <c r="F85" s="319"/>
      <c r="G85" s="319">
        <f>E85*F85</f>
        <v>0</v>
      </c>
      <c r="H85" s="323"/>
      <c r="K85" s="113"/>
      <c r="L85" s="113"/>
      <c r="M85" s="114"/>
      <c r="N85" s="20"/>
      <c r="O85" s="20"/>
      <c r="P85" s="20"/>
      <c r="Q85" s="20"/>
    </row>
    <row r="86" spans="1:17" s="20" customFormat="1">
      <c r="A86" s="134"/>
      <c r="B86" s="189" t="s">
        <v>164</v>
      </c>
      <c r="C86" s="37" t="s">
        <v>75</v>
      </c>
      <c r="D86" s="125">
        <v>21</v>
      </c>
      <c r="E86" s="135"/>
      <c r="F86" s="362"/>
      <c r="G86" s="362">
        <f>E86*F86</f>
        <v>0</v>
      </c>
      <c r="H86" s="323"/>
      <c r="I86" s="127"/>
      <c r="J86" s="128"/>
      <c r="K86" s="113"/>
      <c r="L86" s="113"/>
      <c r="M86" s="114"/>
    </row>
    <row r="87" spans="1:17" s="20" customFormat="1">
      <c r="A87" s="134"/>
      <c r="B87" s="189" t="s">
        <v>165</v>
      </c>
      <c r="C87" s="37" t="s">
        <v>75</v>
      </c>
      <c r="D87" s="125">
        <v>1</v>
      </c>
      <c r="E87" s="135"/>
      <c r="F87" s="362"/>
      <c r="G87" s="362">
        <f>E87*F87</f>
        <v>0</v>
      </c>
      <c r="H87" s="323"/>
      <c r="I87" s="127"/>
      <c r="J87" s="128"/>
      <c r="K87" s="113"/>
      <c r="L87" s="113"/>
      <c r="M87" s="114"/>
    </row>
    <row r="88" spans="1:17">
      <c r="A88" s="122"/>
      <c r="B88" s="123"/>
      <c r="C88" s="37"/>
      <c r="D88" s="125"/>
      <c r="E88" s="125"/>
      <c r="F88" s="319"/>
      <c r="G88" s="344"/>
      <c r="H88" s="323"/>
      <c r="M88" s="26"/>
      <c r="N88" s="20"/>
      <c r="O88" s="20"/>
      <c r="P88" s="20"/>
      <c r="Q88" s="20"/>
    </row>
    <row r="89" spans="1:17">
      <c r="A89" s="122" t="s">
        <v>166</v>
      </c>
      <c r="B89" s="182" t="s">
        <v>167</v>
      </c>
      <c r="C89" s="37"/>
      <c r="D89" s="125"/>
      <c r="E89" s="125"/>
      <c r="F89" s="319"/>
      <c r="G89" s="344"/>
      <c r="H89" s="323"/>
      <c r="K89" s="113"/>
      <c r="L89" s="113"/>
      <c r="M89" s="114"/>
      <c r="N89" s="20"/>
      <c r="O89" s="20"/>
      <c r="P89" s="20"/>
      <c r="Q89" s="20"/>
    </row>
    <row r="90" spans="1:17">
      <c r="A90" s="122"/>
      <c r="B90" s="189" t="s">
        <v>168</v>
      </c>
      <c r="C90" s="124" t="s">
        <v>147</v>
      </c>
      <c r="D90" s="125">
        <v>1</v>
      </c>
      <c r="E90" s="125"/>
      <c r="F90" s="320"/>
      <c r="G90" s="319">
        <f>E90*F90</f>
        <v>0</v>
      </c>
      <c r="H90" s="323"/>
      <c r="K90" s="113"/>
      <c r="L90" s="113"/>
      <c r="M90" s="114"/>
      <c r="N90" s="20"/>
      <c r="O90" s="20"/>
      <c r="P90" s="20"/>
      <c r="Q90" s="20"/>
    </row>
    <row r="91" spans="1:17">
      <c r="A91" s="122"/>
      <c r="B91" s="189" t="s">
        <v>169</v>
      </c>
      <c r="C91" s="124" t="s">
        <v>15</v>
      </c>
      <c r="D91" s="125">
        <v>1</v>
      </c>
      <c r="E91" s="125"/>
      <c r="F91" s="320"/>
      <c r="G91" s="319">
        <f>E91*F91</f>
        <v>0</v>
      </c>
      <c r="H91" s="323"/>
      <c r="K91" s="113"/>
      <c r="L91" s="113"/>
      <c r="M91" s="114"/>
      <c r="N91" s="20"/>
      <c r="O91" s="20"/>
      <c r="P91" s="20"/>
      <c r="Q91" s="20"/>
    </row>
    <row r="92" spans="1:17">
      <c r="A92" s="122"/>
      <c r="B92" s="189" t="s">
        <v>170</v>
      </c>
      <c r="C92" s="124" t="s">
        <v>147</v>
      </c>
      <c r="D92" s="125">
        <v>1</v>
      </c>
      <c r="E92" s="125"/>
      <c r="F92" s="320"/>
      <c r="G92" s="319">
        <f>E92*F92</f>
        <v>0</v>
      </c>
      <c r="H92" s="323"/>
      <c r="K92" s="113"/>
      <c r="L92" s="113"/>
      <c r="M92" s="114"/>
      <c r="N92" s="20"/>
      <c r="O92" s="20"/>
      <c r="P92" s="20"/>
      <c r="Q92" s="20"/>
    </row>
    <row r="93" spans="1:17">
      <c r="A93" s="122"/>
      <c r="B93" s="189"/>
      <c r="C93" s="37"/>
      <c r="D93" s="125"/>
      <c r="E93" s="125"/>
      <c r="F93" s="320"/>
      <c r="G93" s="338"/>
      <c r="H93" s="323"/>
      <c r="M93" s="26"/>
      <c r="N93" s="20"/>
      <c r="O93" s="20"/>
      <c r="P93" s="20"/>
      <c r="Q93" s="20"/>
    </row>
    <row r="94" spans="1:17">
      <c r="A94" s="137" t="s">
        <v>171</v>
      </c>
      <c r="B94" s="190" t="s">
        <v>172</v>
      </c>
      <c r="C94" s="37" t="s">
        <v>147</v>
      </c>
      <c r="D94" s="125">
        <v>1</v>
      </c>
      <c r="E94" s="125"/>
      <c r="F94" s="320"/>
      <c r="G94" s="319">
        <f>E94*F94</f>
        <v>0</v>
      </c>
      <c r="H94" s="323"/>
      <c r="K94" s="113"/>
      <c r="L94" s="113"/>
      <c r="M94" s="114"/>
      <c r="N94" s="20"/>
      <c r="O94" s="20"/>
      <c r="P94" s="20"/>
      <c r="Q94" s="20"/>
    </row>
    <row r="95" spans="1:17">
      <c r="A95" s="137" t="s">
        <v>173</v>
      </c>
      <c r="B95" s="190" t="s">
        <v>174</v>
      </c>
      <c r="C95" s="37" t="s">
        <v>147</v>
      </c>
      <c r="D95" s="125">
        <v>1</v>
      </c>
      <c r="E95" s="125"/>
      <c r="F95" s="320"/>
      <c r="G95" s="319">
        <f>E95*F95</f>
        <v>0</v>
      </c>
      <c r="H95" s="329"/>
      <c r="K95" s="113"/>
      <c r="L95" s="113"/>
      <c r="M95" s="114"/>
      <c r="N95" s="20"/>
      <c r="O95" s="20"/>
      <c r="P95" s="20"/>
      <c r="Q95" s="20"/>
    </row>
    <row r="96" spans="1:17">
      <c r="A96" s="137"/>
      <c r="B96" s="190"/>
      <c r="C96" s="37"/>
      <c r="D96" s="125"/>
      <c r="E96" s="125"/>
      <c r="F96" s="320"/>
      <c r="G96" s="338"/>
      <c r="H96" s="323"/>
      <c r="K96" s="113"/>
      <c r="L96" s="113"/>
      <c r="M96" s="114"/>
      <c r="N96" s="20"/>
      <c r="O96" s="20"/>
      <c r="P96" s="20"/>
      <c r="Q96" s="20"/>
    </row>
    <row r="97" spans="1:17">
      <c r="A97" s="122"/>
      <c r="B97" s="123"/>
      <c r="C97" s="37"/>
      <c r="D97" s="125"/>
      <c r="E97" s="125"/>
      <c r="F97" s="319"/>
      <c r="G97" s="344"/>
      <c r="H97" s="323"/>
      <c r="K97" s="115"/>
      <c r="L97" s="115"/>
      <c r="M97" s="116"/>
      <c r="N97" s="20"/>
      <c r="O97" s="20"/>
      <c r="P97" s="20"/>
      <c r="Q97" s="20"/>
    </row>
    <row r="98" spans="1:17">
      <c r="A98" s="143"/>
      <c r="B98" s="179" t="s">
        <v>175</v>
      </c>
      <c r="C98" s="145"/>
      <c r="D98" s="146"/>
      <c r="E98" s="146"/>
      <c r="F98" s="342"/>
      <c r="G98" s="321"/>
      <c r="H98" s="330">
        <f>SUM(G67:G95)</f>
        <v>0</v>
      </c>
      <c r="M98" s="26"/>
      <c r="N98" s="20"/>
      <c r="O98" s="20"/>
      <c r="P98" s="20"/>
      <c r="Q98" s="20"/>
    </row>
    <row r="99" spans="1:17">
      <c r="A99" s="122"/>
      <c r="B99" s="142" t="s">
        <v>61</v>
      </c>
      <c r="C99" s="141" t="s">
        <v>15</v>
      </c>
      <c r="D99" s="125">
        <v>1</v>
      </c>
      <c r="E99" s="151"/>
      <c r="F99" s="334"/>
      <c r="G99" s="319">
        <f>E99*F99</f>
        <v>0</v>
      </c>
      <c r="H99" s="347"/>
      <c r="M99" s="26"/>
      <c r="N99" s="20"/>
      <c r="O99" s="20"/>
      <c r="P99" s="20"/>
      <c r="Q99" s="20"/>
    </row>
    <row r="100" spans="1:17">
      <c r="A100" s="152"/>
      <c r="B100" s="36"/>
      <c r="C100" s="166"/>
      <c r="D100" s="155"/>
      <c r="E100" s="155"/>
      <c r="F100" s="345"/>
      <c r="G100" s="346"/>
      <c r="H100" s="347"/>
      <c r="M100" s="26"/>
      <c r="N100" s="20"/>
      <c r="O100" s="20"/>
      <c r="P100" s="20"/>
      <c r="Q100" s="20"/>
    </row>
    <row r="101" spans="1:17" ht="9" customHeight="1">
      <c r="A101" s="167"/>
      <c r="B101" s="14"/>
      <c r="C101" s="168"/>
      <c r="D101" s="169"/>
      <c r="E101" s="169"/>
      <c r="F101" s="348"/>
      <c r="G101" s="349"/>
      <c r="H101" s="350"/>
      <c r="M101" s="27"/>
      <c r="N101" s="20"/>
      <c r="O101" s="20"/>
      <c r="P101" s="20"/>
      <c r="Q101" s="20"/>
    </row>
    <row r="102" spans="1:17">
      <c r="A102" s="143"/>
      <c r="B102" s="179" t="s">
        <v>176</v>
      </c>
      <c r="C102" s="170"/>
      <c r="D102" s="146"/>
      <c r="E102" s="146"/>
      <c r="F102" s="342"/>
      <c r="G102" s="325" t="s">
        <v>62</v>
      </c>
      <c r="H102" s="330">
        <f>SUM(H6:H98)+G99</f>
        <v>0</v>
      </c>
      <c r="M102" s="27"/>
      <c r="N102" s="20"/>
      <c r="O102" s="20"/>
      <c r="P102" s="20"/>
      <c r="Q102" s="20"/>
    </row>
    <row r="103" spans="1:17">
      <c r="A103" s="134"/>
      <c r="B103" s="150" t="s">
        <v>10</v>
      </c>
      <c r="C103" s="141"/>
      <c r="D103" s="125"/>
      <c r="E103" s="151"/>
      <c r="F103" s="334"/>
      <c r="G103" s="326"/>
      <c r="H103" s="331">
        <f>H102*8.5%</f>
        <v>0</v>
      </c>
      <c r="M103" s="27"/>
      <c r="N103" s="20"/>
      <c r="O103" s="20"/>
      <c r="P103" s="20"/>
      <c r="Q103" s="20"/>
    </row>
    <row r="104" spans="1:17">
      <c r="A104" s="134"/>
      <c r="B104" s="150" t="s">
        <v>63</v>
      </c>
      <c r="C104" s="141"/>
      <c r="D104" s="125"/>
      <c r="E104" s="151"/>
      <c r="F104" s="334"/>
      <c r="G104" s="326"/>
      <c r="H104" s="331">
        <f>H102+H103</f>
        <v>0</v>
      </c>
      <c r="M104" s="27"/>
      <c r="N104" s="20"/>
      <c r="O104" s="20"/>
      <c r="P104" s="20"/>
      <c r="Q104" s="20"/>
    </row>
    <row r="105" spans="1:17">
      <c r="A105" s="152"/>
      <c r="B105" s="15"/>
      <c r="C105" s="171"/>
      <c r="D105" s="155"/>
      <c r="E105" s="155"/>
      <c r="F105" s="345"/>
      <c r="G105" s="346"/>
      <c r="H105" s="347"/>
      <c r="M105" s="27"/>
      <c r="N105" s="20"/>
      <c r="O105" s="20"/>
      <c r="P105" s="20"/>
      <c r="Q105" s="20"/>
    </row>
    <row r="106" spans="1:17" ht="60.75" customHeight="1" outlineLevel="1">
      <c r="A106" s="275" t="s">
        <v>64</v>
      </c>
      <c r="B106" s="276"/>
      <c r="C106" s="276"/>
      <c r="D106" s="276"/>
      <c r="E106" s="276"/>
      <c r="F106" s="276"/>
      <c r="G106" s="276"/>
      <c r="H106" s="277"/>
      <c r="M106" s="27"/>
      <c r="N106" s="20"/>
      <c r="O106" s="20"/>
      <c r="P106" s="20"/>
      <c r="Q106" s="20"/>
    </row>
    <row r="107" spans="1:17">
      <c r="A107" s="22"/>
      <c r="B107" s="20"/>
      <c r="C107" s="22"/>
      <c r="D107" s="159"/>
      <c r="E107" s="160"/>
      <c r="F107" s="316"/>
      <c r="G107" s="327"/>
      <c r="H107" s="327"/>
      <c r="M107" s="27"/>
      <c r="N107" s="20"/>
      <c r="O107" s="20"/>
      <c r="P107" s="20"/>
      <c r="Q107" s="20"/>
    </row>
  </sheetData>
  <mergeCells count="6">
    <mergeCell ref="A106:H106"/>
    <mergeCell ref="A1:H1"/>
    <mergeCell ref="K2:K3"/>
    <mergeCell ref="L2:L3"/>
    <mergeCell ref="M2:M3"/>
    <mergeCell ref="A3:H3"/>
  </mergeCells>
  <phoneticPr fontId="13" type="noConversion"/>
  <printOptions horizontalCentered="1"/>
  <pageMargins left="0.19685039370078741" right="0.19685039370078741" top="0.43307086614173229" bottom="0.55118110236220474" header="0.23622047244094491" footer="0.31496062992125984"/>
  <pageSetup paperSize="9" scale="69" firstPageNumber="4" fitToHeight="0" orientation="portrait" useFirstPageNumber="1" r:id="rId1"/>
  <headerFooter alignWithMargins="0">
    <oddHeader>&amp;CFRANCE TRAVAIL - AMENAGEMENT DE L'AGENCE DE SAINT-DENIS</oddHeader>
    <oddFooter>&amp;L&amp;"Arial,Gras italique"CDPGF - Indice (1) - FEVRIER 2025&amp;C&amp;"Arial,Gras italique"&amp;A&amp;R&amp;"Arial,Gras italique"PAGE - &amp;P / 11</oddFooter>
  </headerFooter>
  <rowBreaks count="1" manualBreakCount="1">
    <brk id="7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16">
    <outlinePr summaryBelow="0" summaryRight="0"/>
    <pageSetUpPr fitToPage="1"/>
  </sheetPr>
  <dimension ref="A1:O40"/>
  <sheetViews>
    <sheetView showGridLines="0" showZeros="0" view="pageBreakPreview" zoomScaleNormal="100" zoomScaleSheetLayoutView="100" workbookViewId="0">
      <selection activeCell="F2" sqref="F1:H1048576"/>
    </sheetView>
  </sheetViews>
  <sheetFormatPr baseColWidth="10" defaultColWidth="11.42578125" defaultRowHeight="12.75" outlineLevelRow="1"/>
  <cols>
    <col min="1" max="1" width="10.5703125" style="1" customWidth="1"/>
    <col min="2" max="2" width="47.7109375" style="1" customWidth="1"/>
    <col min="3" max="3" width="3.5703125" style="2" customWidth="1"/>
    <col min="4" max="4" width="10" style="17" customWidth="1"/>
    <col min="5" max="5" width="9.28515625" style="3" customWidth="1"/>
    <col min="6" max="6" width="10.85546875" style="337" bestFit="1" customWidth="1"/>
    <col min="7" max="7" width="11.85546875" style="328" bestFit="1" customWidth="1"/>
    <col min="8" max="8" width="14.42578125" style="328" customWidth="1"/>
    <col min="9" max="9" width="5.5703125" style="95" customWidth="1"/>
    <col min="10" max="10" width="60.85546875" style="18" customWidth="1"/>
    <col min="11" max="12" width="16" style="27" customWidth="1"/>
    <col min="13" max="13" width="16" style="25" customWidth="1"/>
    <col min="14" max="17" width="11.42578125" style="1" customWidth="1"/>
    <col min="18" max="16384" width="11.42578125" style="1"/>
  </cols>
  <sheetData>
    <row r="1" spans="1:15" ht="27">
      <c r="A1" s="274"/>
      <c r="B1" s="274"/>
      <c r="C1" s="274"/>
      <c r="D1" s="274"/>
      <c r="E1" s="274"/>
      <c r="F1" s="274"/>
      <c r="G1" s="274"/>
      <c r="H1" s="274"/>
      <c r="I1" s="95" t="s">
        <v>9</v>
      </c>
      <c r="J1" s="161"/>
      <c r="M1" s="27"/>
      <c r="N1" s="20"/>
      <c r="O1" s="20"/>
    </row>
    <row r="2" spans="1:15">
      <c r="A2" s="20"/>
      <c r="B2" s="20"/>
      <c r="C2" s="20"/>
      <c r="D2" s="20"/>
      <c r="E2" s="20"/>
      <c r="F2" s="316"/>
      <c r="G2" s="316"/>
      <c r="H2" s="316"/>
      <c r="J2" s="161"/>
      <c r="K2" s="272"/>
      <c r="L2" s="272"/>
      <c r="M2" s="272"/>
      <c r="N2" s="20"/>
      <c r="O2" s="20"/>
    </row>
    <row r="3" spans="1:15" ht="15.75">
      <c r="A3" s="273" t="s">
        <v>177</v>
      </c>
      <c r="B3" s="273"/>
      <c r="C3" s="273"/>
      <c r="D3" s="273"/>
      <c r="E3" s="273"/>
      <c r="F3" s="273"/>
      <c r="G3" s="273"/>
      <c r="H3" s="273"/>
      <c r="J3" s="161"/>
      <c r="K3" s="272"/>
      <c r="L3" s="272"/>
      <c r="M3" s="272"/>
      <c r="N3" s="20"/>
      <c r="O3" s="20"/>
    </row>
    <row r="4" spans="1:15">
      <c r="A4" s="22"/>
      <c r="B4" s="20"/>
      <c r="C4" s="139"/>
      <c r="D4" s="121"/>
      <c r="E4" s="121"/>
      <c r="F4" s="338"/>
      <c r="G4" s="339"/>
      <c r="H4" s="327"/>
      <c r="J4" s="161"/>
      <c r="M4" s="27"/>
      <c r="N4" s="20"/>
      <c r="O4" s="20"/>
    </row>
    <row r="5" spans="1:15" ht="18" customHeight="1">
      <c r="A5" s="23" t="s">
        <v>8</v>
      </c>
      <c r="B5" s="23" t="s">
        <v>14</v>
      </c>
      <c r="C5" s="24" t="s">
        <v>15</v>
      </c>
      <c r="D5" s="19" t="s">
        <v>16</v>
      </c>
      <c r="E5" s="19" t="s">
        <v>17</v>
      </c>
      <c r="F5" s="318" t="s">
        <v>18</v>
      </c>
      <c r="G5" s="318" t="s">
        <v>19</v>
      </c>
      <c r="H5" s="318" t="s">
        <v>20</v>
      </c>
      <c r="J5" s="161"/>
      <c r="M5" s="27"/>
      <c r="N5" s="20"/>
      <c r="O5" s="20"/>
    </row>
    <row r="6" spans="1:15">
      <c r="A6" s="134"/>
      <c r="B6" s="162" t="s">
        <v>9</v>
      </c>
      <c r="C6" s="141"/>
      <c r="D6" s="125"/>
      <c r="E6" s="125"/>
      <c r="F6" s="319"/>
      <c r="G6" s="319"/>
      <c r="H6" s="340"/>
      <c r="J6" s="161"/>
      <c r="M6" s="26"/>
      <c r="N6" s="20"/>
      <c r="O6" s="20"/>
    </row>
    <row r="7" spans="1:15">
      <c r="A7" s="122"/>
      <c r="B7" s="163"/>
      <c r="C7" s="124"/>
      <c r="D7" s="125"/>
      <c r="E7" s="125"/>
      <c r="F7" s="319"/>
      <c r="G7" s="319"/>
      <c r="H7" s="340"/>
      <c r="J7" s="161"/>
      <c r="K7" s="111"/>
      <c r="L7" s="111"/>
      <c r="M7" s="112"/>
      <c r="N7" s="20"/>
      <c r="O7" s="20"/>
    </row>
    <row r="8" spans="1:15">
      <c r="A8" s="134" t="s">
        <v>178</v>
      </c>
      <c r="B8" s="94" t="s">
        <v>12</v>
      </c>
      <c r="C8" s="124"/>
      <c r="D8" s="125"/>
      <c r="E8" s="125"/>
      <c r="F8" s="319"/>
      <c r="G8" s="319"/>
      <c r="H8" s="340"/>
      <c r="J8" s="161"/>
      <c r="M8" s="26"/>
      <c r="N8" s="20"/>
      <c r="O8" s="20"/>
    </row>
    <row r="9" spans="1:15">
      <c r="A9" s="122"/>
      <c r="B9" s="94"/>
      <c r="C9" s="124"/>
      <c r="D9" s="125"/>
      <c r="E9" s="125"/>
      <c r="F9" s="319"/>
      <c r="G9" s="319"/>
      <c r="H9" s="340"/>
      <c r="I9" s="96"/>
      <c r="J9" s="161"/>
      <c r="M9" s="26"/>
      <c r="N9" s="20"/>
      <c r="O9" s="20"/>
    </row>
    <row r="10" spans="1:15">
      <c r="A10" s="134" t="s">
        <v>179</v>
      </c>
      <c r="B10" s="94" t="s">
        <v>180</v>
      </c>
      <c r="C10" s="124"/>
      <c r="D10" s="125"/>
      <c r="E10" s="125"/>
      <c r="F10" s="319"/>
      <c r="G10" s="319"/>
      <c r="H10" s="340"/>
      <c r="I10" s="96"/>
      <c r="J10" s="161"/>
      <c r="M10" s="26"/>
      <c r="N10" s="20"/>
      <c r="O10" s="20"/>
    </row>
    <row r="11" spans="1:15">
      <c r="A11" s="122"/>
      <c r="B11" s="94"/>
      <c r="C11" s="124"/>
      <c r="D11" s="125"/>
      <c r="E11" s="125"/>
      <c r="F11" s="319"/>
      <c r="G11" s="319"/>
      <c r="H11" s="340"/>
      <c r="I11" s="96"/>
      <c r="J11" s="161"/>
      <c r="M11" s="26"/>
      <c r="N11" s="20"/>
      <c r="O11" s="20"/>
    </row>
    <row r="12" spans="1:15">
      <c r="A12" s="122"/>
      <c r="B12" s="191" t="s">
        <v>181</v>
      </c>
      <c r="C12" s="124" t="s">
        <v>75</v>
      </c>
      <c r="D12" s="125">
        <v>5</v>
      </c>
      <c r="E12" s="125"/>
      <c r="F12" s="319"/>
      <c r="G12" s="319">
        <f t="shared" ref="G12:G17" si="0">E12*F12</f>
        <v>0</v>
      </c>
      <c r="H12" s="340"/>
      <c r="I12" s="96"/>
      <c r="J12" s="128"/>
      <c r="K12" s="113"/>
      <c r="L12" s="113"/>
      <c r="M12" s="114"/>
      <c r="N12" s="20"/>
      <c r="O12" s="20"/>
    </row>
    <row r="13" spans="1:15">
      <c r="A13" s="122"/>
      <c r="B13" s="191" t="s">
        <v>182</v>
      </c>
      <c r="C13" s="124" t="s">
        <v>75</v>
      </c>
      <c r="D13" s="125">
        <v>1</v>
      </c>
      <c r="E13" s="125"/>
      <c r="F13" s="319"/>
      <c r="G13" s="319">
        <f t="shared" si="0"/>
        <v>0</v>
      </c>
      <c r="H13" s="340"/>
      <c r="I13" s="96"/>
      <c r="J13" s="128"/>
      <c r="K13" s="113"/>
      <c r="L13" s="113"/>
      <c r="M13" s="114"/>
      <c r="N13" s="20"/>
      <c r="O13" s="20"/>
    </row>
    <row r="14" spans="1:15">
      <c r="A14" s="122"/>
      <c r="B14" s="191" t="s">
        <v>183</v>
      </c>
      <c r="C14" s="124" t="s">
        <v>75</v>
      </c>
      <c r="D14" s="125">
        <v>2</v>
      </c>
      <c r="E14" s="125"/>
      <c r="F14" s="319"/>
      <c r="G14" s="319">
        <f t="shared" si="0"/>
        <v>0</v>
      </c>
      <c r="H14" s="340"/>
      <c r="I14" s="96"/>
      <c r="J14" s="128"/>
      <c r="K14" s="113"/>
      <c r="L14" s="113"/>
      <c r="M14" s="114"/>
      <c r="N14" s="20"/>
      <c r="O14" s="20"/>
    </row>
    <row r="15" spans="1:15">
      <c r="A15" s="122"/>
      <c r="B15" s="191" t="s">
        <v>184</v>
      </c>
      <c r="C15" s="124" t="s">
        <v>75</v>
      </c>
      <c r="D15" s="125">
        <v>2</v>
      </c>
      <c r="E15" s="125"/>
      <c r="F15" s="319"/>
      <c r="G15" s="319">
        <f t="shared" si="0"/>
        <v>0</v>
      </c>
      <c r="H15" s="340"/>
      <c r="I15" s="96"/>
      <c r="J15" s="128"/>
      <c r="K15" s="113"/>
      <c r="L15" s="113"/>
      <c r="M15" s="114"/>
      <c r="N15" s="20"/>
      <c r="O15" s="20"/>
    </row>
    <row r="16" spans="1:15">
      <c r="A16" s="122"/>
      <c r="B16" s="191" t="s">
        <v>185</v>
      </c>
      <c r="C16" s="124" t="s">
        <v>75</v>
      </c>
      <c r="D16" s="125">
        <v>1</v>
      </c>
      <c r="E16" s="125"/>
      <c r="F16" s="319"/>
      <c r="G16" s="319">
        <f t="shared" si="0"/>
        <v>0</v>
      </c>
      <c r="H16" s="340"/>
      <c r="I16" s="96"/>
      <c r="J16" s="128"/>
      <c r="K16" s="113"/>
      <c r="L16" s="113"/>
      <c r="M16" s="114"/>
      <c r="N16" s="20"/>
      <c r="O16" s="20"/>
    </row>
    <row r="17" spans="1:15">
      <c r="A17" s="122"/>
      <c r="B17" s="191" t="s">
        <v>186</v>
      </c>
      <c r="C17" s="124" t="s">
        <v>75</v>
      </c>
      <c r="D17" s="125">
        <v>2</v>
      </c>
      <c r="E17" s="125"/>
      <c r="F17" s="319"/>
      <c r="G17" s="319">
        <f t="shared" si="0"/>
        <v>0</v>
      </c>
      <c r="H17" s="340"/>
      <c r="I17" s="96"/>
      <c r="J17" s="128"/>
      <c r="K17" s="113"/>
      <c r="L17" s="113"/>
      <c r="M17" s="114"/>
      <c r="N17" s="20"/>
      <c r="O17" s="20"/>
    </row>
    <row r="18" spans="1:15">
      <c r="A18" s="137"/>
      <c r="B18" s="163"/>
      <c r="C18" s="124"/>
      <c r="D18" s="125"/>
      <c r="E18" s="125"/>
      <c r="F18" s="319"/>
      <c r="G18" s="338"/>
      <c r="H18" s="341"/>
      <c r="J18" s="161"/>
      <c r="M18" s="26"/>
      <c r="N18" s="20"/>
      <c r="O18" s="20"/>
    </row>
    <row r="19" spans="1:15">
      <c r="A19" s="143"/>
      <c r="B19" s="144" t="str">
        <f>B8</f>
        <v>MENUISERIES ALUMINIUM</v>
      </c>
      <c r="C19" s="145"/>
      <c r="D19" s="146"/>
      <c r="E19" s="146"/>
      <c r="F19" s="342"/>
      <c r="G19" s="321"/>
      <c r="H19" s="330">
        <f>SUM(G12:G17)</f>
        <v>0</v>
      </c>
      <c r="J19" s="161"/>
      <c r="M19" s="26"/>
      <c r="N19" s="20"/>
      <c r="O19" s="20"/>
    </row>
    <row r="20" spans="1:15">
      <c r="A20" s="122"/>
      <c r="B20" s="97"/>
      <c r="C20" s="124"/>
      <c r="D20" s="125"/>
      <c r="E20" s="125"/>
      <c r="F20" s="319"/>
      <c r="G20" s="319"/>
      <c r="H20" s="340"/>
      <c r="J20" s="161"/>
      <c r="M20" s="26"/>
      <c r="N20" s="20"/>
      <c r="O20" s="20"/>
    </row>
    <row r="21" spans="1:15">
      <c r="A21" s="122"/>
      <c r="B21" s="142" t="s">
        <v>61</v>
      </c>
      <c r="C21" s="141" t="s">
        <v>15</v>
      </c>
      <c r="D21" s="125">
        <v>1</v>
      </c>
      <c r="E21" s="125"/>
      <c r="F21" s="319"/>
      <c r="G21" s="344">
        <f>F21*E21</f>
        <v>0</v>
      </c>
      <c r="H21" s="323"/>
      <c r="J21" s="160"/>
      <c r="M21" s="26"/>
      <c r="N21" s="20"/>
      <c r="O21" s="20"/>
    </row>
    <row r="22" spans="1:15">
      <c r="A22" s="122"/>
      <c r="B22" s="150"/>
      <c r="C22" s="37"/>
      <c r="D22" s="125"/>
      <c r="E22" s="125"/>
      <c r="F22" s="319"/>
      <c r="G22" s="344"/>
      <c r="H22" s="323"/>
      <c r="J22" s="160"/>
      <c r="M22" s="26"/>
      <c r="N22" s="20"/>
      <c r="O22" s="20"/>
    </row>
    <row r="23" spans="1:15">
      <c r="A23" s="122"/>
      <c r="B23" s="150"/>
      <c r="C23" s="37"/>
      <c r="D23" s="125"/>
      <c r="E23" s="125"/>
      <c r="F23" s="319"/>
      <c r="G23" s="344"/>
      <c r="H23" s="323"/>
      <c r="J23" s="160"/>
      <c r="M23" s="26"/>
      <c r="N23" s="20"/>
      <c r="O23" s="20"/>
    </row>
    <row r="24" spans="1:15">
      <c r="A24" s="122"/>
      <c r="B24" s="150"/>
      <c r="C24" s="37"/>
      <c r="D24" s="125"/>
      <c r="E24" s="125"/>
      <c r="F24" s="319"/>
      <c r="G24" s="344"/>
      <c r="H24" s="323"/>
      <c r="J24" s="160"/>
      <c r="M24" s="26"/>
      <c r="N24" s="20"/>
      <c r="O24" s="20"/>
    </row>
    <row r="25" spans="1:15">
      <c r="A25" s="122"/>
      <c r="B25" s="150"/>
      <c r="C25" s="37"/>
      <c r="D25" s="125"/>
      <c r="E25" s="125"/>
      <c r="F25" s="319"/>
      <c r="G25" s="344"/>
      <c r="H25" s="323"/>
      <c r="J25" s="160"/>
      <c r="M25" s="26"/>
      <c r="N25" s="20"/>
      <c r="O25" s="20"/>
    </row>
    <row r="26" spans="1:15">
      <c r="A26" s="122"/>
      <c r="B26" s="150"/>
      <c r="C26" s="37"/>
      <c r="D26" s="125"/>
      <c r="E26" s="125"/>
      <c r="F26" s="319"/>
      <c r="G26" s="344"/>
      <c r="H26" s="323"/>
      <c r="J26" s="160"/>
      <c r="M26" s="26"/>
      <c r="N26" s="20"/>
      <c r="O26" s="20"/>
    </row>
    <row r="27" spans="1:15">
      <c r="A27" s="122"/>
      <c r="B27" s="150"/>
      <c r="C27" s="37"/>
      <c r="D27" s="125"/>
      <c r="E27" s="125"/>
      <c r="F27" s="319"/>
      <c r="G27" s="344"/>
      <c r="H27" s="323"/>
      <c r="J27" s="160"/>
      <c r="M27" s="26"/>
      <c r="N27" s="20"/>
      <c r="O27" s="20"/>
    </row>
    <row r="28" spans="1:15">
      <c r="A28" s="122"/>
      <c r="B28" s="150"/>
      <c r="C28" s="37"/>
      <c r="D28" s="125"/>
      <c r="E28" s="125"/>
      <c r="F28" s="319"/>
      <c r="G28" s="344"/>
      <c r="H28" s="323"/>
      <c r="J28" s="160"/>
      <c r="M28" s="26"/>
      <c r="N28" s="20"/>
      <c r="O28" s="20"/>
    </row>
    <row r="29" spans="1:15">
      <c r="A29" s="122"/>
      <c r="B29" s="150"/>
      <c r="C29" s="37"/>
      <c r="D29" s="125"/>
      <c r="E29" s="125"/>
      <c r="F29" s="319"/>
      <c r="G29" s="344"/>
      <c r="H29" s="323"/>
      <c r="J29" s="160"/>
      <c r="M29" s="26"/>
      <c r="N29" s="20"/>
      <c r="O29" s="20"/>
    </row>
    <row r="30" spans="1:15">
      <c r="A30" s="122"/>
      <c r="B30" s="150"/>
      <c r="C30" s="37"/>
      <c r="D30" s="125"/>
      <c r="E30" s="125"/>
      <c r="F30" s="319"/>
      <c r="G30" s="344"/>
      <c r="H30" s="323"/>
      <c r="J30" s="160"/>
      <c r="M30" s="26"/>
      <c r="N30" s="20"/>
      <c r="O30" s="20"/>
    </row>
    <row r="31" spans="1:15">
      <c r="A31" s="122"/>
      <c r="B31" s="150"/>
      <c r="C31" s="37"/>
      <c r="D31" s="125"/>
      <c r="E31" s="125"/>
      <c r="F31" s="319"/>
      <c r="G31" s="344"/>
      <c r="H31" s="323"/>
      <c r="J31" s="160"/>
      <c r="K31" s="115"/>
      <c r="L31" s="115"/>
      <c r="M31" s="116"/>
      <c r="N31" s="20"/>
      <c r="O31" s="20"/>
    </row>
    <row r="32" spans="1:15">
      <c r="A32" s="122"/>
      <c r="B32" s="150"/>
      <c r="C32" s="37"/>
      <c r="D32" s="125"/>
      <c r="E32" s="125"/>
      <c r="F32" s="319"/>
      <c r="G32" s="344"/>
      <c r="H32" s="323"/>
      <c r="J32" s="160"/>
      <c r="M32" s="26"/>
      <c r="N32" s="20"/>
      <c r="O32" s="20"/>
    </row>
    <row r="33" spans="1:13">
      <c r="A33" s="152"/>
      <c r="B33" s="10"/>
      <c r="C33" s="166"/>
      <c r="D33" s="155"/>
      <c r="E33" s="155"/>
      <c r="F33" s="345"/>
      <c r="G33" s="346"/>
      <c r="H33" s="347"/>
      <c r="J33" s="161"/>
      <c r="M33" s="26"/>
    </row>
    <row r="34" spans="1:13" ht="9" customHeight="1">
      <c r="A34" s="167"/>
      <c r="B34" s="14"/>
      <c r="C34" s="168"/>
      <c r="D34" s="169"/>
      <c r="E34" s="169"/>
      <c r="F34" s="348"/>
      <c r="G34" s="349"/>
      <c r="H34" s="350"/>
      <c r="J34" s="161"/>
      <c r="M34" s="27"/>
    </row>
    <row r="35" spans="1:13">
      <c r="A35" s="143"/>
      <c r="B35" s="157" t="str">
        <f>A3</f>
        <v>LOT N°04 - MENUISERIES ALUMINIUM</v>
      </c>
      <c r="C35" s="170"/>
      <c r="D35" s="146"/>
      <c r="E35" s="146"/>
      <c r="F35" s="342"/>
      <c r="G35" s="325" t="s">
        <v>62</v>
      </c>
      <c r="H35" s="330">
        <f>SUM(H6:H20)+G21</f>
        <v>0</v>
      </c>
      <c r="J35" s="161"/>
      <c r="M35" s="27"/>
    </row>
    <row r="36" spans="1:13">
      <c r="A36" s="134"/>
      <c r="B36" s="150" t="s">
        <v>10</v>
      </c>
      <c r="C36" s="141"/>
      <c r="D36" s="125"/>
      <c r="E36" s="151"/>
      <c r="F36" s="334"/>
      <c r="G36" s="326"/>
      <c r="H36" s="331">
        <f>H35*8.5%</f>
        <v>0</v>
      </c>
      <c r="J36" s="161"/>
      <c r="M36" s="27"/>
    </row>
    <row r="37" spans="1:13">
      <c r="A37" s="134"/>
      <c r="B37" s="150" t="s">
        <v>63</v>
      </c>
      <c r="C37" s="141"/>
      <c r="D37" s="125"/>
      <c r="E37" s="151"/>
      <c r="F37" s="334"/>
      <c r="G37" s="326"/>
      <c r="H37" s="331">
        <f>H35+H36</f>
        <v>0</v>
      </c>
      <c r="J37" s="161"/>
      <c r="M37" s="27"/>
    </row>
    <row r="38" spans="1:13">
      <c r="A38" s="152"/>
      <c r="B38" s="15"/>
      <c r="C38" s="171"/>
      <c r="D38" s="155"/>
      <c r="E38" s="155"/>
      <c r="F38" s="345"/>
      <c r="G38" s="346"/>
      <c r="H38" s="347"/>
      <c r="J38" s="161"/>
      <c r="M38" s="27"/>
    </row>
    <row r="39" spans="1:13" ht="69.75" customHeight="1" outlineLevel="1">
      <c r="A39" s="275" t="s">
        <v>64</v>
      </c>
      <c r="B39" s="276"/>
      <c r="C39" s="276"/>
      <c r="D39" s="276"/>
      <c r="E39" s="276"/>
      <c r="F39" s="276"/>
      <c r="G39" s="276"/>
      <c r="H39" s="277"/>
      <c r="J39" s="161"/>
      <c r="M39" s="27"/>
    </row>
    <row r="40" spans="1:13">
      <c r="A40" s="20"/>
      <c r="B40" s="20"/>
      <c r="C40" s="22"/>
      <c r="D40" s="159"/>
      <c r="E40" s="160"/>
      <c r="F40" s="316"/>
      <c r="G40" s="327"/>
      <c r="H40" s="327"/>
      <c r="J40" s="161"/>
      <c r="M40" s="27"/>
    </row>
  </sheetData>
  <mergeCells count="6">
    <mergeCell ref="A39:H39"/>
    <mergeCell ref="A1:H1"/>
    <mergeCell ref="K2:K3"/>
    <mergeCell ref="L2:L3"/>
    <mergeCell ref="M2:M3"/>
    <mergeCell ref="A3:H3"/>
  </mergeCells>
  <phoneticPr fontId="13" type="noConversion"/>
  <printOptions horizontalCentered="1"/>
  <pageMargins left="0.19685039370078741" right="0.19685039370078741" top="0.43307086614173229" bottom="0.55118110236220474" header="0.23622047244094491" footer="0.31496062992125984"/>
  <pageSetup paperSize="9" scale="86" firstPageNumber="6" fitToHeight="0" orientation="portrait" useFirstPageNumber="1" r:id="rId1"/>
  <headerFooter alignWithMargins="0">
    <oddHeader>&amp;CFRANCE TRAVAIL - AMENAGEMENT DE L'AGENCE DE SAINT-DENIS</oddHeader>
    <oddFooter>&amp;L&amp;"Arial,Gras italique"CDPGF - Indice (1) - FEVRIER 2025&amp;C&amp;"Arial,Gras italique"&amp;A&amp;R&amp;"Arial,Gras italique"PAGE - &amp;P / 11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15">
    <outlinePr summaryBelow="0" summaryRight="0"/>
    <pageSetUpPr fitToPage="1"/>
  </sheetPr>
  <dimension ref="A1:S48"/>
  <sheetViews>
    <sheetView showGridLines="0" showZeros="0" view="pageBreakPreview" topLeftCell="A3" zoomScaleNormal="100" zoomScaleSheetLayoutView="100" workbookViewId="0">
      <selection activeCell="F4" sqref="F1:H1048576"/>
    </sheetView>
  </sheetViews>
  <sheetFormatPr baseColWidth="10" defaultColWidth="11.42578125" defaultRowHeight="12.75" outlineLevelRow="1"/>
  <cols>
    <col min="1" max="1" width="10.5703125" style="1" customWidth="1"/>
    <col min="2" max="2" width="57.5703125" style="1" bestFit="1" customWidth="1"/>
    <col min="3" max="3" width="4.28515625" style="2" bestFit="1" customWidth="1"/>
    <col min="4" max="4" width="11.28515625" style="17" customWidth="1"/>
    <col min="5" max="5" width="9.28515625" style="3" customWidth="1"/>
    <col min="6" max="6" width="10.85546875" style="337" bestFit="1" customWidth="1"/>
    <col min="7" max="7" width="11.85546875" style="328" bestFit="1" customWidth="1"/>
    <col min="8" max="8" width="14.42578125" style="328" customWidth="1"/>
    <col min="9" max="9" width="5.140625" style="127" customWidth="1"/>
    <col min="10" max="10" width="52.28515625" style="31" customWidth="1"/>
    <col min="11" max="11" width="10" style="31" customWidth="1"/>
    <col min="12" max="12" width="7.85546875" style="25" customWidth="1"/>
    <col min="13" max="14" width="16" style="27" customWidth="1"/>
    <col min="15" max="15" width="16" style="25" customWidth="1"/>
    <col min="16" max="19" width="11.42578125" style="1" customWidth="1"/>
    <col min="20" max="16384" width="11.42578125" style="1"/>
  </cols>
  <sheetData>
    <row r="1" spans="1:15" ht="27">
      <c r="A1" s="274"/>
      <c r="B1" s="274"/>
      <c r="C1" s="274"/>
      <c r="D1" s="274"/>
      <c r="E1" s="274"/>
      <c r="F1" s="274"/>
      <c r="G1" s="274"/>
      <c r="H1" s="274"/>
      <c r="I1" s="129"/>
      <c r="L1" s="27"/>
      <c r="O1" s="27"/>
    </row>
    <row r="2" spans="1:15">
      <c r="A2" s="22"/>
      <c r="B2" s="21"/>
      <c r="C2" s="139"/>
      <c r="D2" s="121"/>
      <c r="E2" s="121"/>
      <c r="F2" s="343"/>
      <c r="G2" s="338"/>
      <c r="H2" s="363"/>
      <c r="I2" s="129"/>
      <c r="J2" s="32"/>
      <c r="K2" s="32"/>
      <c r="L2" s="27"/>
      <c r="M2" s="272"/>
      <c r="N2" s="272"/>
      <c r="O2" s="272"/>
    </row>
    <row r="3" spans="1:15" ht="15.75">
      <c r="A3" s="273" t="s">
        <v>187</v>
      </c>
      <c r="B3" s="273"/>
      <c r="C3" s="273"/>
      <c r="D3" s="273"/>
      <c r="E3" s="273"/>
      <c r="F3" s="273"/>
      <c r="G3" s="273"/>
      <c r="H3" s="273"/>
      <c r="I3" s="129"/>
      <c r="J3" s="33"/>
      <c r="K3" s="33"/>
      <c r="L3" s="27"/>
      <c r="M3" s="272"/>
      <c r="N3" s="272"/>
      <c r="O3" s="272"/>
    </row>
    <row r="4" spans="1:15">
      <c r="A4" s="22"/>
      <c r="B4" s="20"/>
      <c r="C4" s="139"/>
      <c r="D4" s="140"/>
      <c r="E4" s="140"/>
      <c r="F4" s="317"/>
      <c r="G4" s="317"/>
      <c r="H4" s="317"/>
      <c r="I4" s="129"/>
      <c r="J4" s="33"/>
      <c r="K4" s="33"/>
      <c r="L4" s="27"/>
      <c r="O4" s="27"/>
    </row>
    <row r="5" spans="1:15" ht="18" customHeight="1">
      <c r="A5" s="23" t="s">
        <v>8</v>
      </c>
      <c r="B5" s="23" t="s">
        <v>14</v>
      </c>
      <c r="C5" s="24" t="s">
        <v>15</v>
      </c>
      <c r="D5" s="19" t="s">
        <v>16</v>
      </c>
      <c r="E5" s="19" t="s">
        <v>17</v>
      </c>
      <c r="F5" s="318" t="s">
        <v>18</v>
      </c>
      <c r="G5" s="318" t="s">
        <v>19</v>
      </c>
      <c r="H5" s="318" t="s">
        <v>20</v>
      </c>
      <c r="I5" s="129"/>
      <c r="J5" s="33"/>
      <c r="K5" s="33"/>
      <c r="L5" s="27"/>
      <c r="O5" s="27"/>
    </row>
    <row r="6" spans="1:15">
      <c r="A6" s="134"/>
      <c r="B6" s="134"/>
      <c r="C6" s="141"/>
      <c r="D6" s="125"/>
      <c r="E6" s="125"/>
      <c r="F6" s="319"/>
      <c r="G6" s="319"/>
      <c r="H6" s="323"/>
      <c r="I6" s="129"/>
      <c r="J6" s="33"/>
      <c r="K6" s="33"/>
      <c r="L6" s="27"/>
      <c r="O6" s="26"/>
    </row>
    <row r="7" spans="1:15">
      <c r="A7" s="134"/>
      <c r="B7" s="150"/>
      <c r="C7" s="141"/>
      <c r="D7" s="125"/>
      <c r="E7" s="125"/>
      <c r="F7" s="320"/>
      <c r="G7" s="320"/>
      <c r="H7" s="323"/>
      <c r="J7" s="33"/>
      <c r="K7" s="33"/>
      <c r="L7" s="27"/>
      <c r="M7" s="111"/>
      <c r="N7" s="111"/>
      <c r="O7" s="112"/>
    </row>
    <row r="8" spans="1:15">
      <c r="A8" s="134" t="s">
        <v>188</v>
      </c>
      <c r="B8" s="142" t="s">
        <v>189</v>
      </c>
      <c r="C8" s="141"/>
      <c r="D8" s="125"/>
      <c r="E8" s="125"/>
      <c r="F8" s="320"/>
      <c r="G8" s="320"/>
      <c r="H8" s="323"/>
      <c r="J8" s="34"/>
      <c r="K8" s="34"/>
      <c r="L8" s="27"/>
      <c r="O8" s="26"/>
    </row>
    <row r="9" spans="1:15" s="16" customFormat="1">
      <c r="A9" s="192"/>
      <c r="B9" s="193"/>
      <c r="C9" s="194"/>
      <c r="D9" s="138"/>
      <c r="E9" s="138"/>
      <c r="F9" s="364"/>
      <c r="G9" s="364"/>
      <c r="H9" s="365"/>
      <c r="I9" s="127"/>
      <c r="J9" s="35"/>
      <c r="K9" s="35"/>
      <c r="L9" s="28"/>
      <c r="M9" s="27"/>
      <c r="N9" s="27"/>
      <c r="O9" s="26"/>
    </row>
    <row r="10" spans="1:15">
      <c r="A10" s="122" t="s">
        <v>190</v>
      </c>
      <c r="B10" s="123" t="s">
        <v>191</v>
      </c>
      <c r="C10" s="124" t="s">
        <v>26</v>
      </c>
      <c r="D10" s="125">
        <v>998.5</v>
      </c>
      <c r="E10" s="125"/>
      <c r="F10" s="320"/>
      <c r="G10" s="319">
        <f>E10*F10</f>
        <v>0</v>
      </c>
      <c r="H10" s="323"/>
      <c r="J10" s="35"/>
      <c r="K10" s="35"/>
      <c r="L10" s="27"/>
      <c r="O10" s="26"/>
    </row>
    <row r="11" spans="1:15" s="16" customFormat="1">
      <c r="A11" s="192"/>
      <c r="B11" s="193"/>
      <c r="C11" s="194"/>
      <c r="D11" s="138"/>
      <c r="E11" s="138"/>
      <c r="F11" s="364"/>
      <c r="G11" s="364"/>
      <c r="H11" s="365"/>
      <c r="I11" s="127"/>
      <c r="J11" s="35"/>
      <c r="K11" s="35"/>
      <c r="L11" s="28"/>
      <c r="M11" s="27"/>
      <c r="N11" s="27"/>
      <c r="O11" s="26"/>
    </row>
    <row r="12" spans="1:15">
      <c r="A12" s="122" t="s">
        <v>192</v>
      </c>
      <c r="B12" s="123" t="s">
        <v>193</v>
      </c>
      <c r="C12" s="124" t="s">
        <v>26</v>
      </c>
      <c r="D12" s="125">
        <v>2659.4</v>
      </c>
      <c r="E12" s="125"/>
      <c r="F12" s="320"/>
      <c r="G12" s="319">
        <f>E12*F12</f>
        <v>0</v>
      </c>
      <c r="H12" s="323"/>
      <c r="I12" s="195"/>
      <c r="J12" s="128"/>
      <c r="K12" s="35"/>
      <c r="L12" s="27"/>
      <c r="O12" s="26"/>
    </row>
    <row r="13" spans="1:15" hidden="1">
      <c r="A13" s="122"/>
      <c r="B13" s="123"/>
      <c r="C13" s="124"/>
      <c r="D13" s="125"/>
      <c r="E13" s="125"/>
      <c r="F13" s="320"/>
      <c r="G13" s="319"/>
      <c r="H13" s="323"/>
      <c r="J13" s="35"/>
      <c r="K13" s="35"/>
      <c r="L13" s="118" t="s">
        <v>194</v>
      </c>
      <c r="M13" s="119"/>
      <c r="N13" s="119"/>
      <c r="O13" s="120"/>
    </row>
    <row r="14" spans="1:15" hidden="1">
      <c r="A14" s="122"/>
      <c r="B14" s="123"/>
      <c r="C14" s="124"/>
      <c r="D14" s="125"/>
      <c r="E14" s="125"/>
      <c r="F14" s="320"/>
      <c r="G14" s="319"/>
      <c r="H14" s="323"/>
      <c r="J14" s="35"/>
      <c r="K14" s="35"/>
      <c r="L14" s="118" t="s">
        <v>195</v>
      </c>
      <c r="M14" s="119"/>
      <c r="N14" s="119"/>
      <c r="O14" s="120"/>
    </row>
    <row r="15" spans="1:15" hidden="1">
      <c r="A15" s="122"/>
      <c r="B15" s="123"/>
      <c r="C15" s="124"/>
      <c r="D15" s="125"/>
      <c r="E15" s="125"/>
      <c r="F15" s="320"/>
      <c r="G15" s="319"/>
      <c r="H15" s="323"/>
      <c r="J15" s="35"/>
      <c r="K15" s="35"/>
      <c r="L15" s="118" t="s">
        <v>196</v>
      </c>
      <c r="M15" s="119"/>
      <c r="N15" s="119"/>
      <c r="O15" s="120"/>
    </row>
    <row r="16" spans="1:15" hidden="1">
      <c r="A16" s="122"/>
      <c r="B16" s="123"/>
      <c r="C16" s="124"/>
      <c r="D16" s="125"/>
      <c r="E16" s="125"/>
      <c r="F16" s="320"/>
      <c r="G16" s="319"/>
      <c r="H16" s="323"/>
      <c r="J16" s="35"/>
      <c r="K16" s="35"/>
      <c r="L16" s="118" t="s">
        <v>197</v>
      </c>
      <c r="M16" s="119"/>
      <c r="N16" s="119"/>
      <c r="O16" s="120"/>
    </row>
    <row r="17" spans="1:19" hidden="1">
      <c r="A17" s="122"/>
      <c r="B17" s="123"/>
      <c r="C17" s="124"/>
      <c r="D17" s="125"/>
      <c r="E17" s="125"/>
      <c r="F17" s="320"/>
      <c r="G17" s="319"/>
      <c r="H17" s="323"/>
      <c r="J17" s="35"/>
      <c r="K17" s="35"/>
      <c r="L17" s="118" t="s">
        <v>198</v>
      </c>
      <c r="M17" s="119"/>
      <c r="N17" s="119"/>
      <c r="O17" s="120"/>
      <c r="P17" s="20"/>
      <c r="Q17" s="20"/>
      <c r="R17" s="20"/>
      <c r="S17" s="20"/>
    </row>
    <row r="18" spans="1:19" hidden="1">
      <c r="A18" s="122"/>
      <c r="B18" s="123"/>
      <c r="C18" s="124"/>
      <c r="D18" s="125"/>
      <c r="E18" s="125"/>
      <c r="F18" s="320"/>
      <c r="G18" s="319"/>
      <c r="H18" s="323"/>
      <c r="J18" s="35"/>
      <c r="K18" s="35"/>
      <c r="L18" s="27"/>
      <c r="O18" s="26"/>
      <c r="P18" s="20"/>
      <c r="Q18" s="20"/>
      <c r="R18" s="20"/>
      <c r="S18" s="20"/>
    </row>
    <row r="19" spans="1:19">
      <c r="A19" s="122"/>
      <c r="B19" s="123"/>
      <c r="C19" s="124"/>
      <c r="D19" s="125"/>
      <c r="E19" s="125"/>
      <c r="F19" s="320"/>
      <c r="G19" s="319"/>
      <c r="H19" s="323"/>
      <c r="J19" s="35"/>
      <c r="K19" s="35"/>
      <c r="L19" s="27"/>
      <c r="O19" s="26"/>
      <c r="P19" s="20"/>
      <c r="Q19" s="20"/>
      <c r="R19" s="20"/>
      <c r="S19" s="20"/>
    </row>
    <row r="20" spans="1:19">
      <c r="A20" s="122" t="s">
        <v>199</v>
      </c>
      <c r="B20" s="123" t="s">
        <v>200</v>
      </c>
      <c r="C20" s="124" t="s">
        <v>26</v>
      </c>
      <c r="D20" s="125">
        <v>59</v>
      </c>
      <c r="E20" s="125"/>
      <c r="F20" s="320"/>
      <c r="G20" s="319">
        <f>E20*F20</f>
        <v>0</v>
      </c>
      <c r="H20" s="323"/>
      <c r="I20" s="130"/>
      <c r="J20" s="128"/>
      <c r="K20" s="35"/>
      <c r="L20" s="113"/>
      <c r="M20" s="278"/>
      <c r="N20" s="278"/>
      <c r="O20" s="114"/>
      <c r="P20" s="20"/>
      <c r="Q20" s="20"/>
      <c r="R20" s="20"/>
      <c r="S20" s="20"/>
    </row>
    <row r="21" spans="1:19">
      <c r="A21" s="122"/>
      <c r="B21" s="123"/>
      <c r="C21" s="124"/>
      <c r="D21" s="125"/>
      <c r="E21" s="125"/>
      <c r="F21" s="320"/>
      <c r="G21" s="319"/>
      <c r="H21" s="323"/>
      <c r="I21" s="130"/>
      <c r="J21" s="35"/>
      <c r="K21" s="35"/>
      <c r="L21" s="113"/>
      <c r="M21" s="121"/>
      <c r="N21" s="121"/>
      <c r="O21" s="114"/>
      <c r="P21" s="20"/>
      <c r="Q21" s="20"/>
      <c r="R21" s="20"/>
      <c r="S21" s="20"/>
    </row>
    <row r="22" spans="1:19">
      <c r="A22" s="122" t="s">
        <v>201</v>
      </c>
      <c r="B22" s="123" t="s">
        <v>202</v>
      </c>
      <c r="C22" s="124" t="s">
        <v>147</v>
      </c>
      <c r="D22" s="125">
        <v>1</v>
      </c>
      <c r="E22" s="125"/>
      <c r="F22" s="320"/>
      <c r="G22" s="319">
        <f>F22*D22</f>
        <v>0</v>
      </c>
      <c r="H22" s="323"/>
      <c r="J22" s="35"/>
      <c r="K22" s="35"/>
      <c r="L22" s="27"/>
      <c r="O22" s="26"/>
      <c r="P22" s="20"/>
      <c r="Q22" s="20"/>
      <c r="R22" s="20"/>
      <c r="S22" s="20"/>
    </row>
    <row r="23" spans="1:19">
      <c r="A23" s="181"/>
      <c r="B23" s="123"/>
      <c r="C23" s="124"/>
      <c r="D23" s="125"/>
      <c r="E23" s="125"/>
      <c r="F23" s="320"/>
      <c r="G23" s="319"/>
      <c r="H23" s="366"/>
      <c r="J23" s="35"/>
      <c r="K23" s="35"/>
      <c r="L23" s="27"/>
      <c r="O23" s="26"/>
      <c r="P23" s="20"/>
      <c r="Q23" s="20"/>
      <c r="R23" s="20"/>
      <c r="S23" s="20"/>
    </row>
    <row r="24" spans="1:19">
      <c r="A24" s="181"/>
      <c r="B24" s="142" t="s">
        <v>61</v>
      </c>
      <c r="C24" s="141" t="s">
        <v>15</v>
      </c>
      <c r="D24" s="125">
        <v>1</v>
      </c>
      <c r="E24" s="151"/>
      <c r="F24" s="334"/>
      <c r="G24" s="319">
        <f t="shared" ref="G24" si="0">E24*F24</f>
        <v>0</v>
      </c>
      <c r="H24" s="323"/>
      <c r="J24" s="35"/>
      <c r="K24" s="35"/>
      <c r="L24" s="27"/>
      <c r="O24" s="26"/>
      <c r="P24" s="20"/>
      <c r="Q24" s="20"/>
      <c r="R24" s="20"/>
      <c r="S24" s="20"/>
    </row>
    <row r="25" spans="1:19">
      <c r="A25" s="181"/>
      <c r="B25" s="142"/>
      <c r="C25" s="141"/>
      <c r="D25" s="125"/>
      <c r="E25" s="151"/>
      <c r="F25" s="334"/>
      <c r="G25" s="319"/>
      <c r="H25" s="323"/>
      <c r="J25" s="35"/>
      <c r="K25" s="35"/>
      <c r="L25" s="27"/>
      <c r="O25" s="26"/>
      <c r="P25" s="20"/>
      <c r="Q25" s="20"/>
      <c r="R25" s="20"/>
      <c r="S25" s="20"/>
    </row>
    <row r="26" spans="1:19">
      <c r="A26" s="143"/>
      <c r="B26" s="144" t="str">
        <f>B8</f>
        <v>PEINTURE INTERIEURE</v>
      </c>
      <c r="C26" s="145"/>
      <c r="D26" s="146"/>
      <c r="E26" s="146"/>
      <c r="F26" s="332"/>
      <c r="G26" s="321"/>
      <c r="H26" s="330">
        <f>SUM(G10:G24)</f>
        <v>0</v>
      </c>
      <c r="J26" s="35"/>
      <c r="K26" s="35"/>
      <c r="L26" s="27"/>
      <c r="O26" s="26"/>
      <c r="P26" s="20"/>
      <c r="Q26" s="20"/>
      <c r="R26" s="20"/>
      <c r="S26" s="20"/>
    </row>
    <row r="27" spans="1:19">
      <c r="A27" s="122"/>
      <c r="B27" s="20"/>
      <c r="C27" s="124"/>
      <c r="D27" s="125"/>
      <c r="E27" s="125"/>
      <c r="F27" s="320"/>
      <c r="G27" s="319"/>
      <c r="H27" s="323"/>
      <c r="J27" s="35"/>
      <c r="K27" s="35"/>
      <c r="L27" s="27"/>
      <c r="O27" s="26"/>
      <c r="P27" s="20"/>
      <c r="Q27" s="20"/>
      <c r="R27" s="20"/>
      <c r="S27" s="20"/>
    </row>
    <row r="28" spans="1:19">
      <c r="A28" s="122"/>
      <c r="B28" s="123"/>
      <c r="C28" s="124"/>
      <c r="D28" s="125"/>
      <c r="E28" s="125"/>
      <c r="F28" s="320"/>
      <c r="G28" s="320"/>
      <c r="H28" s="323"/>
      <c r="J28" s="35"/>
      <c r="K28" s="35"/>
      <c r="L28" s="27"/>
      <c r="O28" s="26"/>
      <c r="P28" s="20"/>
      <c r="Q28" s="20"/>
      <c r="R28" s="20"/>
      <c r="S28" s="20"/>
    </row>
    <row r="29" spans="1:19">
      <c r="A29" s="122"/>
      <c r="B29" s="150"/>
      <c r="C29" s="124"/>
      <c r="D29" s="125"/>
      <c r="E29" s="125"/>
      <c r="F29" s="320"/>
      <c r="G29" s="367"/>
      <c r="H29" s="331"/>
      <c r="L29" s="113"/>
      <c r="M29" s="115"/>
      <c r="N29" s="115"/>
      <c r="O29" s="116"/>
      <c r="P29" s="20"/>
      <c r="Q29" s="20"/>
      <c r="R29" s="20"/>
      <c r="S29" s="20"/>
    </row>
    <row r="30" spans="1:19">
      <c r="A30" s="122"/>
      <c r="B30" s="150"/>
      <c r="C30" s="124"/>
      <c r="D30" s="125"/>
      <c r="E30" s="125"/>
      <c r="F30" s="320"/>
      <c r="G30" s="367"/>
      <c r="H30" s="331"/>
      <c r="J30" s="38"/>
      <c r="K30" s="38"/>
      <c r="L30" s="113"/>
      <c r="M30" s="115"/>
      <c r="N30" s="115"/>
      <c r="O30" s="116"/>
      <c r="P30" s="20"/>
      <c r="Q30" s="20"/>
      <c r="R30" s="20"/>
      <c r="S30" s="20"/>
    </row>
    <row r="31" spans="1:19">
      <c r="A31" s="122"/>
      <c r="B31" s="150"/>
      <c r="C31" s="124"/>
      <c r="D31" s="125"/>
      <c r="E31" s="125"/>
      <c r="F31" s="320"/>
      <c r="G31" s="367"/>
      <c r="H31" s="331"/>
      <c r="L31" s="113"/>
      <c r="M31" s="115"/>
      <c r="N31" s="115"/>
      <c r="O31" s="116"/>
      <c r="P31" s="20"/>
      <c r="Q31" s="20"/>
      <c r="R31" s="20"/>
      <c r="S31" s="20"/>
    </row>
    <row r="32" spans="1:19">
      <c r="A32" s="122"/>
      <c r="B32" s="150"/>
      <c r="C32" s="124"/>
      <c r="D32" s="125"/>
      <c r="E32" s="125"/>
      <c r="F32" s="320"/>
      <c r="G32" s="367"/>
      <c r="H32" s="331"/>
      <c r="L32" s="113"/>
      <c r="M32" s="115"/>
      <c r="N32" s="115"/>
      <c r="O32" s="116"/>
      <c r="P32" s="20"/>
      <c r="Q32" s="20"/>
      <c r="R32" s="20"/>
      <c r="S32" s="20"/>
    </row>
    <row r="33" spans="1:19">
      <c r="A33" s="122"/>
      <c r="B33" s="150"/>
      <c r="C33" s="124"/>
      <c r="D33" s="125"/>
      <c r="E33" s="125"/>
      <c r="F33" s="320"/>
      <c r="G33" s="367"/>
      <c r="H33" s="331"/>
      <c r="L33" s="113"/>
      <c r="M33" s="115"/>
      <c r="N33" s="115"/>
      <c r="O33" s="116"/>
      <c r="P33" s="20"/>
      <c r="Q33" s="20"/>
      <c r="R33" s="20"/>
      <c r="S33" s="20"/>
    </row>
    <row r="34" spans="1:19">
      <c r="A34" s="122"/>
      <c r="B34" s="150"/>
      <c r="C34" s="124"/>
      <c r="D34" s="125"/>
      <c r="E34" s="125"/>
      <c r="F34" s="320"/>
      <c r="G34" s="367"/>
      <c r="H34" s="331"/>
      <c r="L34" s="113"/>
      <c r="M34" s="115"/>
      <c r="N34" s="115"/>
      <c r="O34" s="116"/>
      <c r="P34" s="20"/>
      <c r="Q34" s="20"/>
      <c r="R34" s="20"/>
      <c r="S34" s="20"/>
    </row>
    <row r="35" spans="1:19">
      <c r="A35" s="122"/>
      <c r="B35" s="150"/>
      <c r="C35" s="124"/>
      <c r="D35" s="125"/>
      <c r="E35" s="125"/>
      <c r="F35" s="320"/>
      <c r="G35" s="367"/>
      <c r="H35" s="331"/>
      <c r="L35" s="113"/>
      <c r="M35" s="115"/>
      <c r="N35" s="115"/>
      <c r="O35" s="116"/>
      <c r="P35" s="20"/>
      <c r="Q35" s="20"/>
      <c r="R35" s="20"/>
      <c r="S35" s="20"/>
    </row>
    <row r="36" spans="1:19">
      <c r="A36" s="122"/>
      <c r="B36" s="150"/>
      <c r="C36" s="124"/>
      <c r="D36" s="125"/>
      <c r="E36" s="125"/>
      <c r="F36" s="320"/>
      <c r="G36" s="367"/>
      <c r="H36" s="331"/>
      <c r="L36" s="113"/>
      <c r="M36" s="115"/>
      <c r="N36" s="115"/>
      <c r="O36" s="116"/>
      <c r="P36" s="20"/>
      <c r="Q36" s="20"/>
      <c r="R36" s="20"/>
      <c r="S36" s="20"/>
    </row>
    <row r="37" spans="1:19">
      <c r="A37" s="122"/>
      <c r="B37" s="150"/>
      <c r="C37" s="124"/>
      <c r="D37" s="125"/>
      <c r="E37" s="125"/>
      <c r="F37" s="320"/>
      <c r="G37" s="367"/>
      <c r="H37" s="331"/>
      <c r="L37" s="113"/>
      <c r="M37" s="115"/>
      <c r="N37" s="115"/>
      <c r="O37" s="116"/>
      <c r="P37" s="20"/>
      <c r="Q37" s="20"/>
      <c r="R37" s="20"/>
      <c r="S37" s="20"/>
    </row>
    <row r="38" spans="1:19">
      <c r="A38" s="122"/>
      <c r="B38" s="150"/>
      <c r="C38" s="124"/>
      <c r="D38" s="125"/>
      <c r="E38" s="125"/>
      <c r="F38" s="320"/>
      <c r="G38" s="367"/>
      <c r="H38" s="331"/>
      <c r="L38" s="113"/>
      <c r="M38" s="115"/>
      <c r="N38" s="115"/>
      <c r="O38" s="116"/>
      <c r="P38" s="20"/>
      <c r="Q38" s="20"/>
      <c r="R38" s="20"/>
      <c r="S38" s="20"/>
    </row>
    <row r="39" spans="1:19">
      <c r="A39" s="122"/>
      <c r="B39" s="150"/>
      <c r="C39" s="124"/>
      <c r="D39" s="125"/>
      <c r="E39" s="125"/>
      <c r="F39" s="320"/>
      <c r="G39" s="367"/>
      <c r="H39" s="331"/>
      <c r="L39" s="113"/>
      <c r="M39" s="115"/>
      <c r="N39" s="115"/>
      <c r="O39" s="116"/>
      <c r="P39" s="20"/>
      <c r="Q39" s="20"/>
      <c r="R39" s="20"/>
      <c r="S39" s="20"/>
    </row>
    <row r="40" spans="1:19">
      <c r="A40" s="122"/>
      <c r="B40" s="150"/>
      <c r="C40" s="124"/>
      <c r="D40" s="125"/>
      <c r="E40" s="125"/>
      <c r="F40" s="320"/>
      <c r="G40" s="367"/>
      <c r="H40" s="331"/>
      <c r="L40" s="113"/>
      <c r="M40" s="115"/>
      <c r="N40" s="115"/>
      <c r="O40" s="116"/>
      <c r="P40" s="20"/>
      <c r="Q40" s="20"/>
      <c r="R40" s="20"/>
      <c r="S40" s="20"/>
    </row>
    <row r="41" spans="1:19">
      <c r="A41" s="152"/>
      <c r="B41" s="36"/>
      <c r="C41" s="154"/>
      <c r="D41" s="155"/>
      <c r="E41" s="155"/>
      <c r="F41" s="324"/>
      <c r="G41" s="358"/>
      <c r="H41" s="329"/>
      <c r="L41" s="113"/>
      <c r="M41" s="115"/>
      <c r="N41" s="115"/>
      <c r="O41" s="116"/>
      <c r="P41" s="20"/>
      <c r="Q41" s="20"/>
      <c r="R41" s="20"/>
      <c r="S41" s="20"/>
    </row>
    <row r="42" spans="1:19" ht="9" customHeight="1">
      <c r="A42" s="122"/>
      <c r="B42" s="123"/>
      <c r="C42" s="124"/>
      <c r="D42" s="125"/>
      <c r="E42" s="125"/>
      <c r="F42" s="320"/>
      <c r="G42" s="344"/>
      <c r="H42" s="323"/>
      <c r="L42" s="27"/>
      <c r="O42" s="27"/>
      <c r="P42" s="20"/>
      <c r="Q42" s="20"/>
      <c r="R42" s="20"/>
      <c r="S42" s="20"/>
    </row>
    <row r="43" spans="1:19">
      <c r="A43" s="148"/>
      <c r="B43" s="157" t="str">
        <f>A3</f>
        <v>LOT N°5 - PEINTURES</v>
      </c>
      <c r="C43" s="149"/>
      <c r="D43" s="146"/>
      <c r="E43" s="146"/>
      <c r="F43" s="332"/>
      <c r="G43" s="325" t="s">
        <v>62</v>
      </c>
      <c r="H43" s="330">
        <f>SUM(H7:H28)</f>
        <v>0</v>
      </c>
      <c r="L43" s="27"/>
      <c r="O43" s="27"/>
      <c r="P43" s="20"/>
      <c r="Q43" s="20"/>
      <c r="R43" s="20"/>
      <c r="S43" s="20"/>
    </row>
    <row r="44" spans="1:19">
      <c r="A44" s="134"/>
      <c r="B44" s="150" t="s">
        <v>10</v>
      </c>
      <c r="C44" s="141"/>
      <c r="D44" s="125"/>
      <c r="E44" s="151"/>
      <c r="F44" s="334"/>
      <c r="G44" s="326"/>
      <c r="H44" s="331">
        <f>PEINTURE*8.5%</f>
        <v>0</v>
      </c>
      <c r="L44" s="27"/>
      <c r="O44" s="27"/>
      <c r="P44" s="20"/>
      <c r="Q44" s="20"/>
      <c r="R44" s="20"/>
      <c r="S44" s="20"/>
    </row>
    <row r="45" spans="1:19">
      <c r="A45" s="134"/>
      <c r="B45" s="150" t="s">
        <v>63</v>
      </c>
      <c r="C45" s="141"/>
      <c r="D45" s="125"/>
      <c r="E45" s="151"/>
      <c r="F45" s="334"/>
      <c r="G45" s="326"/>
      <c r="H45" s="331">
        <f>PEINTURE+H44</f>
        <v>0</v>
      </c>
      <c r="L45" s="27"/>
      <c r="O45" s="27"/>
      <c r="P45" s="20"/>
      <c r="Q45" s="20"/>
      <c r="R45" s="20"/>
      <c r="S45" s="20"/>
    </row>
    <row r="46" spans="1:19">
      <c r="A46" s="5"/>
      <c r="B46" s="10"/>
      <c r="C46" s="6"/>
      <c r="D46" s="155"/>
      <c r="E46" s="155"/>
      <c r="F46" s="324"/>
      <c r="G46" s="324"/>
      <c r="H46" s="329"/>
      <c r="L46" s="27"/>
      <c r="O46" s="27"/>
      <c r="P46" s="20"/>
      <c r="Q46" s="20"/>
      <c r="R46" s="20"/>
      <c r="S46" s="20"/>
    </row>
    <row r="47" spans="1:19" ht="66" customHeight="1" outlineLevel="1">
      <c r="A47" s="275" t="s">
        <v>64</v>
      </c>
      <c r="B47" s="276"/>
      <c r="C47" s="276"/>
      <c r="D47" s="276"/>
      <c r="E47" s="276"/>
      <c r="F47" s="276"/>
      <c r="G47" s="276"/>
      <c r="H47" s="277"/>
      <c r="L47" s="27"/>
      <c r="O47" s="27"/>
      <c r="P47" s="20"/>
      <c r="Q47" s="20"/>
      <c r="R47" s="20"/>
      <c r="S47" s="20"/>
    </row>
    <row r="48" spans="1:19">
      <c r="A48" s="20"/>
      <c r="B48" s="20"/>
      <c r="C48" s="22"/>
      <c r="D48" s="159"/>
      <c r="E48" s="160"/>
      <c r="F48" s="316"/>
      <c r="G48" s="327"/>
      <c r="H48" s="327"/>
      <c r="L48" s="27"/>
      <c r="O48" s="27"/>
      <c r="P48" s="20"/>
      <c r="Q48" s="20"/>
      <c r="R48" s="20"/>
      <c r="S48" s="20"/>
    </row>
  </sheetData>
  <mergeCells count="7">
    <mergeCell ref="N2:N3"/>
    <mergeCell ref="O2:O3"/>
    <mergeCell ref="A3:H3"/>
    <mergeCell ref="A1:H1"/>
    <mergeCell ref="A47:H47"/>
    <mergeCell ref="M2:M3"/>
    <mergeCell ref="M20:N20"/>
  </mergeCells>
  <phoneticPr fontId="13" type="noConversion"/>
  <printOptions horizontalCentered="1"/>
  <pageMargins left="0.39370078740157483" right="0.39370078740157483" top="0.43307086614173229" bottom="0.43307086614173229" header="0.19685039370078741" footer="0.23622047244094491"/>
  <pageSetup paperSize="9" scale="74" firstPageNumber="7" fitToHeight="0" orientation="portrait" useFirstPageNumber="1" r:id="rId1"/>
  <headerFooter alignWithMargins="0">
    <oddHeader>&amp;CFRANCE TRAVAIL - AMENAGEMENT DE L'AGENCE DE SAINT-DENIS</oddHeader>
    <oddFooter>&amp;L&amp;"Arial,Gras italique"CDPGF - Indice (1) - FEVRIER 2025&amp;C&amp;"Arial,Gras italique"&amp;A&amp;R&amp;"Arial,Gras italique"PAGE - &amp;P / 11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BDCAC-5103-4B84-9D51-44E571E7EE09}">
  <sheetPr>
    <pageSetUpPr fitToPage="1"/>
  </sheetPr>
  <dimension ref="A1:K102"/>
  <sheetViews>
    <sheetView showZeros="0" tabSelected="1" view="pageBreakPreview" topLeftCell="A68" zoomScale="85" zoomScaleNormal="100" zoomScaleSheetLayoutView="85" workbookViewId="0">
      <selection activeCell="J94" sqref="J94"/>
    </sheetView>
  </sheetViews>
  <sheetFormatPr baseColWidth="10" defaultColWidth="11.42578125" defaultRowHeight="12.75"/>
  <cols>
    <col min="1" max="1" width="7" style="40" customWidth="1"/>
    <col min="2" max="2" width="56.28515625" style="42" customWidth="1"/>
    <col min="3" max="3" width="4" style="40" bestFit="1" customWidth="1"/>
    <col min="4" max="5" width="6" style="41" bestFit="1" customWidth="1"/>
    <col min="6" max="6" width="13.42578125" style="385" bestFit="1" customWidth="1"/>
    <col min="7" max="7" width="15.7109375" style="385" bestFit="1" customWidth="1"/>
    <col min="8" max="16384" width="11.42578125" style="39"/>
  </cols>
  <sheetData>
    <row r="1" spans="1:11" ht="74.25" customHeight="1">
      <c r="A1" s="279" t="s">
        <v>203</v>
      </c>
      <c r="B1" s="280"/>
      <c r="C1" s="280"/>
      <c r="D1" s="280"/>
      <c r="E1" s="280"/>
      <c r="F1" s="280"/>
      <c r="G1" s="281"/>
    </row>
    <row r="2" spans="1:11" ht="29.25" customHeight="1">
      <c r="A2" s="282" t="s">
        <v>204</v>
      </c>
      <c r="B2" s="283"/>
      <c r="C2" s="283"/>
      <c r="D2" s="283"/>
      <c r="E2" s="283"/>
      <c r="F2" s="283"/>
      <c r="G2" s="284"/>
    </row>
    <row r="3" spans="1:11" s="59" customFormat="1" ht="51">
      <c r="A3" s="63" t="s">
        <v>205</v>
      </c>
      <c r="B3" s="62" t="s">
        <v>206</v>
      </c>
      <c r="C3" s="62" t="s">
        <v>15</v>
      </c>
      <c r="D3" s="62" t="s">
        <v>358</v>
      </c>
      <c r="E3" s="62" t="s">
        <v>359</v>
      </c>
      <c r="F3" s="368" t="s">
        <v>207</v>
      </c>
      <c r="G3" s="369" t="s">
        <v>208</v>
      </c>
    </row>
    <row r="4" spans="1:11" s="43" customFormat="1" ht="15">
      <c r="A4" s="299"/>
      <c r="B4" s="300" t="s">
        <v>209</v>
      </c>
      <c r="C4" s="107"/>
      <c r="D4" s="99"/>
      <c r="E4" s="99"/>
      <c r="F4" s="370"/>
      <c r="G4" s="370"/>
    </row>
    <row r="5" spans="1:11" s="43" customFormat="1" ht="15">
      <c r="A5" s="299"/>
      <c r="B5" s="106" t="s">
        <v>210</v>
      </c>
      <c r="C5" s="299" t="s">
        <v>211</v>
      </c>
      <c r="D5" s="98">
        <v>1</v>
      </c>
      <c r="E5" s="98"/>
      <c r="F5" s="370"/>
      <c r="G5" s="370">
        <f>F5*E5</f>
        <v>0</v>
      </c>
      <c r="I5" s="39"/>
      <c r="J5" s="39"/>
    </row>
    <row r="6" spans="1:11" s="43" customFormat="1" ht="15">
      <c r="A6" s="299"/>
      <c r="B6" s="106" t="s">
        <v>212</v>
      </c>
      <c r="C6" s="299" t="s">
        <v>211</v>
      </c>
      <c r="D6" s="98">
        <v>1</v>
      </c>
      <c r="E6" s="98"/>
      <c r="F6" s="370"/>
      <c r="G6" s="370">
        <f t="shared" ref="G6:G10" si="0">F6*E6</f>
        <v>0</v>
      </c>
      <c r="I6" s="39"/>
      <c r="J6" s="39"/>
    </row>
    <row r="7" spans="1:11" s="43" customFormat="1" ht="15">
      <c r="A7" s="299"/>
      <c r="B7" s="106" t="s">
        <v>213</v>
      </c>
      <c r="C7" s="299" t="s">
        <v>214</v>
      </c>
      <c r="D7" s="98">
        <v>12</v>
      </c>
      <c r="E7" s="98"/>
      <c r="F7" s="370"/>
      <c r="G7" s="370">
        <f t="shared" si="0"/>
        <v>0</v>
      </c>
      <c r="I7" s="39"/>
      <c r="J7" s="39"/>
    </row>
    <row r="8" spans="1:11" s="43" customFormat="1" ht="15">
      <c r="A8" s="299"/>
      <c r="B8" s="106" t="s">
        <v>215</v>
      </c>
      <c r="C8" s="299" t="s">
        <v>211</v>
      </c>
      <c r="D8" s="98">
        <v>1</v>
      </c>
      <c r="E8" s="98"/>
      <c r="F8" s="370"/>
      <c r="G8" s="370">
        <f t="shared" si="0"/>
        <v>0</v>
      </c>
      <c r="I8" s="39"/>
      <c r="J8" s="39"/>
    </row>
    <row r="9" spans="1:11" s="43" customFormat="1" ht="15">
      <c r="A9" s="299"/>
      <c r="B9" s="106" t="s">
        <v>216</v>
      </c>
      <c r="C9" s="299" t="s">
        <v>211</v>
      </c>
      <c r="D9" s="98">
        <v>1</v>
      </c>
      <c r="E9" s="98"/>
      <c r="F9" s="370"/>
      <c r="G9" s="370">
        <f t="shared" si="0"/>
        <v>0</v>
      </c>
      <c r="I9" s="39"/>
      <c r="J9" s="39"/>
    </row>
    <row r="10" spans="1:11" s="43" customFormat="1" ht="15">
      <c r="A10" s="299"/>
      <c r="B10" s="105" t="s">
        <v>217</v>
      </c>
      <c r="C10" s="104" t="s">
        <v>211</v>
      </c>
      <c r="D10" s="103">
        <v>1</v>
      </c>
      <c r="E10" s="103"/>
      <c r="F10" s="371"/>
      <c r="G10" s="370">
        <f t="shared" si="0"/>
        <v>0</v>
      </c>
      <c r="I10" s="39"/>
      <c r="J10" s="39"/>
    </row>
    <row r="11" spans="1:11" s="43" customFormat="1" ht="15">
      <c r="A11" s="299"/>
      <c r="B11" s="54" t="s">
        <v>218</v>
      </c>
      <c r="C11" s="58"/>
      <c r="D11" s="53"/>
      <c r="E11" s="53"/>
      <c r="F11" s="372"/>
      <c r="G11" s="373">
        <f>SUM(G5:G10)</f>
        <v>0</v>
      </c>
    </row>
    <row r="12" spans="1:11" s="43" customFormat="1" ht="15">
      <c r="A12" s="299"/>
      <c r="B12" s="301"/>
      <c r="C12" s="58"/>
      <c r="D12" s="53"/>
      <c r="E12" s="53"/>
      <c r="F12" s="374"/>
      <c r="G12" s="372"/>
    </row>
    <row r="13" spans="1:11" s="43" customFormat="1" ht="15">
      <c r="A13" s="299"/>
      <c r="B13" s="302" t="s">
        <v>219</v>
      </c>
      <c r="C13" s="299"/>
      <c r="D13" s="98"/>
      <c r="E13" s="98"/>
      <c r="F13" s="370"/>
      <c r="G13" s="370"/>
    </row>
    <row r="14" spans="1:11" s="43" customFormat="1" ht="15">
      <c r="A14" s="299"/>
      <c r="B14" s="303" t="s">
        <v>220</v>
      </c>
      <c r="C14" s="304" t="s">
        <v>221</v>
      </c>
      <c r="D14" s="305">
        <v>38</v>
      </c>
      <c r="E14" s="305"/>
      <c r="F14" s="375"/>
      <c r="G14" s="375">
        <f>F14*E14</f>
        <v>0</v>
      </c>
    </row>
    <row r="15" spans="1:11" s="43" customFormat="1" ht="15">
      <c r="A15" s="299"/>
      <c r="B15" s="100" t="s">
        <v>222</v>
      </c>
      <c r="C15" s="299" t="s">
        <v>221</v>
      </c>
      <c r="D15" s="98">
        <v>11</v>
      </c>
      <c r="E15" s="98"/>
      <c r="F15" s="370"/>
      <c r="G15" s="375">
        <f t="shared" ref="G15:G27" si="1">F15*E15</f>
        <v>0</v>
      </c>
      <c r="K15" s="57"/>
    </row>
    <row r="16" spans="1:11" s="43" customFormat="1" ht="15">
      <c r="A16" s="299"/>
      <c r="B16" s="100" t="s">
        <v>223</v>
      </c>
      <c r="C16" s="299" t="s">
        <v>221</v>
      </c>
      <c r="D16" s="98">
        <v>2</v>
      </c>
      <c r="E16" s="98"/>
      <c r="F16" s="370"/>
      <c r="G16" s="375">
        <f t="shared" si="1"/>
        <v>0</v>
      </c>
    </row>
    <row r="17" spans="1:10" s="43" customFormat="1" ht="15">
      <c r="A17" s="299"/>
      <c r="B17" s="100" t="s">
        <v>224</v>
      </c>
      <c r="C17" s="299" t="s">
        <v>221</v>
      </c>
      <c r="D17" s="98">
        <v>1</v>
      </c>
      <c r="E17" s="98"/>
      <c r="F17" s="370"/>
      <c r="G17" s="319">
        <f t="shared" si="1"/>
        <v>0</v>
      </c>
    </row>
    <row r="18" spans="1:10" s="43" customFormat="1" ht="15">
      <c r="A18" s="299"/>
      <c r="B18" s="100" t="s">
        <v>225</v>
      </c>
      <c r="C18" s="299" t="s">
        <v>221</v>
      </c>
      <c r="D18" s="98">
        <v>36</v>
      </c>
      <c r="E18" s="98"/>
      <c r="F18" s="370"/>
      <c r="G18" s="375">
        <f t="shared" si="1"/>
        <v>0</v>
      </c>
      <c r="I18" s="39"/>
      <c r="J18" s="39"/>
    </row>
    <row r="19" spans="1:10" s="43" customFormat="1" ht="15">
      <c r="A19" s="299"/>
      <c r="B19" s="100" t="s">
        <v>226</v>
      </c>
      <c r="C19" s="299" t="s">
        <v>221</v>
      </c>
      <c r="D19" s="98">
        <v>2</v>
      </c>
      <c r="E19" s="98"/>
      <c r="F19" s="370"/>
      <c r="G19" s="375">
        <f t="shared" si="1"/>
        <v>0</v>
      </c>
      <c r="I19" s="39"/>
      <c r="J19" s="39"/>
    </row>
    <row r="20" spans="1:10" s="43" customFormat="1" ht="15">
      <c r="A20" s="299"/>
      <c r="B20" s="100" t="s">
        <v>227</v>
      </c>
      <c r="C20" s="299" t="s">
        <v>221</v>
      </c>
      <c r="D20" s="98">
        <v>56</v>
      </c>
      <c r="E20" s="98"/>
      <c r="F20" s="370"/>
      <c r="G20" s="375">
        <f t="shared" si="1"/>
        <v>0</v>
      </c>
      <c r="I20" s="39"/>
      <c r="J20" s="39"/>
    </row>
    <row r="21" spans="1:10" s="43" customFormat="1" ht="15">
      <c r="A21" s="299"/>
      <c r="B21" s="100" t="s">
        <v>228</v>
      </c>
      <c r="C21" s="299" t="s">
        <v>221</v>
      </c>
      <c r="D21" s="98">
        <v>20</v>
      </c>
      <c r="E21" s="98"/>
      <c r="F21" s="370"/>
      <c r="G21" s="375">
        <f t="shared" si="1"/>
        <v>0</v>
      </c>
      <c r="I21" s="39"/>
      <c r="J21" s="39"/>
    </row>
    <row r="22" spans="1:10" s="43" customFormat="1" ht="15">
      <c r="A22" s="299"/>
      <c r="B22" s="100" t="s">
        <v>365</v>
      </c>
      <c r="C22" s="299" t="s">
        <v>221</v>
      </c>
      <c r="D22" s="98">
        <v>3</v>
      </c>
      <c r="E22" s="101"/>
      <c r="F22" s="370"/>
      <c r="G22" s="375">
        <f t="shared" si="1"/>
        <v>0</v>
      </c>
      <c r="H22" s="39"/>
      <c r="I22" s="39"/>
    </row>
    <row r="23" spans="1:10" s="43" customFormat="1" ht="15">
      <c r="A23" s="299"/>
      <c r="B23" s="100" t="s">
        <v>229</v>
      </c>
      <c r="C23" s="299" t="s">
        <v>221</v>
      </c>
      <c r="D23" s="98">
        <v>35</v>
      </c>
      <c r="E23" s="98"/>
      <c r="F23" s="370"/>
      <c r="G23" s="375">
        <f t="shared" si="1"/>
        <v>0</v>
      </c>
      <c r="I23" s="39"/>
      <c r="J23" s="39"/>
    </row>
    <row r="24" spans="1:10" s="43" customFormat="1" ht="15">
      <c r="A24" s="299"/>
      <c r="B24" s="100" t="s">
        <v>230</v>
      </c>
      <c r="C24" s="299" t="s">
        <v>221</v>
      </c>
      <c r="D24" s="98">
        <v>2</v>
      </c>
      <c r="E24" s="98"/>
      <c r="F24" s="370"/>
      <c r="G24" s="375">
        <f t="shared" si="1"/>
        <v>0</v>
      </c>
      <c r="I24" s="39"/>
      <c r="J24" s="39"/>
    </row>
    <row r="25" spans="1:10" s="43" customFormat="1" ht="15">
      <c r="A25" s="299"/>
      <c r="B25" s="100" t="s">
        <v>231</v>
      </c>
      <c r="C25" s="299" t="s">
        <v>221</v>
      </c>
      <c r="D25" s="98">
        <v>21</v>
      </c>
      <c r="E25" s="98"/>
      <c r="F25" s="370"/>
      <c r="G25" s="375">
        <f t="shared" si="1"/>
        <v>0</v>
      </c>
      <c r="I25" s="39"/>
      <c r="J25" s="39"/>
    </row>
    <row r="26" spans="1:10" s="43" customFormat="1" ht="15">
      <c r="A26" s="299"/>
      <c r="B26" s="100" t="s">
        <v>232</v>
      </c>
      <c r="C26" s="299" t="s">
        <v>221</v>
      </c>
      <c r="D26" s="98">
        <v>3</v>
      </c>
      <c r="E26" s="98"/>
      <c r="F26" s="370"/>
      <c r="G26" s="375">
        <f t="shared" si="1"/>
        <v>0</v>
      </c>
      <c r="I26" s="39"/>
      <c r="J26" s="39"/>
    </row>
    <row r="27" spans="1:10" s="43" customFormat="1" ht="15">
      <c r="A27" s="299"/>
      <c r="B27" s="102" t="s">
        <v>233</v>
      </c>
      <c r="C27" s="299" t="s">
        <v>211</v>
      </c>
      <c r="D27" s="98">
        <v>1</v>
      </c>
      <c r="E27" s="98"/>
      <c r="F27" s="371"/>
      <c r="G27" s="375">
        <f t="shared" si="1"/>
        <v>0</v>
      </c>
    </row>
    <row r="28" spans="1:10" s="43" customFormat="1" ht="15">
      <c r="A28" s="299"/>
      <c r="B28" s="102"/>
      <c r="C28" s="299"/>
      <c r="D28" s="98"/>
      <c r="E28" s="98"/>
      <c r="F28" s="371"/>
      <c r="G28" s="371"/>
    </row>
    <row r="29" spans="1:10" s="43" customFormat="1" ht="15">
      <c r="A29" s="299"/>
      <c r="B29" s="100" t="s">
        <v>234</v>
      </c>
      <c r="C29" s="299" t="s">
        <v>221</v>
      </c>
      <c r="D29" s="98">
        <v>9</v>
      </c>
      <c r="E29" s="98"/>
      <c r="F29" s="370"/>
      <c r="G29" s="370">
        <f>F29*E29</f>
        <v>0</v>
      </c>
    </row>
    <row r="30" spans="1:10" s="43" customFormat="1" ht="15">
      <c r="A30" s="299"/>
      <c r="B30" s="100" t="s">
        <v>235</v>
      </c>
      <c r="C30" s="299" t="s">
        <v>221</v>
      </c>
      <c r="D30" s="98">
        <v>2</v>
      </c>
      <c r="E30" s="98"/>
      <c r="F30" s="370"/>
      <c r="G30" s="370">
        <f t="shared" ref="G30:G35" si="2">F30*E30</f>
        <v>0</v>
      </c>
    </row>
    <row r="31" spans="1:10" s="43" customFormat="1" ht="15">
      <c r="A31" s="299"/>
      <c r="B31" s="100" t="s">
        <v>236</v>
      </c>
      <c r="C31" s="99" t="s">
        <v>221</v>
      </c>
      <c r="D31" s="98">
        <v>1</v>
      </c>
      <c r="E31" s="98"/>
      <c r="F31" s="370"/>
      <c r="G31" s="370">
        <f t="shared" si="2"/>
        <v>0</v>
      </c>
    </row>
    <row r="32" spans="1:10" s="43" customFormat="1" ht="15">
      <c r="A32" s="299"/>
      <c r="B32" s="100" t="s">
        <v>237</v>
      </c>
      <c r="C32" s="99" t="s">
        <v>221</v>
      </c>
      <c r="D32" s="98">
        <v>1</v>
      </c>
      <c r="E32" s="98"/>
      <c r="F32" s="370"/>
      <c r="G32" s="370">
        <f t="shared" si="2"/>
        <v>0</v>
      </c>
    </row>
    <row r="33" spans="1:7" s="43" customFormat="1" ht="15">
      <c r="A33" s="299"/>
      <c r="B33" s="100" t="s">
        <v>238</v>
      </c>
      <c r="C33" s="99" t="s">
        <v>221</v>
      </c>
      <c r="D33" s="98">
        <v>1</v>
      </c>
      <c r="E33" s="98"/>
      <c r="F33" s="370"/>
      <c r="G33" s="370">
        <f t="shared" si="2"/>
        <v>0</v>
      </c>
    </row>
    <row r="34" spans="1:7" s="43" customFormat="1" ht="15">
      <c r="A34" s="299"/>
      <c r="B34" s="100" t="s">
        <v>239</v>
      </c>
      <c r="C34" s="99" t="s">
        <v>221</v>
      </c>
      <c r="D34" s="98">
        <v>44</v>
      </c>
      <c r="E34" s="98"/>
      <c r="F34" s="370"/>
      <c r="G34" s="370">
        <f t="shared" si="2"/>
        <v>0</v>
      </c>
    </row>
    <row r="35" spans="1:7" s="43" customFormat="1" ht="15">
      <c r="A35" s="299"/>
      <c r="B35" s="100" t="s">
        <v>240</v>
      </c>
      <c r="C35" s="299" t="s">
        <v>211</v>
      </c>
      <c r="D35" s="98">
        <v>1</v>
      </c>
      <c r="E35" s="98"/>
      <c r="F35" s="370"/>
      <c r="G35" s="370">
        <f t="shared" si="2"/>
        <v>0</v>
      </c>
    </row>
    <row r="36" spans="1:7" s="43" customFormat="1" ht="15">
      <c r="A36" s="299"/>
      <c r="B36" s="100"/>
      <c r="C36" s="299"/>
      <c r="D36" s="98"/>
      <c r="E36" s="98"/>
      <c r="F36" s="370"/>
      <c r="G36" s="370"/>
    </row>
    <row r="37" spans="1:7" s="43" customFormat="1" ht="15">
      <c r="A37" s="99"/>
      <c r="B37" s="54" t="s">
        <v>241</v>
      </c>
      <c r="C37" s="306"/>
      <c r="D37" s="306"/>
      <c r="E37" s="306"/>
      <c r="F37" s="376"/>
      <c r="G37" s="373">
        <f>SUM(G14:G36)</f>
        <v>0</v>
      </c>
    </row>
    <row r="38" spans="1:7" s="43" customFormat="1" ht="15">
      <c r="A38" s="99"/>
      <c r="B38" s="56"/>
      <c r="C38" s="53"/>
      <c r="D38" s="53"/>
      <c r="E38" s="53"/>
      <c r="F38" s="374"/>
      <c r="G38" s="372"/>
    </row>
    <row r="39" spans="1:7" s="43" customFormat="1" ht="15">
      <c r="A39" s="299"/>
      <c r="B39" s="302" t="s">
        <v>242</v>
      </c>
      <c r="C39" s="299"/>
      <c r="D39" s="299"/>
      <c r="E39" s="299"/>
      <c r="F39" s="377"/>
      <c r="G39" s="370"/>
    </row>
    <row r="40" spans="1:7" s="43" customFormat="1" ht="15">
      <c r="A40" s="299"/>
      <c r="B40" s="100" t="s">
        <v>243</v>
      </c>
      <c r="C40" s="99" t="s">
        <v>221</v>
      </c>
      <c r="D40" s="98">
        <v>101</v>
      </c>
      <c r="E40" s="98"/>
      <c r="F40" s="370"/>
      <c r="G40" s="370">
        <f>F40*E40</f>
        <v>0</v>
      </c>
    </row>
    <row r="41" spans="1:7" s="43" customFormat="1" ht="15">
      <c r="A41" s="299"/>
      <c r="B41" s="100" t="s">
        <v>244</v>
      </c>
      <c r="C41" s="99" t="s">
        <v>221</v>
      </c>
      <c r="D41" s="98">
        <v>5</v>
      </c>
      <c r="E41" s="98"/>
      <c r="F41" s="370"/>
      <c r="G41" s="370">
        <f t="shared" ref="G41:G47" si="3">F41*E41</f>
        <v>0</v>
      </c>
    </row>
    <row r="42" spans="1:7" s="43" customFormat="1" ht="15">
      <c r="A42" s="299"/>
      <c r="B42" s="100" t="s">
        <v>245</v>
      </c>
      <c r="C42" s="99" t="s">
        <v>221</v>
      </c>
      <c r="D42" s="98">
        <v>41</v>
      </c>
      <c r="E42" s="98"/>
      <c r="F42" s="370"/>
      <c r="G42" s="370">
        <f t="shared" si="3"/>
        <v>0</v>
      </c>
    </row>
    <row r="43" spans="1:7" s="43" customFormat="1" ht="15">
      <c r="A43" s="299"/>
      <c r="B43" s="100" t="s">
        <v>246</v>
      </c>
      <c r="C43" s="99" t="s">
        <v>247</v>
      </c>
      <c r="D43" s="98">
        <v>5</v>
      </c>
      <c r="E43" s="98"/>
      <c r="F43" s="370"/>
      <c r="G43" s="370">
        <f t="shared" si="3"/>
        <v>0</v>
      </c>
    </row>
    <row r="44" spans="1:7" s="43" customFormat="1" ht="15">
      <c r="A44" s="299"/>
      <c r="B44" s="100" t="s">
        <v>248</v>
      </c>
      <c r="C44" s="99" t="s">
        <v>221</v>
      </c>
      <c r="D44" s="98">
        <v>9</v>
      </c>
      <c r="E44" s="98"/>
      <c r="F44" s="370"/>
      <c r="G44" s="370">
        <f t="shared" si="3"/>
        <v>0</v>
      </c>
    </row>
    <row r="45" spans="1:7" s="43" customFormat="1" ht="15">
      <c r="A45" s="299"/>
      <c r="B45" s="100" t="s">
        <v>249</v>
      </c>
      <c r="C45" s="99" t="s">
        <v>221</v>
      </c>
      <c r="D45" s="98">
        <v>2</v>
      </c>
      <c r="E45" s="98"/>
      <c r="F45" s="370"/>
      <c r="G45" s="370">
        <f t="shared" si="3"/>
        <v>0</v>
      </c>
    </row>
    <row r="46" spans="1:7" s="43" customFormat="1" ht="15">
      <c r="A46" s="299"/>
      <c r="B46" s="100" t="s">
        <v>250</v>
      </c>
      <c r="C46" s="99" t="s">
        <v>211</v>
      </c>
      <c r="D46" s="98">
        <v>1</v>
      </c>
      <c r="E46" s="98"/>
      <c r="F46" s="370"/>
      <c r="G46" s="370">
        <f t="shared" si="3"/>
        <v>0</v>
      </c>
    </row>
    <row r="47" spans="1:7" s="43" customFormat="1" ht="15">
      <c r="A47" s="99"/>
      <c r="B47" s="100" t="s">
        <v>251</v>
      </c>
      <c r="C47" s="99" t="s">
        <v>211</v>
      </c>
      <c r="D47" s="98">
        <v>1</v>
      </c>
      <c r="E47" s="98"/>
      <c r="F47" s="370"/>
      <c r="G47" s="370">
        <f t="shared" si="3"/>
        <v>0</v>
      </c>
    </row>
    <row r="48" spans="1:7" s="43" customFormat="1" ht="15">
      <c r="A48" s="299"/>
      <c r="B48" s="54" t="s">
        <v>252</v>
      </c>
      <c r="C48" s="53"/>
      <c r="D48" s="52"/>
      <c r="E48" s="52"/>
      <c r="F48" s="374"/>
      <c r="G48" s="373">
        <f>SUM(G40:G47)</f>
        <v>0</v>
      </c>
    </row>
    <row r="49" spans="1:7" s="43" customFormat="1" ht="15">
      <c r="A49" s="299"/>
      <c r="B49" s="54"/>
      <c r="C49" s="53"/>
      <c r="D49" s="52"/>
      <c r="E49" s="52"/>
      <c r="F49" s="374"/>
      <c r="G49" s="372"/>
    </row>
    <row r="50" spans="1:7" s="43" customFormat="1" ht="15">
      <c r="A50" s="299"/>
      <c r="B50" s="302" t="s">
        <v>253</v>
      </c>
      <c r="C50" s="299"/>
      <c r="D50" s="299"/>
      <c r="E50" s="299"/>
      <c r="F50" s="377"/>
      <c r="G50" s="370"/>
    </row>
    <row r="51" spans="1:7" s="43" customFormat="1" ht="15">
      <c r="A51" s="299"/>
      <c r="B51" s="100" t="s">
        <v>360</v>
      </c>
      <c r="C51" s="99" t="s">
        <v>221</v>
      </c>
      <c r="D51" s="98">
        <v>1</v>
      </c>
      <c r="E51" s="98"/>
      <c r="F51" s="370"/>
      <c r="G51" s="370">
        <f>F51*E51</f>
        <v>0</v>
      </c>
    </row>
    <row r="52" spans="1:7" s="43" customFormat="1" ht="15">
      <c r="A52" s="299"/>
      <c r="B52" s="100" t="s">
        <v>254</v>
      </c>
      <c r="C52" s="99" t="s">
        <v>221</v>
      </c>
      <c r="D52" s="98">
        <v>22</v>
      </c>
      <c r="E52" s="98"/>
      <c r="F52" s="370"/>
      <c r="G52" s="370">
        <f t="shared" ref="G52:G55" si="4">F52*E52</f>
        <v>0</v>
      </c>
    </row>
    <row r="53" spans="1:7" s="43" customFormat="1" ht="15">
      <c r="A53" s="299"/>
      <c r="B53" s="100" t="s">
        <v>255</v>
      </c>
      <c r="C53" s="99" t="s">
        <v>221</v>
      </c>
      <c r="D53" s="98">
        <v>4</v>
      </c>
      <c r="E53" s="98"/>
      <c r="F53" s="370"/>
      <c r="G53" s="370">
        <f t="shared" si="4"/>
        <v>0</v>
      </c>
    </row>
    <row r="54" spans="1:7" s="43" customFormat="1" ht="15">
      <c r="A54" s="299"/>
      <c r="B54" s="100" t="s">
        <v>256</v>
      </c>
      <c r="C54" s="99" t="s">
        <v>221</v>
      </c>
      <c r="D54" s="98">
        <v>8</v>
      </c>
      <c r="E54" s="98"/>
      <c r="F54" s="370"/>
      <c r="G54" s="370">
        <f t="shared" si="4"/>
        <v>0</v>
      </c>
    </row>
    <row r="55" spans="1:7" s="43" customFormat="1" ht="15">
      <c r="A55" s="299"/>
      <c r="B55" s="100" t="s">
        <v>257</v>
      </c>
      <c r="C55" s="99" t="s">
        <v>211</v>
      </c>
      <c r="D55" s="98">
        <v>1</v>
      </c>
      <c r="E55" s="98"/>
      <c r="F55" s="370"/>
      <c r="G55" s="370">
        <f t="shared" si="4"/>
        <v>0</v>
      </c>
    </row>
    <row r="56" spans="1:7" s="43" customFormat="1" ht="15">
      <c r="A56" s="299"/>
      <c r="B56" s="54" t="s">
        <v>258</v>
      </c>
      <c r="C56" s="53"/>
      <c r="D56" s="52"/>
      <c r="E56" s="52"/>
      <c r="F56" s="374"/>
      <c r="G56" s="373">
        <f>SUM(G51:G55)</f>
        <v>0</v>
      </c>
    </row>
    <row r="57" spans="1:7" s="43" customFormat="1" ht="15">
      <c r="A57" s="299"/>
      <c r="B57" s="54"/>
      <c r="C57" s="53"/>
      <c r="D57" s="52"/>
      <c r="E57" s="52"/>
      <c r="F57" s="374"/>
      <c r="G57" s="372"/>
    </row>
    <row r="58" spans="1:7" s="43" customFormat="1" ht="15">
      <c r="A58" s="299"/>
      <c r="B58" s="302" t="s">
        <v>259</v>
      </c>
      <c r="C58" s="299"/>
      <c r="D58" s="299"/>
      <c r="E58" s="299"/>
      <c r="F58" s="377"/>
      <c r="G58" s="370"/>
    </row>
    <row r="59" spans="1:7" s="43" customFormat="1" ht="15">
      <c r="A59" s="299"/>
      <c r="B59" s="100" t="s">
        <v>260</v>
      </c>
      <c r="C59" s="99" t="s">
        <v>221</v>
      </c>
      <c r="D59" s="305">
        <v>12</v>
      </c>
      <c r="E59" s="305"/>
      <c r="F59" s="370"/>
      <c r="G59" s="370">
        <f>F59*E59</f>
        <v>0</v>
      </c>
    </row>
    <row r="60" spans="1:7" s="43" customFormat="1" ht="15">
      <c r="A60" s="299"/>
      <c r="B60" s="100" t="s">
        <v>261</v>
      </c>
      <c r="C60" s="99" t="s">
        <v>221</v>
      </c>
      <c r="D60" s="98">
        <v>10</v>
      </c>
      <c r="E60" s="98"/>
      <c r="F60" s="370"/>
      <c r="G60" s="370">
        <f t="shared" ref="G60:G66" si="5">F60*E60</f>
        <v>0</v>
      </c>
    </row>
    <row r="61" spans="1:7" s="43" customFormat="1" ht="15">
      <c r="A61" s="299"/>
      <c r="B61" s="100" t="s">
        <v>262</v>
      </c>
      <c r="C61" s="99" t="s">
        <v>221</v>
      </c>
      <c r="D61" s="305">
        <v>10</v>
      </c>
      <c r="E61" s="305"/>
      <c r="F61" s="370"/>
      <c r="G61" s="370">
        <f t="shared" si="5"/>
        <v>0</v>
      </c>
    </row>
    <row r="62" spans="1:7" s="43" customFormat="1" ht="15">
      <c r="A62" s="299"/>
      <c r="B62" s="100" t="s">
        <v>263</v>
      </c>
      <c r="C62" s="99" t="s">
        <v>221</v>
      </c>
      <c r="D62" s="305">
        <v>4</v>
      </c>
      <c r="E62" s="305"/>
      <c r="F62" s="370"/>
      <c r="G62" s="370">
        <f t="shared" si="5"/>
        <v>0</v>
      </c>
    </row>
    <row r="63" spans="1:7" s="43" customFormat="1" ht="15">
      <c r="A63" s="299"/>
      <c r="B63" s="100" t="s">
        <v>264</v>
      </c>
      <c r="C63" s="99" t="s">
        <v>221</v>
      </c>
      <c r="D63" s="305">
        <v>11</v>
      </c>
      <c r="E63" s="305"/>
      <c r="F63" s="370"/>
      <c r="G63" s="370">
        <f t="shared" si="5"/>
        <v>0</v>
      </c>
    </row>
    <row r="64" spans="1:7" s="43" customFormat="1" ht="15">
      <c r="A64" s="299"/>
      <c r="B64" s="100" t="s">
        <v>265</v>
      </c>
      <c r="C64" s="99" t="s">
        <v>221</v>
      </c>
      <c r="D64" s="305">
        <v>22</v>
      </c>
      <c r="E64" s="305"/>
      <c r="F64" s="370"/>
      <c r="G64" s="370">
        <f t="shared" si="5"/>
        <v>0</v>
      </c>
    </row>
    <row r="65" spans="1:7" s="43" customFormat="1" ht="15">
      <c r="A65" s="299"/>
      <c r="B65" s="100" t="s">
        <v>266</v>
      </c>
      <c r="C65" s="99" t="s">
        <v>221</v>
      </c>
      <c r="D65" s="305">
        <v>14</v>
      </c>
      <c r="E65" s="305"/>
      <c r="F65" s="370"/>
      <c r="G65" s="370">
        <f t="shared" si="5"/>
        <v>0</v>
      </c>
    </row>
    <row r="66" spans="1:7" s="43" customFormat="1" ht="15">
      <c r="A66" s="299"/>
      <c r="B66" s="100" t="s">
        <v>267</v>
      </c>
      <c r="C66" s="99" t="s">
        <v>221</v>
      </c>
      <c r="D66" s="305">
        <v>13</v>
      </c>
      <c r="E66" s="305"/>
      <c r="F66" s="370"/>
      <c r="G66" s="370">
        <f t="shared" si="5"/>
        <v>0</v>
      </c>
    </row>
    <row r="67" spans="1:7" s="43" customFormat="1" ht="15">
      <c r="A67" s="299"/>
      <c r="B67" s="54" t="s">
        <v>268</v>
      </c>
      <c r="C67" s="53"/>
      <c r="D67" s="52"/>
      <c r="E67" s="52"/>
      <c r="F67" s="374"/>
      <c r="G67" s="373">
        <f>SUM(G59:G66)</f>
        <v>0</v>
      </c>
    </row>
    <row r="68" spans="1:7" s="43" customFormat="1" ht="15">
      <c r="A68" s="299"/>
      <c r="B68" s="54"/>
      <c r="C68" s="53"/>
      <c r="D68" s="52"/>
      <c r="E68" s="52"/>
      <c r="F68" s="374"/>
      <c r="G68" s="372"/>
    </row>
    <row r="69" spans="1:7" s="43" customFormat="1" ht="15">
      <c r="A69" s="299"/>
      <c r="B69" s="302" t="s">
        <v>269</v>
      </c>
      <c r="C69" s="299"/>
      <c r="D69" s="299"/>
      <c r="E69" s="299"/>
      <c r="F69" s="377"/>
      <c r="G69" s="370"/>
    </row>
    <row r="70" spans="1:7" s="43" customFormat="1" ht="15">
      <c r="A70" s="299"/>
      <c r="B70" s="100" t="s">
        <v>270</v>
      </c>
      <c r="C70" s="99" t="s">
        <v>221</v>
      </c>
      <c r="D70" s="305">
        <v>10</v>
      </c>
      <c r="E70" s="305"/>
      <c r="F70" s="370"/>
      <c r="G70" s="370">
        <f>F70*E70</f>
        <v>0</v>
      </c>
    </row>
    <row r="71" spans="1:7" s="43" customFormat="1" ht="15">
      <c r="A71" s="299"/>
      <c r="B71" s="100" t="s">
        <v>271</v>
      </c>
      <c r="C71" s="99" t="s">
        <v>221</v>
      </c>
      <c r="D71" s="98">
        <v>4</v>
      </c>
      <c r="E71" s="98"/>
      <c r="F71" s="370"/>
      <c r="G71" s="370">
        <f t="shared" ref="G71:G72" si="6">F71*E71</f>
        <v>0</v>
      </c>
    </row>
    <row r="72" spans="1:7" s="43" customFormat="1" ht="15">
      <c r="A72" s="299"/>
      <c r="B72" s="100" t="s">
        <v>257</v>
      </c>
      <c r="C72" s="99" t="s">
        <v>211</v>
      </c>
      <c r="D72" s="305">
        <v>1</v>
      </c>
      <c r="E72" s="305"/>
      <c r="F72" s="370"/>
      <c r="G72" s="370">
        <f t="shared" si="6"/>
        <v>0</v>
      </c>
    </row>
    <row r="73" spans="1:7" s="43" customFormat="1" ht="15">
      <c r="A73" s="299"/>
      <c r="B73" s="54" t="s">
        <v>272</v>
      </c>
      <c r="C73" s="53"/>
      <c r="D73" s="52"/>
      <c r="E73" s="52"/>
      <c r="F73" s="374"/>
      <c r="G73" s="373">
        <f>SUM(G70:G72)</f>
        <v>0</v>
      </c>
    </row>
    <row r="74" spans="1:7" s="43" customFormat="1" ht="15">
      <c r="A74" s="299"/>
      <c r="B74" s="54"/>
      <c r="C74" s="53"/>
      <c r="D74" s="52"/>
      <c r="E74" s="52"/>
      <c r="F74" s="374"/>
      <c r="G74" s="372"/>
    </row>
    <row r="75" spans="1:7" s="43" customFormat="1" ht="15">
      <c r="A75" s="299"/>
      <c r="B75" s="302" t="s">
        <v>273</v>
      </c>
      <c r="C75" s="99"/>
      <c r="D75" s="98"/>
      <c r="E75" s="98"/>
      <c r="F75" s="370"/>
      <c r="G75" s="370"/>
    </row>
    <row r="76" spans="1:7" s="43" customFormat="1" ht="15">
      <c r="A76" s="299"/>
      <c r="B76" s="100" t="s">
        <v>274</v>
      </c>
      <c r="C76" s="99" t="s">
        <v>221</v>
      </c>
      <c r="D76" s="98">
        <v>1</v>
      </c>
      <c r="E76" s="98"/>
      <c r="F76" s="370"/>
      <c r="G76" s="370">
        <f>F76*E76</f>
        <v>0</v>
      </c>
    </row>
    <row r="77" spans="1:7" s="43" customFormat="1" ht="15">
      <c r="A77" s="299"/>
      <c r="B77" s="100" t="s">
        <v>275</v>
      </c>
      <c r="C77" s="99" t="s">
        <v>221</v>
      </c>
      <c r="D77" s="98">
        <v>1</v>
      </c>
      <c r="E77" s="98"/>
      <c r="F77" s="370"/>
      <c r="G77" s="370">
        <f t="shared" ref="G77:G88" si="7">F77*E77</f>
        <v>0</v>
      </c>
    </row>
    <row r="78" spans="1:7" s="43" customFormat="1" ht="15">
      <c r="A78" s="299"/>
      <c r="B78" s="100" t="s">
        <v>276</v>
      </c>
      <c r="C78" s="99" t="s">
        <v>221</v>
      </c>
      <c r="D78" s="98">
        <v>2</v>
      </c>
      <c r="E78" s="98"/>
      <c r="F78" s="370"/>
      <c r="G78" s="370">
        <f t="shared" si="7"/>
        <v>0</v>
      </c>
    </row>
    <row r="79" spans="1:7" s="43" customFormat="1" ht="15">
      <c r="A79" s="299"/>
      <c r="B79" s="100" t="s">
        <v>277</v>
      </c>
      <c r="C79" s="99" t="s">
        <v>221</v>
      </c>
      <c r="D79" s="98">
        <v>19</v>
      </c>
      <c r="E79" s="98"/>
      <c r="F79" s="370"/>
      <c r="G79" s="370">
        <f t="shared" si="7"/>
        <v>0</v>
      </c>
    </row>
    <row r="80" spans="1:7" s="43" customFormat="1" ht="15">
      <c r="A80" s="299"/>
      <c r="B80" s="100" t="s">
        <v>278</v>
      </c>
      <c r="C80" s="99" t="s">
        <v>221</v>
      </c>
      <c r="D80" s="98">
        <f>+D81</f>
        <v>160</v>
      </c>
      <c r="E80" s="98"/>
      <c r="F80" s="370"/>
      <c r="G80" s="370">
        <f t="shared" si="7"/>
        <v>0</v>
      </c>
    </row>
    <row r="81" spans="1:9" s="43" customFormat="1" ht="15">
      <c r="A81" s="299"/>
      <c r="B81" s="100" t="s">
        <v>279</v>
      </c>
      <c r="C81" s="99" t="s">
        <v>221</v>
      </c>
      <c r="D81" s="98">
        <f>D29+D21+D20*2+D79</f>
        <v>160</v>
      </c>
      <c r="E81" s="98"/>
      <c r="F81" s="370"/>
      <c r="G81" s="370">
        <f t="shared" si="7"/>
        <v>0</v>
      </c>
    </row>
    <row r="82" spans="1:9" s="43" customFormat="1" ht="15">
      <c r="A82" s="299"/>
      <c r="B82" s="100" t="s">
        <v>280</v>
      </c>
      <c r="C82" s="99" t="s">
        <v>221</v>
      </c>
      <c r="D82" s="98">
        <v>3</v>
      </c>
      <c r="E82" s="98"/>
      <c r="F82" s="378"/>
      <c r="G82" s="370">
        <f t="shared" si="7"/>
        <v>0</v>
      </c>
    </row>
    <row r="83" spans="1:9" s="43" customFormat="1" ht="15">
      <c r="A83" s="299"/>
      <c r="B83" s="100" t="s">
        <v>281</v>
      </c>
      <c r="C83" s="99" t="s">
        <v>221</v>
      </c>
      <c r="D83" s="98">
        <v>3</v>
      </c>
      <c r="E83" s="98"/>
      <c r="F83" s="378"/>
      <c r="G83" s="370">
        <f t="shared" si="7"/>
        <v>0</v>
      </c>
    </row>
    <row r="84" spans="1:9" s="43" customFormat="1" ht="15">
      <c r="A84" s="299"/>
      <c r="B84" s="100" t="s">
        <v>282</v>
      </c>
      <c r="C84" s="99" t="s">
        <v>221</v>
      </c>
      <c r="D84" s="98">
        <v>1</v>
      </c>
      <c r="E84" s="98"/>
      <c r="F84" s="378"/>
      <c r="G84" s="370">
        <f t="shared" si="7"/>
        <v>0</v>
      </c>
    </row>
    <row r="85" spans="1:9" s="43" customFormat="1" ht="15">
      <c r="A85" s="299"/>
      <c r="B85" s="100" t="s">
        <v>283</v>
      </c>
      <c r="C85" s="99" t="s">
        <v>221</v>
      </c>
      <c r="D85" s="98">
        <v>1</v>
      </c>
      <c r="E85" s="98"/>
      <c r="F85" s="378"/>
      <c r="G85" s="370">
        <f t="shared" si="7"/>
        <v>0</v>
      </c>
    </row>
    <row r="86" spans="1:9" s="43" customFormat="1" ht="15">
      <c r="A86" s="299"/>
      <c r="B86" s="100" t="s">
        <v>284</v>
      </c>
      <c r="C86" s="99" t="s">
        <v>221</v>
      </c>
      <c r="D86" s="98">
        <v>1</v>
      </c>
      <c r="E86" s="98"/>
      <c r="F86" s="378"/>
      <c r="G86" s="370">
        <f t="shared" si="7"/>
        <v>0</v>
      </c>
    </row>
    <row r="87" spans="1:9" s="43" customFormat="1" ht="15">
      <c r="A87" s="299"/>
      <c r="B87" s="100" t="s">
        <v>285</v>
      </c>
      <c r="C87" s="99" t="s">
        <v>221</v>
      </c>
      <c r="D87" s="98">
        <v>1</v>
      </c>
      <c r="E87" s="98"/>
      <c r="F87" s="378"/>
      <c r="G87" s="370">
        <f t="shared" si="7"/>
        <v>0</v>
      </c>
    </row>
    <row r="88" spans="1:9" s="43" customFormat="1" ht="15">
      <c r="A88" s="299"/>
      <c r="B88" s="100" t="s">
        <v>286</v>
      </c>
      <c r="C88" s="99" t="s">
        <v>211</v>
      </c>
      <c r="D88" s="98">
        <v>1</v>
      </c>
      <c r="E88" s="98"/>
      <c r="F88" s="378"/>
      <c r="G88" s="370">
        <f t="shared" si="7"/>
        <v>0</v>
      </c>
    </row>
    <row r="89" spans="1:9" s="43" customFormat="1" ht="15">
      <c r="A89" s="55"/>
      <c r="B89" s="54" t="s">
        <v>287</v>
      </c>
      <c r="C89" s="53"/>
      <c r="D89" s="52"/>
      <c r="E89" s="52"/>
      <c r="F89" s="374"/>
      <c r="G89" s="373">
        <f>SUM(G76:G88)</f>
        <v>0</v>
      </c>
    </row>
    <row r="90" spans="1:9" s="43" customFormat="1" ht="15">
      <c r="A90" s="307"/>
      <c r="B90" s="307"/>
      <c r="C90" s="307"/>
      <c r="D90" s="307"/>
      <c r="E90" s="307"/>
      <c r="F90" s="379"/>
      <c r="G90" s="379"/>
    </row>
    <row r="91" spans="1:9">
      <c r="A91" s="308"/>
      <c r="B91" s="308"/>
      <c r="C91" s="308"/>
      <c r="D91" s="298" t="s">
        <v>288</v>
      </c>
      <c r="E91" s="298"/>
      <c r="F91" s="298"/>
      <c r="G91" s="380">
        <f>G89+G48+G37+G11+G56+G73+G67</f>
        <v>0</v>
      </c>
      <c r="I91" s="51"/>
    </row>
    <row r="92" spans="1:9">
      <c r="A92" s="308"/>
      <c r="B92" s="308"/>
      <c r="C92" s="308"/>
      <c r="D92" s="309" t="s">
        <v>289</v>
      </c>
      <c r="E92" s="309"/>
      <c r="F92" s="309"/>
      <c r="G92" s="381">
        <f>G91*8.5%</f>
        <v>0</v>
      </c>
    </row>
    <row r="93" spans="1:9">
      <c r="A93" s="308"/>
      <c r="B93" s="308"/>
      <c r="C93" s="308"/>
      <c r="D93" s="298" t="s">
        <v>366</v>
      </c>
      <c r="E93" s="298"/>
      <c r="F93" s="298"/>
      <c r="G93" s="380">
        <f>G92+G91</f>
        <v>0</v>
      </c>
    </row>
    <row r="94" spans="1:9">
      <c r="A94" s="308"/>
      <c r="B94" s="308"/>
      <c r="C94" s="308"/>
      <c r="D94" s="310"/>
      <c r="E94" s="310"/>
      <c r="F94" s="316"/>
      <c r="G94" s="316"/>
    </row>
    <row r="95" spans="1:9">
      <c r="A95" s="311"/>
      <c r="B95" s="312" t="s">
        <v>290</v>
      </c>
      <c r="C95" s="48"/>
      <c r="D95" s="47"/>
      <c r="E95" s="47"/>
      <c r="F95" s="382"/>
      <c r="G95" s="382"/>
    </row>
    <row r="96" spans="1:9" s="43" customFormat="1" ht="15">
      <c r="A96" s="55"/>
      <c r="B96" s="46" t="s">
        <v>291</v>
      </c>
      <c r="C96" s="45" t="s">
        <v>221</v>
      </c>
      <c r="D96" s="44">
        <v>1</v>
      </c>
      <c r="E96" s="44"/>
      <c r="F96" s="383"/>
      <c r="G96" s="384">
        <f>F96*E96</f>
        <v>0</v>
      </c>
      <c r="I96" s="39"/>
    </row>
    <row r="97" spans="1:8">
      <c r="A97" s="313"/>
      <c r="B97" s="314"/>
      <c r="C97" s="313"/>
      <c r="D97" s="310"/>
      <c r="E97" s="310"/>
    </row>
    <row r="98" spans="1:8">
      <c r="A98" s="313"/>
      <c r="B98" s="314"/>
      <c r="C98" s="313"/>
      <c r="D98" s="297" t="s">
        <v>367</v>
      </c>
      <c r="E98" s="297"/>
      <c r="F98" s="297"/>
      <c r="G98" s="386">
        <f>G91+G96</f>
        <v>0</v>
      </c>
    </row>
    <row r="99" spans="1:8">
      <c r="D99" s="297" t="s">
        <v>371</v>
      </c>
      <c r="E99" s="297"/>
      <c r="F99" s="297"/>
      <c r="G99" s="387">
        <f>G98*8.5%</f>
        <v>0</v>
      </c>
    </row>
    <row r="100" spans="1:8">
      <c r="D100" s="297" t="s">
        <v>368</v>
      </c>
      <c r="E100" s="297"/>
      <c r="F100" s="297"/>
      <c r="G100" s="388">
        <f>G98+G99</f>
        <v>0</v>
      </c>
    </row>
    <row r="102" spans="1:8" ht="84.75" customHeight="1">
      <c r="A102" s="275" t="s">
        <v>64</v>
      </c>
      <c r="B102" s="276"/>
      <c r="C102" s="276"/>
      <c r="D102" s="276"/>
      <c r="E102" s="276"/>
      <c r="F102" s="276"/>
      <c r="G102" s="276"/>
      <c r="H102" s="277"/>
    </row>
  </sheetData>
  <mergeCells count="9">
    <mergeCell ref="A1:G1"/>
    <mergeCell ref="A2:G2"/>
    <mergeCell ref="A102:H102"/>
    <mergeCell ref="D98:F98"/>
    <mergeCell ref="D100:F100"/>
    <mergeCell ref="D99:F99"/>
    <mergeCell ref="D91:F91"/>
    <mergeCell ref="D92:F92"/>
    <mergeCell ref="D93:F93"/>
  </mergeCells>
  <pageMargins left="0.70866141732283472" right="0.70866141732283472" top="0.74803149606299213" bottom="0.74803149606299213" header="0.31496062992125984" footer="0.31496062992125984"/>
  <pageSetup paperSize="9" scale="57" fitToHeight="0" orientation="portrait" r:id="rId1"/>
  <rowBreaks count="1" manualBreakCount="1">
    <brk id="5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AEE3F-6F66-4356-8289-4C5976C17C1C}">
  <sheetPr>
    <pageSetUpPr fitToPage="1"/>
  </sheetPr>
  <dimension ref="A1:I220"/>
  <sheetViews>
    <sheetView view="pageBreakPreview" zoomScale="160" zoomScaleNormal="100" zoomScaleSheetLayoutView="160" workbookViewId="0">
      <selection activeCell="A28" sqref="A28:G34"/>
    </sheetView>
  </sheetViews>
  <sheetFormatPr baseColWidth="10" defaultColWidth="11.42578125" defaultRowHeight="12.75"/>
  <cols>
    <col min="1" max="1" width="7" style="64" customWidth="1"/>
    <col min="2" max="2" width="56.28515625" style="64" customWidth="1"/>
    <col min="3" max="3" width="4.85546875" style="64" bestFit="1" customWidth="1"/>
    <col min="4" max="5" width="6" style="66" bestFit="1" customWidth="1"/>
    <col min="6" max="6" width="13.42578125" style="65" bestFit="1" customWidth="1"/>
    <col min="7" max="7" width="15.7109375" style="64" bestFit="1" customWidth="1"/>
    <col min="8" max="8" width="11.42578125" style="39"/>
    <col min="9" max="9" width="11.85546875" style="39" bestFit="1" customWidth="1"/>
    <col min="10" max="16384" width="11.42578125" style="39"/>
  </cols>
  <sheetData>
    <row r="1" spans="1:7" ht="74.25" customHeight="1">
      <c r="A1" s="291" t="s">
        <v>203</v>
      </c>
      <c r="B1" s="291"/>
      <c r="C1" s="291"/>
      <c r="D1" s="291"/>
      <c r="E1" s="291"/>
      <c r="F1" s="291"/>
      <c r="G1" s="291"/>
    </row>
    <row r="2" spans="1:7" ht="29.25" customHeight="1">
      <c r="A2" s="292" t="s">
        <v>292</v>
      </c>
      <c r="B2" s="293"/>
      <c r="C2" s="293"/>
      <c r="D2" s="293"/>
      <c r="E2" s="293"/>
      <c r="F2" s="293"/>
      <c r="G2" s="293"/>
    </row>
    <row r="3" spans="1:7" ht="38.25">
      <c r="A3" s="89" t="s">
        <v>205</v>
      </c>
      <c r="B3" s="88" t="s">
        <v>293</v>
      </c>
      <c r="C3" s="88" t="s">
        <v>15</v>
      </c>
      <c r="D3" s="249" t="s">
        <v>361</v>
      </c>
      <c r="E3" s="249" t="s">
        <v>362</v>
      </c>
      <c r="F3" s="110" t="s">
        <v>207</v>
      </c>
      <c r="G3" s="109" t="s">
        <v>208</v>
      </c>
    </row>
    <row r="4" spans="1:7" s="250" customFormat="1">
      <c r="A4" s="288" t="s">
        <v>294</v>
      </c>
      <c r="B4" s="289"/>
      <c r="C4" s="289"/>
      <c r="D4" s="289"/>
      <c r="E4" s="289"/>
      <c r="F4" s="289"/>
      <c r="G4" s="294"/>
    </row>
    <row r="5" spans="1:7" s="250" customFormat="1">
      <c r="A5" s="198"/>
      <c r="B5" s="218" t="s">
        <v>295</v>
      </c>
      <c r="C5" s="219" t="s">
        <v>15</v>
      </c>
      <c r="D5" s="220">
        <v>5</v>
      </c>
      <c r="E5" s="220"/>
      <c r="F5" s="247"/>
      <c r="G5" s="87">
        <f>D5*E5</f>
        <v>0</v>
      </c>
    </row>
    <row r="6" spans="1:7" s="250" customFormat="1" ht="13.5" customHeight="1">
      <c r="A6" s="198"/>
      <c r="B6" s="221" t="s">
        <v>296</v>
      </c>
      <c r="C6" s="219" t="s">
        <v>15</v>
      </c>
      <c r="D6" s="220">
        <v>4</v>
      </c>
      <c r="E6" s="220"/>
      <c r="F6" s="247"/>
      <c r="G6" s="87">
        <f t="shared" ref="G6:G8" si="0">D6*E6</f>
        <v>0</v>
      </c>
    </row>
    <row r="7" spans="1:7" s="250" customFormat="1" ht="13.5" customHeight="1">
      <c r="A7" s="198"/>
      <c r="B7" s="221" t="s">
        <v>297</v>
      </c>
      <c r="C7" s="219" t="s">
        <v>15</v>
      </c>
      <c r="D7" s="220">
        <v>1</v>
      </c>
      <c r="E7" s="220"/>
      <c r="F7" s="247"/>
      <c r="G7" s="87">
        <f t="shared" si="0"/>
        <v>0</v>
      </c>
    </row>
    <row r="8" spans="1:7" s="250" customFormat="1">
      <c r="A8" s="198"/>
      <c r="B8" s="223" t="s">
        <v>298</v>
      </c>
      <c r="C8" s="224" t="s">
        <v>15</v>
      </c>
      <c r="D8" s="225">
        <v>1</v>
      </c>
      <c r="E8" s="225"/>
      <c r="F8" s="251"/>
      <c r="G8" s="87">
        <f t="shared" si="0"/>
        <v>0</v>
      </c>
    </row>
    <row r="9" spans="1:7" s="250" customFormat="1">
      <c r="A9" s="86" t="s">
        <v>299</v>
      </c>
      <c r="B9" s="84"/>
      <c r="C9" s="226"/>
      <c r="D9" s="252"/>
      <c r="E9" s="252"/>
      <c r="F9" s="253"/>
      <c r="G9" s="200"/>
    </row>
    <row r="10" spans="1:7" s="250" customFormat="1">
      <c r="A10" s="198"/>
      <c r="B10" s="227" t="s">
        <v>300</v>
      </c>
      <c r="C10" s="224" t="s">
        <v>15</v>
      </c>
      <c r="D10" s="225">
        <f>D6</f>
        <v>4</v>
      </c>
      <c r="E10" s="225"/>
      <c r="F10" s="254"/>
      <c r="G10" s="82">
        <f>F10*E10</f>
        <v>0</v>
      </c>
    </row>
    <row r="11" spans="1:7" s="250" customFormat="1">
      <c r="A11" s="201"/>
      <c r="B11" s="223" t="s">
        <v>301</v>
      </c>
      <c r="C11" s="224" t="s">
        <v>15</v>
      </c>
      <c r="D11" s="225">
        <f>D5</f>
        <v>5</v>
      </c>
      <c r="E11" s="225"/>
      <c r="F11" s="255"/>
      <c r="G11" s="82">
        <f t="shared" ref="G11:G14" si="1">F11*E11</f>
        <v>0</v>
      </c>
    </row>
    <row r="12" spans="1:7" s="250" customFormat="1">
      <c r="A12" s="201"/>
      <c r="B12" s="229" t="s">
        <v>302</v>
      </c>
      <c r="C12" s="256" t="s">
        <v>15</v>
      </c>
      <c r="D12" s="228">
        <f>D6</f>
        <v>4</v>
      </c>
      <c r="E12" s="228"/>
      <c r="F12" s="257"/>
      <c r="G12" s="82">
        <f t="shared" si="1"/>
        <v>0</v>
      </c>
    </row>
    <row r="13" spans="1:7" s="250" customFormat="1">
      <c r="A13" s="201"/>
      <c r="B13" s="248" t="s">
        <v>303</v>
      </c>
      <c r="C13" s="256" t="s">
        <v>15</v>
      </c>
      <c r="D13" s="228">
        <v>2</v>
      </c>
      <c r="E13" s="228"/>
      <c r="F13" s="257"/>
      <c r="G13" s="82">
        <f t="shared" si="1"/>
        <v>0</v>
      </c>
    </row>
    <row r="14" spans="1:7" s="204" customFormat="1">
      <c r="A14" s="224"/>
      <c r="B14" s="245" t="s">
        <v>304</v>
      </c>
      <c r="C14" s="224" t="s">
        <v>305</v>
      </c>
      <c r="D14" s="224">
        <v>1</v>
      </c>
      <c r="E14" s="224"/>
      <c r="F14" s="232"/>
      <c r="G14" s="82">
        <f t="shared" si="1"/>
        <v>0</v>
      </c>
    </row>
    <row r="15" spans="1:7" s="250" customFormat="1">
      <c r="A15" s="85" t="s">
        <v>306</v>
      </c>
      <c r="B15" s="84"/>
      <c r="C15" s="83"/>
      <c r="D15" s="199"/>
      <c r="E15" s="199"/>
      <c r="F15" s="203"/>
      <c r="G15" s="200"/>
    </row>
    <row r="16" spans="1:7" s="250" customFormat="1">
      <c r="A16" s="201"/>
      <c r="B16" s="230" t="s">
        <v>307</v>
      </c>
      <c r="C16" s="219" t="s">
        <v>211</v>
      </c>
      <c r="D16" s="222">
        <v>1</v>
      </c>
      <c r="E16" s="222"/>
      <c r="F16" s="202"/>
      <c r="G16" s="82">
        <f>F16*E16</f>
        <v>0</v>
      </c>
    </row>
    <row r="17" spans="1:7" s="250" customFormat="1">
      <c r="A17" s="198"/>
      <c r="B17" s="258" t="s">
        <v>308</v>
      </c>
      <c r="C17" s="219" t="s">
        <v>221</v>
      </c>
      <c r="D17" s="222">
        <v>2</v>
      </c>
      <c r="E17" s="222"/>
      <c r="F17" s="202"/>
      <c r="G17" s="82">
        <f t="shared" ref="G17:G20" si="2">F17*E17</f>
        <v>0</v>
      </c>
    </row>
    <row r="18" spans="1:7" s="250" customFormat="1">
      <c r="A18" s="198"/>
      <c r="B18" s="258" t="s">
        <v>309</v>
      </c>
      <c r="C18" s="219" t="s">
        <v>221</v>
      </c>
      <c r="D18" s="222">
        <v>6</v>
      </c>
      <c r="E18" s="222"/>
      <c r="F18" s="202"/>
      <c r="G18" s="82">
        <f t="shared" si="2"/>
        <v>0</v>
      </c>
    </row>
    <row r="19" spans="1:7" s="250" customFormat="1">
      <c r="A19" s="198"/>
      <c r="B19" s="258" t="s">
        <v>310</v>
      </c>
      <c r="C19" s="219" t="s">
        <v>221</v>
      </c>
      <c r="D19" s="222">
        <v>4</v>
      </c>
      <c r="E19" s="222"/>
      <c r="F19" s="202"/>
      <c r="G19" s="82">
        <f t="shared" si="2"/>
        <v>0</v>
      </c>
    </row>
    <row r="20" spans="1:7" s="250" customFormat="1">
      <c r="A20" s="198"/>
      <c r="B20" s="258" t="s">
        <v>311</v>
      </c>
      <c r="C20" s="219" t="s">
        <v>211</v>
      </c>
      <c r="D20" s="222">
        <v>1</v>
      </c>
      <c r="E20" s="222"/>
      <c r="F20" s="202"/>
      <c r="G20" s="82">
        <f t="shared" si="2"/>
        <v>0</v>
      </c>
    </row>
    <row r="21" spans="1:7" s="250" customFormat="1">
      <c r="A21" s="85" t="s">
        <v>312</v>
      </c>
      <c r="B21" s="84"/>
      <c r="C21" s="83"/>
      <c r="D21" s="199"/>
      <c r="E21" s="199"/>
      <c r="F21" s="203"/>
      <c r="G21" s="200"/>
    </row>
    <row r="22" spans="1:7" s="250" customFormat="1">
      <c r="A22" s="198"/>
      <c r="B22" s="258" t="s">
        <v>313</v>
      </c>
      <c r="C22" s="219" t="s">
        <v>211</v>
      </c>
      <c r="D22" s="222">
        <v>2</v>
      </c>
      <c r="E22" s="222"/>
      <c r="F22" s="202"/>
      <c r="G22" s="82">
        <f>F22*E22</f>
        <v>0</v>
      </c>
    </row>
    <row r="23" spans="1:7" s="250" customFormat="1">
      <c r="A23" s="198"/>
      <c r="B23" s="258" t="s">
        <v>314</v>
      </c>
      <c r="C23" s="219" t="s">
        <v>211</v>
      </c>
      <c r="D23" s="222">
        <v>2</v>
      </c>
      <c r="E23" s="222"/>
      <c r="F23" s="202"/>
      <c r="G23" s="82">
        <f t="shared" ref="G23:G25" si="3">F23*E23</f>
        <v>0</v>
      </c>
    </row>
    <row r="24" spans="1:7" s="250" customFormat="1">
      <c r="A24" s="198"/>
      <c r="B24" s="258" t="s">
        <v>315</v>
      </c>
      <c r="C24" s="219" t="s">
        <v>221</v>
      </c>
      <c r="D24" s="222">
        <v>2</v>
      </c>
      <c r="E24" s="222"/>
      <c r="F24" s="202"/>
      <c r="G24" s="82">
        <f t="shared" si="3"/>
        <v>0</v>
      </c>
    </row>
    <row r="25" spans="1:7" s="250" customFormat="1">
      <c r="A25" s="198"/>
      <c r="B25" s="258" t="s">
        <v>316</v>
      </c>
      <c r="C25" s="219" t="s">
        <v>221</v>
      </c>
      <c r="D25" s="222">
        <v>8</v>
      </c>
      <c r="E25" s="222"/>
      <c r="F25" s="202"/>
      <c r="G25" s="82">
        <f t="shared" si="3"/>
        <v>0</v>
      </c>
    </row>
    <row r="26" spans="1:7" s="250" customFormat="1">
      <c r="A26" s="295" t="s">
        <v>317</v>
      </c>
      <c r="B26" s="296"/>
      <c r="C26" s="296"/>
      <c r="D26" s="296"/>
      <c r="E26" s="296"/>
      <c r="F26" s="296"/>
      <c r="G26" s="81">
        <f>SUM(G5:G25)</f>
        <v>0</v>
      </c>
    </row>
    <row r="27" spans="1:7" s="250" customFormat="1">
      <c r="A27" s="80"/>
      <c r="B27" s="80"/>
      <c r="C27" s="80"/>
      <c r="D27" s="80"/>
      <c r="E27" s="80"/>
      <c r="F27" s="80"/>
      <c r="G27" s="79"/>
    </row>
    <row r="28" spans="1:7" s="204" customFormat="1" ht="28.5" customHeight="1">
      <c r="A28" s="285" t="s">
        <v>318</v>
      </c>
      <c r="B28" s="286"/>
      <c r="C28" s="286"/>
      <c r="D28" s="286"/>
      <c r="E28" s="286"/>
      <c r="F28" s="286"/>
      <c r="G28" s="287"/>
    </row>
    <row r="29" spans="1:7" s="204" customFormat="1" ht="28.5" customHeight="1">
      <c r="A29" s="63" t="s">
        <v>205</v>
      </c>
      <c r="B29" s="62" t="s">
        <v>206</v>
      </c>
      <c r="C29" s="62" t="s">
        <v>15</v>
      </c>
      <c r="D29" s="62" t="s">
        <v>363</v>
      </c>
      <c r="E29" s="62" t="s">
        <v>363</v>
      </c>
      <c r="F29" s="61" t="s">
        <v>207</v>
      </c>
      <c r="G29" s="60" t="s">
        <v>208</v>
      </c>
    </row>
    <row r="30" spans="1:7" s="204" customFormat="1">
      <c r="A30" s="224"/>
      <c r="B30" s="231" t="s">
        <v>319</v>
      </c>
      <c r="C30" s="224"/>
      <c r="D30" s="224"/>
      <c r="E30" s="224"/>
      <c r="F30" s="315"/>
      <c r="G30" s="315" t="str">
        <f>IF(D30="","",IF(#REF!="","",D30*#REF!))</f>
        <v/>
      </c>
    </row>
    <row r="31" spans="1:7" s="204" customFormat="1">
      <c r="A31" s="224"/>
      <c r="B31" s="245" t="s">
        <v>320</v>
      </c>
      <c r="C31" s="224" t="s">
        <v>15</v>
      </c>
      <c r="D31" s="224">
        <v>1</v>
      </c>
      <c r="E31" s="224"/>
      <c r="F31" s="315"/>
      <c r="G31" s="315">
        <f>F31*E31</f>
        <v>0</v>
      </c>
    </row>
    <row r="32" spans="1:7" s="204" customFormat="1">
      <c r="A32" s="108"/>
      <c r="B32" s="245" t="s">
        <v>321</v>
      </c>
      <c r="C32" s="224" t="s">
        <v>15</v>
      </c>
      <c r="D32" s="224">
        <v>1</v>
      </c>
      <c r="E32" s="224"/>
      <c r="F32" s="315"/>
      <c r="G32" s="315">
        <f>F32*E32</f>
        <v>0</v>
      </c>
    </row>
    <row r="33" spans="1:8" s="204" customFormat="1">
      <c r="A33" s="108"/>
      <c r="B33" s="233"/>
      <c r="C33" s="224"/>
      <c r="D33" s="224"/>
      <c r="E33" s="224"/>
      <c r="F33" s="315"/>
      <c r="G33" s="315"/>
    </row>
    <row r="34" spans="1:8" s="204" customFormat="1">
      <c r="A34" s="224"/>
      <c r="B34" s="231" t="s">
        <v>322</v>
      </c>
      <c r="C34" s="224"/>
      <c r="D34" s="224"/>
      <c r="E34" s="224"/>
      <c r="F34" s="315"/>
      <c r="G34" s="315" t="str">
        <f>IF(D34="","",IF(#REF!="","",D34*#REF!))</f>
        <v/>
      </c>
    </row>
    <row r="35" spans="1:8" s="204" customFormat="1">
      <c r="A35" s="224"/>
      <c r="B35" s="245" t="s">
        <v>323</v>
      </c>
      <c r="C35" s="219" t="s">
        <v>15</v>
      </c>
      <c r="D35" s="224">
        <f>18+18</f>
        <v>36</v>
      </c>
      <c r="E35" s="224"/>
      <c r="F35" s="232"/>
      <c r="G35" s="232">
        <f>F35*E35</f>
        <v>0</v>
      </c>
    </row>
    <row r="36" spans="1:8" s="204" customFormat="1">
      <c r="A36" s="108"/>
      <c r="B36" s="245" t="s">
        <v>324</v>
      </c>
      <c r="C36" s="219" t="s">
        <v>15</v>
      </c>
      <c r="D36" s="224">
        <f>6+2</f>
        <v>8</v>
      </c>
      <c r="E36" s="224"/>
      <c r="F36" s="232"/>
      <c r="G36" s="232">
        <f>F36*E36</f>
        <v>0</v>
      </c>
    </row>
    <row r="37" spans="1:8" s="204" customFormat="1">
      <c r="A37" s="108"/>
      <c r="B37" s="245"/>
      <c r="C37" s="219"/>
      <c r="D37" s="224"/>
      <c r="E37" s="224"/>
      <c r="F37" s="232"/>
      <c r="G37" s="232"/>
    </row>
    <row r="38" spans="1:8" s="204" customFormat="1">
      <c r="A38" s="108"/>
      <c r="B38" s="233" t="s">
        <v>325</v>
      </c>
      <c r="C38" s="224" t="s">
        <v>15</v>
      </c>
      <c r="D38" s="224">
        <f>D35+D36</f>
        <v>44</v>
      </c>
      <c r="E38" s="224"/>
      <c r="F38" s="232"/>
      <c r="G38" s="232">
        <f>F38*E38</f>
        <v>0</v>
      </c>
    </row>
    <row r="39" spans="1:8" s="204" customFormat="1">
      <c r="A39" s="108"/>
      <c r="B39" s="234" t="s">
        <v>326</v>
      </c>
      <c r="C39" s="219" t="s">
        <v>15</v>
      </c>
      <c r="D39" s="235">
        <f>19+15</f>
        <v>34</v>
      </c>
      <c r="E39" s="235"/>
      <c r="F39" s="232"/>
      <c r="G39" s="232">
        <f>F39*E39</f>
        <v>0</v>
      </c>
    </row>
    <row r="40" spans="1:8" s="204" customFormat="1">
      <c r="A40" s="108"/>
      <c r="B40" s="234"/>
      <c r="C40" s="219"/>
      <c r="D40" s="235"/>
      <c r="E40" s="235"/>
      <c r="F40" s="232"/>
      <c r="G40" s="232"/>
    </row>
    <row r="41" spans="1:8" s="204" customFormat="1">
      <c r="A41" s="224"/>
      <c r="B41" s="231" t="s">
        <v>327</v>
      </c>
      <c r="C41" s="224"/>
      <c r="D41" s="224"/>
      <c r="E41" s="224"/>
      <c r="F41" s="232"/>
      <c r="G41" s="232" t="str">
        <f>IF(D41="","",IF(#REF!="","",D41*#REF!))</f>
        <v/>
      </c>
    </row>
    <row r="42" spans="1:8" s="204" customFormat="1">
      <c r="A42" s="224"/>
      <c r="B42" s="245" t="s">
        <v>328</v>
      </c>
      <c r="C42" s="219" t="s">
        <v>15</v>
      </c>
      <c r="D42" s="224">
        <v>2</v>
      </c>
      <c r="E42" s="224"/>
      <c r="F42" s="232"/>
      <c r="G42" s="232">
        <f>F42*E42</f>
        <v>0</v>
      </c>
    </row>
    <row r="43" spans="1:8" s="204" customFormat="1">
      <c r="A43" s="224"/>
      <c r="B43" s="245" t="s">
        <v>329</v>
      </c>
      <c r="C43" s="219" t="s">
        <v>15</v>
      </c>
      <c r="D43" s="224">
        <v>2</v>
      </c>
      <c r="E43" s="224"/>
      <c r="F43" s="232"/>
      <c r="G43" s="232">
        <f>F43*E43</f>
        <v>0</v>
      </c>
    </row>
    <row r="44" spans="1:8" s="204" customFormat="1">
      <c r="A44" s="108"/>
      <c r="B44" s="234"/>
      <c r="C44" s="224"/>
      <c r="D44" s="235"/>
      <c r="E44" s="235"/>
      <c r="F44" s="232"/>
      <c r="G44" s="232"/>
      <c r="H44" s="205"/>
    </row>
    <row r="45" spans="1:8" s="204" customFormat="1">
      <c r="A45" s="224"/>
      <c r="B45" s="231" t="s">
        <v>330</v>
      </c>
      <c r="C45" s="224"/>
      <c r="D45" s="224"/>
      <c r="E45" s="224"/>
      <c r="F45" s="232"/>
      <c r="G45" s="232"/>
    </row>
    <row r="46" spans="1:8" s="204" customFormat="1">
      <c r="A46" s="224"/>
      <c r="B46" s="236" t="s">
        <v>364</v>
      </c>
      <c r="C46" s="224" t="s">
        <v>247</v>
      </c>
      <c r="D46" s="224">
        <v>460</v>
      </c>
      <c r="E46" s="224"/>
      <c r="F46" s="232"/>
      <c r="G46" s="232">
        <f>F46*E46</f>
        <v>0</v>
      </c>
    </row>
    <row r="47" spans="1:8" s="204" customFormat="1" ht="24">
      <c r="A47" s="224"/>
      <c r="B47" s="237" t="s">
        <v>331</v>
      </c>
      <c r="C47" s="224" t="s">
        <v>332</v>
      </c>
      <c r="D47" s="224">
        <v>1</v>
      </c>
      <c r="E47" s="224"/>
      <c r="F47" s="232"/>
      <c r="G47" s="232">
        <f>F47*E47</f>
        <v>0</v>
      </c>
    </row>
    <row r="48" spans="1:8" s="204" customFormat="1">
      <c r="A48" s="224"/>
      <c r="B48" s="245"/>
      <c r="C48" s="224"/>
      <c r="D48" s="224"/>
      <c r="E48" s="224"/>
      <c r="F48" s="232"/>
      <c r="G48" s="232"/>
    </row>
    <row r="49" spans="1:9" s="204" customFormat="1">
      <c r="A49" s="224"/>
      <c r="B49" s="231" t="s">
        <v>333</v>
      </c>
      <c r="C49" s="224"/>
      <c r="D49" s="224"/>
      <c r="E49" s="224"/>
      <c r="F49" s="232"/>
      <c r="G49" s="232"/>
    </row>
    <row r="50" spans="1:9" s="204" customFormat="1" ht="25.5">
      <c r="A50" s="224"/>
      <c r="B50" s="238" t="s">
        <v>334</v>
      </c>
      <c r="C50" s="239" t="s">
        <v>211</v>
      </c>
      <c r="D50" s="240">
        <v>1</v>
      </c>
      <c r="E50" s="240"/>
      <c r="F50" s="241"/>
      <c r="G50" s="241">
        <f>F50*E50</f>
        <v>0</v>
      </c>
    </row>
    <row r="51" spans="1:9" s="204" customFormat="1">
      <c r="A51" s="224"/>
      <c r="B51" s="245"/>
      <c r="C51" s="224"/>
      <c r="D51" s="224"/>
      <c r="E51" s="224"/>
      <c r="F51" s="232"/>
      <c r="G51" s="232"/>
    </row>
    <row r="52" spans="1:9" s="204" customFormat="1">
      <c r="A52" s="224"/>
      <c r="B52" s="231" t="s">
        <v>335</v>
      </c>
      <c r="C52" s="224"/>
      <c r="D52" s="224"/>
      <c r="E52" s="224"/>
      <c r="F52" s="232"/>
      <c r="G52" s="232"/>
    </row>
    <row r="53" spans="1:9" s="204" customFormat="1">
      <c r="A53" s="108"/>
      <c r="B53" s="242" t="s">
        <v>336</v>
      </c>
      <c r="C53" s="239" t="s">
        <v>221</v>
      </c>
      <c r="D53" s="240">
        <f>D38</f>
        <v>44</v>
      </c>
      <c r="E53" s="240"/>
      <c r="F53" s="243"/>
      <c r="G53" s="243">
        <f>F53*E53</f>
        <v>0</v>
      </c>
    </row>
    <row r="54" spans="1:9" s="204" customFormat="1">
      <c r="A54" s="108"/>
      <c r="B54" s="242" t="s">
        <v>337</v>
      </c>
      <c r="C54" s="239" t="s">
        <v>211</v>
      </c>
      <c r="D54" s="240">
        <v>1</v>
      </c>
      <c r="E54" s="240"/>
      <c r="F54" s="243"/>
      <c r="G54" s="243">
        <f>F54*E54</f>
        <v>0</v>
      </c>
    </row>
    <row r="55" spans="1:9" s="204" customFormat="1">
      <c r="A55" s="108"/>
      <c r="B55" s="242" t="s">
        <v>338</v>
      </c>
      <c r="C55" s="239" t="s">
        <v>221</v>
      </c>
      <c r="D55" s="240">
        <v>2</v>
      </c>
      <c r="E55" s="240"/>
      <c r="F55" s="243"/>
      <c r="G55" s="243">
        <f>F55*E55</f>
        <v>0</v>
      </c>
    </row>
    <row r="56" spans="1:9" s="204" customFormat="1">
      <c r="A56" s="224"/>
      <c r="B56" s="245"/>
      <c r="C56" s="224"/>
      <c r="D56" s="224"/>
      <c r="E56" s="224"/>
      <c r="F56" s="232"/>
      <c r="G56" s="232"/>
    </row>
    <row r="57" spans="1:9" s="204" customFormat="1">
      <c r="A57" s="224"/>
      <c r="B57" s="231" t="s">
        <v>339</v>
      </c>
      <c r="C57" s="224"/>
      <c r="D57" s="224"/>
      <c r="E57" s="224"/>
      <c r="F57" s="232"/>
      <c r="G57" s="232"/>
    </row>
    <row r="58" spans="1:9" s="204" customFormat="1">
      <c r="A58" s="224"/>
      <c r="B58" s="245" t="s">
        <v>304</v>
      </c>
      <c r="C58" s="224" t="s">
        <v>305</v>
      </c>
      <c r="D58" s="224">
        <v>1</v>
      </c>
      <c r="E58" s="224"/>
      <c r="F58" s="232"/>
      <c r="G58" s="232">
        <f>F58*E58</f>
        <v>0</v>
      </c>
    </row>
    <row r="59" spans="1:9" s="204" customFormat="1">
      <c r="A59" s="224"/>
      <c r="B59" s="245" t="s">
        <v>340</v>
      </c>
      <c r="C59" s="224" t="s">
        <v>305</v>
      </c>
      <c r="D59" s="224">
        <v>1</v>
      </c>
      <c r="E59" s="224"/>
      <c r="F59" s="232"/>
      <c r="G59" s="232">
        <f>F59*E59</f>
        <v>0</v>
      </c>
    </row>
    <row r="60" spans="1:9" s="204" customFormat="1">
      <c r="A60" s="288" t="s">
        <v>341</v>
      </c>
      <c r="B60" s="289"/>
      <c r="C60" s="289"/>
      <c r="D60" s="289"/>
      <c r="E60" s="289"/>
      <c r="F60" s="290"/>
      <c r="G60" s="77">
        <f>SUM(G30:G59)</f>
        <v>0</v>
      </c>
      <c r="I60" s="206"/>
    </row>
    <row r="61" spans="1:9" s="204" customFormat="1">
      <c r="A61" s="80"/>
      <c r="B61" s="80"/>
      <c r="C61" s="80"/>
      <c r="D61" s="80"/>
      <c r="E61" s="80"/>
      <c r="F61" s="80"/>
      <c r="G61" s="79"/>
    </row>
    <row r="62" spans="1:9" s="204" customFormat="1" ht="30" customHeight="1">
      <c r="A62" s="285" t="s">
        <v>342</v>
      </c>
      <c r="B62" s="286"/>
      <c r="C62" s="286"/>
      <c r="D62" s="286"/>
      <c r="E62" s="286"/>
      <c r="F62" s="286"/>
      <c r="G62" s="287"/>
    </row>
    <row r="63" spans="1:9" s="59" customFormat="1" ht="25.5">
      <c r="A63" s="63" t="s">
        <v>205</v>
      </c>
      <c r="B63" s="62" t="s">
        <v>206</v>
      </c>
      <c r="C63" s="62" t="s">
        <v>15</v>
      </c>
      <c r="D63" s="62" t="s">
        <v>363</v>
      </c>
      <c r="E63" s="62" t="s">
        <v>363</v>
      </c>
      <c r="F63" s="61" t="s">
        <v>207</v>
      </c>
      <c r="G63" s="60" t="s">
        <v>208</v>
      </c>
    </row>
    <row r="64" spans="1:9" s="59" customFormat="1">
      <c r="A64" s="224"/>
      <c r="B64" s="244" t="s">
        <v>343</v>
      </c>
      <c r="C64" s="207"/>
      <c r="D64" s="225"/>
      <c r="E64" s="225"/>
      <c r="F64" s="232"/>
      <c r="G64" s="232"/>
    </row>
    <row r="65" spans="1:7" s="59" customFormat="1">
      <c r="A65" s="224"/>
      <c r="B65" s="248" t="s">
        <v>344</v>
      </c>
      <c r="C65" s="207" t="s">
        <v>221</v>
      </c>
      <c r="D65" s="225">
        <v>1</v>
      </c>
      <c r="E65" s="225"/>
      <c r="F65" s="232"/>
      <c r="G65" s="232">
        <f>F65*E65</f>
        <v>0</v>
      </c>
    </row>
    <row r="66" spans="1:7" s="59" customFormat="1">
      <c r="A66" s="224"/>
      <c r="B66" s="248" t="s">
        <v>345</v>
      </c>
      <c r="C66" s="207" t="s">
        <v>221</v>
      </c>
      <c r="D66" s="225">
        <v>1</v>
      </c>
      <c r="E66" s="225"/>
      <c r="F66" s="232"/>
      <c r="G66" s="232">
        <f>F66*E66</f>
        <v>0</v>
      </c>
    </row>
    <row r="67" spans="1:7" s="59" customFormat="1">
      <c r="A67" s="224"/>
      <c r="B67" s="248"/>
      <c r="C67" s="207"/>
      <c r="D67" s="225"/>
      <c r="E67" s="225"/>
      <c r="F67" s="232"/>
      <c r="G67" s="232"/>
    </row>
    <row r="68" spans="1:7" s="59" customFormat="1">
      <c r="A68" s="224"/>
      <c r="B68" s="248" t="s">
        <v>346</v>
      </c>
      <c r="C68" s="207" t="s">
        <v>211</v>
      </c>
      <c r="D68" s="225">
        <v>1</v>
      </c>
      <c r="E68" s="225"/>
      <c r="F68" s="232"/>
      <c r="G68" s="232">
        <f>F68*E68</f>
        <v>0</v>
      </c>
    </row>
    <row r="69" spans="1:7" s="59" customFormat="1">
      <c r="A69" s="224"/>
      <c r="B69" s="248"/>
      <c r="C69" s="207"/>
      <c r="D69" s="225"/>
      <c r="E69" s="225"/>
      <c r="F69" s="232"/>
      <c r="G69" s="232"/>
    </row>
    <row r="70" spans="1:7" s="59" customFormat="1">
      <c r="A70" s="224"/>
      <c r="B70" s="244" t="s">
        <v>347</v>
      </c>
      <c r="C70" s="207"/>
      <c r="D70" s="225"/>
      <c r="E70" s="225"/>
      <c r="F70" s="232"/>
      <c r="G70" s="232"/>
    </row>
    <row r="71" spans="1:7" s="59" customFormat="1">
      <c r="A71" s="224"/>
      <c r="B71" s="248" t="s">
        <v>348</v>
      </c>
      <c r="C71" s="207" t="s">
        <v>247</v>
      </c>
      <c r="D71" s="225">
        <v>28</v>
      </c>
      <c r="E71" s="225"/>
      <c r="F71" s="232"/>
      <c r="G71" s="232">
        <f>F71*E71</f>
        <v>0</v>
      </c>
    </row>
    <row r="72" spans="1:7" s="204" customFormat="1">
      <c r="A72" s="224"/>
      <c r="B72" s="245" t="s">
        <v>349</v>
      </c>
      <c r="C72" s="224" t="s">
        <v>247</v>
      </c>
      <c r="D72" s="224">
        <v>155</v>
      </c>
      <c r="E72" s="224"/>
      <c r="F72" s="232"/>
      <c r="G72" s="232">
        <f t="shared" ref="G72:G77" si="4">F72*E72</f>
        <v>0</v>
      </c>
    </row>
    <row r="73" spans="1:7" s="204" customFormat="1">
      <c r="A73" s="224"/>
      <c r="B73" s="245" t="s">
        <v>350</v>
      </c>
      <c r="C73" s="78" t="s">
        <v>211</v>
      </c>
      <c r="D73" s="224">
        <v>1</v>
      </c>
      <c r="E73" s="224"/>
      <c r="F73" s="232"/>
      <c r="G73" s="232">
        <f t="shared" si="4"/>
        <v>0</v>
      </c>
    </row>
    <row r="74" spans="1:7" s="204" customFormat="1">
      <c r="A74" s="224"/>
      <c r="B74" s="245" t="s">
        <v>351</v>
      </c>
      <c r="C74" s="78" t="s">
        <v>221</v>
      </c>
      <c r="D74" s="224">
        <v>28</v>
      </c>
      <c r="E74" s="224"/>
      <c r="F74" s="232"/>
      <c r="G74" s="232">
        <f t="shared" si="4"/>
        <v>0</v>
      </c>
    </row>
    <row r="75" spans="1:7" s="204" customFormat="1">
      <c r="A75" s="224"/>
      <c r="B75" s="245" t="s">
        <v>352</v>
      </c>
      <c r="C75" s="78" t="s">
        <v>221</v>
      </c>
      <c r="D75" s="224">
        <v>7</v>
      </c>
      <c r="E75" s="224"/>
      <c r="F75" s="232"/>
      <c r="G75" s="232">
        <f t="shared" si="4"/>
        <v>0</v>
      </c>
    </row>
    <row r="76" spans="1:7" s="204" customFormat="1">
      <c r="A76" s="224"/>
      <c r="B76" s="245" t="s">
        <v>353</v>
      </c>
      <c r="C76" s="78" t="s">
        <v>211</v>
      </c>
      <c r="D76" s="224">
        <v>1</v>
      </c>
      <c r="E76" s="224"/>
      <c r="F76" s="232"/>
      <c r="G76" s="232">
        <f t="shared" si="4"/>
        <v>0</v>
      </c>
    </row>
    <row r="77" spans="1:7" s="204" customFormat="1">
      <c r="A77" s="224"/>
      <c r="B77" s="245" t="s">
        <v>354</v>
      </c>
      <c r="C77" s="78" t="s">
        <v>221</v>
      </c>
      <c r="D77" s="224">
        <v>21</v>
      </c>
      <c r="E77" s="224"/>
      <c r="F77" s="232"/>
      <c r="G77" s="232">
        <f t="shared" si="4"/>
        <v>0</v>
      </c>
    </row>
    <row r="78" spans="1:7" s="204" customFormat="1">
      <c r="A78" s="219"/>
      <c r="B78" s="246"/>
      <c r="C78" s="207"/>
      <c r="D78" s="222"/>
      <c r="E78" s="222"/>
      <c r="F78" s="247"/>
      <c r="G78" s="232"/>
    </row>
    <row r="79" spans="1:7" s="59" customFormat="1">
      <c r="A79" s="224"/>
      <c r="B79" s="244" t="s">
        <v>355</v>
      </c>
      <c r="C79" s="207"/>
      <c r="D79" s="225"/>
      <c r="E79" s="225"/>
      <c r="F79" s="232"/>
      <c r="G79" s="232"/>
    </row>
    <row r="80" spans="1:7" s="59" customFormat="1">
      <c r="A80" s="224"/>
      <c r="B80" s="248" t="s">
        <v>348</v>
      </c>
      <c r="C80" s="207" t="s">
        <v>247</v>
      </c>
      <c r="D80" s="225">
        <v>32</v>
      </c>
      <c r="E80" s="225"/>
      <c r="F80" s="232"/>
      <c r="G80" s="232">
        <f>F80*E80</f>
        <v>0</v>
      </c>
    </row>
    <row r="81" spans="1:9" s="204" customFormat="1">
      <c r="A81" s="224"/>
      <c r="B81" s="245" t="s">
        <v>349</v>
      </c>
      <c r="C81" s="224" t="s">
        <v>247</v>
      </c>
      <c r="D81" s="224">
        <v>131</v>
      </c>
      <c r="E81" s="224"/>
      <c r="F81" s="232"/>
      <c r="G81" s="232">
        <f t="shared" ref="G81:G85" si="5">F81*E81</f>
        <v>0</v>
      </c>
    </row>
    <row r="82" spans="1:9" s="204" customFormat="1">
      <c r="A82" s="224"/>
      <c r="B82" s="245" t="s">
        <v>350</v>
      </c>
      <c r="C82" s="78" t="s">
        <v>211</v>
      </c>
      <c r="D82" s="224">
        <v>1</v>
      </c>
      <c r="E82" s="224"/>
      <c r="F82" s="232"/>
      <c r="G82" s="232">
        <f t="shared" si="5"/>
        <v>0</v>
      </c>
    </row>
    <row r="83" spans="1:9" s="204" customFormat="1">
      <c r="A83" s="224"/>
      <c r="B83" s="245" t="s">
        <v>356</v>
      </c>
      <c r="C83" s="78" t="s">
        <v>221</v>
      </c>
      <c r="D83" s="224">
        <v>25</v>
      </c>
      <c r="E83" s="224"/>
      <c r="F83" s="232"/>
      <c r="G83" s="232">
        <f t="shared" si="5"/>
        <v>0</v>
      </c>
    </row>
    <row r="84" spans="1:9" s="204" customFormat="1">
      <c r="A84" s="224"/>
      <c r="B84" s="245" t="s">
        <v>354</v>
      </c>
      <c r="C84" s="78" t="s">
        <v>221</v>
      </c>
      <c r="D84" s="224">
        <v>14</v>
      </c>
      <c r="E84" s="224"/>
      <c r="F84" s="232"/>
      <c r="G84" s="232">
        <f t="shared" si="5"/>
        <v>0</v>
      </c>
    </row>
    <row r="85" spans="1:9" s="204" customFormat="1">
      <c r="A85" s="224"/>
      <c r="B85" s="245" t="s">
        <v>353</v>
      </c>
      <c r="C85" s="78" t="s">
        <v>211</v>
      </c>
      <c r="D85" s="224">
        <v>1</v>
      </c>
      <c r="E85" s="224"/>
      <c r="F85" s="232"/>
      <c r="G85" s="232">
        <f t="shared" si="5"/>
        <v>0</v>
      </c>
    </row>
    <row r="86" spans="1:9" s="204" customFormat="1">
      <c r="A86" s="288" t="s">
        <v>357</v>
      </c>
      <c r="B86" s="289"/>
      <c r="C86" s="289"/>
      <c r="D86" s="289"/>
      <c r="E86" s="289"/>
      <c r="F86" s="290"/>
      <c r="G86" s="77">
        <f>SUM(G64:G85)</f>
        <v>0</v>
      </c>
    </row>
    <row r="87" spans="1:9" s="204" customFormat="1">
      <c r="A87" s="208"/>
      <c r="B87" s="209"/>
      <c r="C87" s="208"/>
      <c r="D87" s="208"/>
      <c r="E87" s="208"/>
      <c r="F87" s="210"/>
      <c r="G87" s="211"/>
    </row>
    <row r="88" spans="1:9">
      <c r="A88" s="76"/>
      <c r="B88" s="76"/>
      <c r="C88" s="76"/>
      <c r="D88" s="76"/>
      <c r="E88" s="76"/>
      <c r="F88" s="259"/>
      <c r="G88" s="260"/>
    </row>
    <row r="89" spans="1:9">
      <c r="A89" s="212"/>
      <c r="B89" s="75"/>
      <c r="C89" s="212"/>
      <c r="D89" s="213"/>
      <c r="E89" s="213"/>
      <c r="F89" s="50" t="s">
        <v>288</v>
      </c>
      <c r="G89" s="49">
        <f>G86+G60+G26</f>
        <v>0</v>
      </c>
      <c r="I89" s="51"/>
    </row>
    <row r="90" spans="1:9">
      <c r="A90" s="212"/>
      <c r="B90" s="212"/>
      <c r="C90" s="212"/>
      <c r="D90" s="213"/>
      <c r="E90" s="213"/>
      <c r="F90" s="196" t="s">
        <v>289</v>
      </c>
      <c r="G90" s="197">
        <f>G89*8.5%</f>
        <v>0</v>
      </c>
    </row>
    <row r="91" spans="1:9">
      <c r="A91" s="212"/>
      <c r="B91" s="212"/>
      <c r="C91" s="212"/>
      <c r="D91" s="213"/>
      <c r="E91" s="213"/>
      <c r="F91" s="50" t="s">
        <v>63</v>
      </c>
      <c r="G91" s="49">
        <f>G90+G89</f>
        <v>0</v>
      </c>
    </row>
    <row r="92" spans="1:9">
      <c r="A92" s="67"/>
      <c r="B92" s="67"/>
      <c r="C92" s="67"/>
      <c r="D92" s="69"/>
      <c r="E92" s="69"/>
      <c r="F92" s="68"/>
      <c r="G92" s="67"/>
    </row>
    <row r="93" spans="1:9">
      <c r="A93" s="67"/>
      <c r="D93" s="69"/>
      <c r="E93" s="69"/>
      <c r="F93" s="68"/>
      <c r="G93" s="67"/>
    </row>
    <row r="94" spans="1:9">
      <c r="A94" s="67"/>
      <c r="B94" s="67"/>
      <c r="C94" s="67"/>
      <c r="D94" s="69"/>
      <c r="E94" s="69"/>
      <c r="F94" s="68"/>
      <c r="G94" s="67"/>
    </row>
    <row r="95" spans="1:9">
      <c r="A95" s="67"/>
      <c r="B95" s="74"/>
      <c r="C95" s="73"/>
      <c r="D95" s="72"/>
      <c r="E95" s="72"/>
      <c r="F95" s="71"/>
      <c r="G95" s="70"/>
    </row>
    <row r="96" spans="1:9">
      <c r="A96" s="67"/>
      <c r="B96" s="67"/>
      <c r="C96" s="67"/>
      <c r="D96" s="69"/>
      <c r="E96" s="69"/>
      <c r="F96" s="68"/>
      <c r="G96" s="67"/>
    </row>
    <row r="97" spans="1:7">
      <c r="A97" s="67"/>
      <c r="B97" s="67"/>
      <c r="C97" s="67"/>
      <c r="D97" s="69"/>
      <c r="E97" s="69"/>
      <c r="F97" s="68"/>
      <c r="G97" s="67"/>
    </row>
    <row r="98" spans="1:7">
      <c r="A98" s="67"/>
      <c r="B98" s="67"/>
      <c r="C98" s="67"/>
      <c r="D98" s="69"/>
      <c r="E98" s="69"/>
      <c r="F98" s="68"/>
      <c r="G98" s="67"/>
    </row>
    <row r="99" spans="1:7">
      <c r="A99" s="67"/>
      <c r="B99" s="67"/>
      <c r="C99" s="67"/>
      <c r="D99" s="69"/>
      <c r="E99" s="69"/>
      <c r="F99" s="68"/>
      <c r="G99" s="67"/>
    </row>
    <row r="100" spans="1:7">
      <c r="A100" s="67"/>
      <c r="B100" s="67"/>
      <c r="C100" s="67"/>
      <c r="D100" s="69"/>
      <c r="E100" s="69"/>
      <c r="F100" s="68"/>
      <c r="G100" s="67"/>
    </row>
    <row r="101" spans="1:7">
      <c r="A101" s="67"/>
      <c r="B101" s="67"/>
      <c r="C101" s="67"/>
      <c r="D101" s="69"/>
      <c r="E101" s="69"/>
      <c r="F101" s="68"/>
      <c r="G101" s="67"/>
    </row>
    <row r="102" spans="1:7">
      <c r="A102" s="67"/>
      <c r="B102" s="67"/>
      <c r="C102" s="67"/>
      <c r="D102" s="69"/>
      <c r="E102" s="69"/>
      <c r="F102" s="68"/>
      <c r="G102" s="67"/>
    </row>
    <row r="103" spans="1:7">
      <c r="A103" s="67"/>
      <c r="B103" s="67"/>
      <c r="C103" s="67"/>
      <c r="D103" s="69"/>
      <c r="E103" s="69"/>
      <c r="F103" s="68"/>
      <c r="G103" s="67"/>
    </row>
    <row r="104" spans="1:7">
      <c r="A104" s="67"/>
      <c r="B104" s="67"/>
      <c r="C104" s="67"/>
      <c r="D104" s="69"/>
      <c r="E104" s="69"/>
      <c r="F104" s="68"/>
      <c r="G104" s="67"/>
    </row>
    <row r="105" spans="1:7">
      <c r="A105" s="67"/>
      <c r="B105" s="67"/>
      <c r="C105" s="67"/>
      <c r="D105" s="69"/>
      <c r="E105" s="69"/>
      <c r="F105" s="68"/>
      <c r="G105" s="67"/>
    </row>
    <row r="106" spans="1:7">
      <c r="A106" s="67"/>
      <c r="B106" s="67"/>
      <c r="C106" s="67"/>
      <c r="D106" s="69"/>
      <c r="E106" s="69"/>
      <c r="F106" s="68"/>
      <c r="G106" s="67"/>
    </row>
    <row r="107" spans="1:7">
      <c r="A107" s="67"/>
      <c r="B107" s="67"/>
      <c r="C107" s="67"/>
      <c r="D107" s="69"/>
      <c r="E107" s="69"/>
      <c r="F107" s="68"/>
      <c r="G107" s="67"/>
    </row>
    <row r="108" spans="1:7">
      <c r="A108" s="67"/>
      <c r="B108" s="67"/>
      <c r="C108" s="67"/>
      <c r="D108" s="69"/>
      <c r="E108" s="69"/>
      <c r="F108" s="68"/>
      <c r="G108" s="67"/>
    </row>
    <row r="109" spans="1:7">
      <c r="A109" s="67"/>
      <c r="B109" s="67"/>
      <c r="C109" s="67"/>
      <c r="D109" s="69"/>
      <c r="E109" s="69"/>
      <c r="F109" s="68"/>
      <c r="G109" s="67"/>
    </row>
    <row r="110" spans="1:7">
      <c r="A110" s="67"/>
      <c r="B110" s="67"/>
      <c r="C110" s="67"/>
      <c r="D110" s="69"/>
      <c r="E110" s="69"/>
      <c r="F110" s="68"/>
      <c r="G110" s="67"/>
    </row>
    <row r="111" spans="1:7">
      <c r="A111" s="67"/>
      <c r="B111" s="67"/>
      <c r="C111" s="67"/>
      <c r="D111" s="69"/>
      <c r="E111" s="69"/>
      <c r="F111" s="68"/>
      <c r="G111" s="67"/>
    </row>
    <row r="112" spans="1:7">
      <c r="A112" s="67"/>
      <c r="B112" s="67"/>
      <c r="C112" s="67"/>
      <c r="D112" s="69"/>
      <c r="E112" s="69"/>
      <c r="F112" s="68"/>
      <c r="G112" s="67"/>
    </row>
    <row r="113" spans="1:7">
      <c r="A113" s="67"/>
      <c r="B113" s="67"/>
      <c r="C113" s="67"/>
      <c r="D113" s="69"/>
      <c r="E113" s="69"/>
      <c r="F113" s="68"/>
      <c r="G113" s="67"/>
    </row>
    <row r="114" spans="1:7">
      <c r="A114" s="67"/>
      <c r="B114" s="67"/>
      <c r="C114" s="67"/>
      <c r="D114" s="69"/>
      <c r="E114" s="69"/>
      <c r="F114" s="68"/>
      <c r="G114" s="67"/>
    </row>
    <row r="115" spans="1:7">
      <c r="A115" s="67"/>
      <c r="B115" s="67"/>
      <c r="C115" s="67"/>
      <c r="D115" s="69"/>
      <c r="E115" s="69"/>
      <c r="F115" s="68"/>
      <c r="G115" s="67"/>
    </row>
    <row r="116" spans="1:7">
      <c r="A116" s="67"/>
      <c r="B116" s="67"/>
      <c r="C116" s="67"/>
      <c r="D116" s="69"/>
      <c r="E116" s="69"/>
      <c r="F116" s="68"/>
      <c r="G116" s="67"/>
    </row>
    <row r="117" spans="1:7">
      <c r="A117" s="67"/>
      <c r="B117" s="67"/>
      <c r="C117" s="67"/>
      <c r="D117" s="69"/>
      <c r="E117" s="69"/>
      <c r="F117" s="68"/>
      <c r="G117" s="67"/>
    </row>
    <row r="118" spans="1:7">
      <c r="A118" s="67"/>
      <c r="B118" s="67"/>
      <c r="C118" s="67"/>
      <c r="D118" s="69"/>
      <c r="E118" s="69"/>
      <c r="F118" s="68"/>
      <c r="G118" s="67"/>
    </row>
    <row r="119" spans="1:7">
      <c r="A119" s="67"/>
      <c r="B119" s="67"/>
      <c r="C119" s="67"/>
      <c r="D119" s="69"/>
      <c r="E119" s="69"/>
      <c r="F119" s="68"/>
      <c r="G119" s="67"/>
    </row>
    <row r="120" spans="1:7">
      <c r="A120" s="67"/>
      <c r="B120" s="67"/>
      <c r="C120" s="67"/>
      <c r="D120" s="69"/>
      <c r="E120" s="69"/>
      <c r="F120" s="68"/>
      <c r="G120" s="67"/>
    </row>
    <row r="121" spans="1:7">
      <c r="A121" s="67"/>
      <c r="B121" s="67"/>
      <c r="C121" s="67"/>
      <c r="D121" s="69"/>
      <c r="E121" s="69"/>
      <c r="F121" s="68"/>
      <c r="G121" s="67"/>
    </row>
    <row r="122" spans="1:7">
      <c r="A122" s="67"/>
      <c r="B122" s="67"/>
      <c r="C122" s="67"/>
      <c r="D122" s="69"/>
      <c r="E122" s="69"/>
      <c r="F122" s="68"/>
      <c r="G122" s="67"/>
    </row>
    <row r="123" spans="1:7">
      <c r="A123" s="67"/>
      <c r="B123" s="67"/>
      <c r="C123" s="67"/>
      <c r="D123" s="69"/>
      <c r="E123" s="69"/>
      <c r="F123" s="68"/>
      <c r="G123" s="67"/>
    </row>
    <row r="124" spans="1:7">
      <c r="A124" s="67"/>
      <c r="B124" s="67"/>
      <c r="C124" s="67"/>
      <c r="D124" s="69"/>
      <c r="E124" s="69"/>
      <c r="F124" s="68"/>
      <c r="G124" s="67"/>
    </row>
    <row r="125" spans="1:7">
      <c r="A125" s="67"/>
      <c r="B125" s="67"/>
      <c r="C125" s="67"/>
      <c r="D125" s="69"/>
      <c r="E125" s="69"/>
      <c r="F125" s="68"/>
      <c r="G125" s="67"/>
    </row>
    <row r="126" spans="1:7">
      <c r="A126" s="67"/>
      <c r="B126" s="67"/>
      <c r="C126" s="67"/>
      <c r="D126" s="69"/>
      <c r="E126" s="69"/>
      <c r="F126" s="68"/>
      <c r="G126" s="67"/>
    </row>
    <row r="127" spans="1:7">
      <c r="A127" s="67"/>
      <c r="B127" s="67"/>
      <c r="C127" s="67"/>
      <c r="D127" s="69"/>
      <c r="E127" s="69"/>
      <c r="F127" s="68"/>
      <c r="G127" s="67"/>
    </row>
    <row r="128" spans="1:7">
      <c r="A128" s="67"/>
      <c r="B128" s="67"/>
      <c r="C128" s="67"/>
      <c r="D128" s="69"/>
      <c r="E128" s="69"/>
      <c r="F128" s="68"/>
      <c r="G128" s="67"/>
    </row>
    <row r="129" spans="1:7">
      <c r="A129" s="67"/>
      <c r="B129" s="67"/>
      <c r="C129" s="67"/>
      <c r="D129" s="69"/>
      <c r="E129" s="69"/>
      <c r="F129" s="68"/>
      <c r="G129" s="67"/>
    </row>
    <row r="130" spans="1:7">
      <c r="A130" s="67"/>
      <c r="B130" s="67"/>
      <c r="C130" s="67"/>
      <c r="D130" s="69"/>
      <c r="E130" s="69"/>
      <c r="F130" s="68"/>
      <c r="G130" s="67"/>
    </row>
    <row r="131" spans="1:7">
      <c r="A131" s="67"/>
      <c r="B131" s="67"/>
      <c r="C131" s="67"/>
      <c r="D131" s="69"/>
      <c r="E131" s="69"/>
      <c r="F131" s="68"/>
      <c r="G131" s="67"/>
    </row>
    <row r="132" spans="1:7">
      <c r="A132" s="67"/>
      <c r="B132" s="67"/>
      <c r="C132" s="67"/>
      <c r="D132" s="69"/>
      <c r="E132" s="69"/>
      <c r="F132" s="68"/>
      <c r="G132" s="67"/>
    </row>
    <row r="133" spans="1:7">
      <c r="A133" s="67"/>
      <c r="B133" s="67"/>
      <c r="C133" s="67"/>
      <c r="D133" s="69"/>
      <c r="E133" s="69"/>
      <c r="F133" s="68"/>
      <c r="G133" s="67"/>
    </row>
    <row r="134" spans="1:7">
      <c r="A134" s="67"/>
      <c r="B134" s="67"/>
      <c r="C134" s="67"/>
      <c r="D134" s="69"/>
      <c r="E134" s="69"/>
      <c r="F134" s="68"/>
      <c r="G134" s="67"/>
    </row>
    <row r="135" spans="1:7">
      <c r="A135" s="67"/>
      <c r="B135" s="67"/>
      <c r="C135" s="67"/>
      <c r="D135" s="69"/>
      <c r="E135" s="69"/>
      <c r="F135" s="68"/>
      <c r="G135" s="67"/>
    </row>
    <row r="136" spans="1:7">
      <c r="A136" s="67"/>
      <c r="B136" s="67"/>
      <c r="C136" s="67"/>
      <c r="D136" s="69"/>
      <c r="E136" s="69"/>
      <c r="F136" s="68"/>
      <c r="G136" s="67"/>
    </row>
    <row r="137" spans="1:7">
      <c r="A137" s="67"/>
      <c r="B137" s="67"/>
      <c r="C137" s="67"/>
      <c r="D137" s="69"/>
      <c r="E137" s="69"/>
      <c r="F137" s="68"/>
      <c r="G137" s="67"/>
    </row>
    <row r="138" spans="1:7">
      <c r="A138" s="67"/>
      <c r="B138" s="67"/>
      <c r="C138" s="67"/>
      <c r="D138" s="69"/>
      <c r="E138" s="69"/>
      <c r="F138" s="68"/>
      <c r="G138" s="67"/>
    </row>
    <row r="139" spans="1:7">
      <c r="A139" s="67"/>
      <c r="B139" s="67"/>
      <c r="C139" s="67"/>
      <c r="D139" s="69"/>
      <c r="E139" s="69"/>
      <c r="F139" s="68"/>
      <c r="G139" s="67"/>
    </row>
    <row r="140" spans="1:7">
      <c r="A140" s="67"/>
      <c r="B140" s="67"/>
      <c r="C140" s="67"/>
      <c r="D140" s="69"/>
      <c r="E140" s="69"/>
      <c r="F140" s="68"/>
      <c r="G140" s="67"/>
    </row>
    <row r="141" spans="1:7">
      <c r="A141" s="67"/>
      <c r="B141" s="67"/>
      <c r="C141" s="67"/>
      <c r="D141" s="69"/>
      <c r="E141" s="69"/>
      <c r="F141" s="68"/>
      <c r="G141" s="67"/>
    </row>
    <row r="142" spans="1:7">
      <c r="A142" s="67"/>
      <c r="B142" s="67"/>
      <c r="C142" s="67"/>
      <c r="D142" s="69"/>
      <c r="E142" s="69"/>
      <c r="F142" s="68"/>
      <c r="G142" s="67"/>
    </row>
    <row r="143" spans="1:7">
      <c r="A143" s="67"/>
      <c r="B143" s="67"/>
      <c r="C143" s="67"/>
      <c r="D143" s="69"/>
      <c r="E143" s="69"/>
      <c r="F143" s="68"/>
      <c r="G143" s="67"/>
    </row>
    <row r="144" spans="1:7">
      <c r="A144" s="67"/>
      <c r="B144" s="67"/>
      <c r="C144" s="67"/>
      <c r="D144" s="69"/>
      <c r="E144" s="69"/>
      <c r="F144" s="68"/>
      <c r="G144" s="67"/>
    </row>
    <row r="145" spans="1:7">
      <c r="A145" s="67"/>
      <c r="B145" s="67"/>
      <c r="C145" s="67"/>
      <c r="D145" s="69"/>
      <c r="E145" s="69"/>
      <c r="F145" s="68"/>
      <c r="G145" s="67"/>
    </row>
    <row r="146" spans="1:7">
      <c r="A146" s="67"/>
      <c r="B146" s="67"/>
      <c r="C146" s="67"/>
      <c r="D146" s="69"/>
      <c r="E146" s="69"/>
      <c r="F146" s="68"/>
      <c r="G146" s="67"/>
    </row>
    <row r="147" spans="1:7">
      <c r="A147" s="67"/>
      <c r="B147" s="67"/>
      <c r="C147" s="67"/>
      <c r="D147" s="69"/>
      <c r="E147" s="69"/>
      <c r="F147" s="68"/>
      <c r="G147" s="67"/>
    </row>
    <row r="148" spans="1:7">
      <c r="A148" s="67"/>
      <c r="B148" s="67"/>
      <c r="C148" s="67"/>
      <c r="D148" s="69"/>
      <c r="E148" s="69"/>
      <c r="F148" s="68"/>
      <c r="G148" s="67"/>
    </row>
    <row r="149" spans="1:7">
      <c r="A149" s="67"/>
      <c r="B149" s="67"/>
      <c r="C149" s="67"/>
      <c r="D149" s="69"/>
      <c r="E149" s="69"/>
      <c r="F149" s="68"/>
      <c r="G149" s="67"/>
    </row>
    <row r="150" spans="1:7">
      <c r="A150" s="67"/>
      <c r="B150" s="67"/>
      <c r="C150" s="67"/>
      <c r="D150" s="69"/>
      <c r="E150" s="69"/>
      <c r="F150" s="68"/>
      <c r="G150" s="67"/>
    </row>
    <row r="151" spans="1:7">
      <c r="A151" s="67"/>
      <c r="B151" s="67"/>
      <c r="C151" s="67"/>
      <c r="D151" s="69"/>
      <c r="E151" s="69"/>
      <c r="F151" s="68"/>
      <c r="G151" s="67"/>
    </row>
    <row r="152" spans="1:7">
      <c r="A152" s="67"/>
      <c r="B152" s="67"/>
      <c r="C152" s="67"/>
      <c r="D152" s="69"/>
      <c r="E152" s="69"/>
      <c r="F152" s="68"/>
      <c r="G152" s="67"/>
    </row>
    <row r="153" spans="1:7">
      <c r="A153" s="67"/>
      <c r="B153" s="67"/>
      <c r="C153" s="67"/>
      <c r="D153" s="69"/>
      <c r="E153" s="69"/>
      <c r="F153" s="68"/>
      <c r="G153" s="67"/>
    </row>
    <row r="154" spans="1:7">
      <c r="A154" s="67"/>
      <c r="B154" s="67"/>
      <c r="C154" s="67"/>
      <c r="D154" s="69"/>
      <c r="E154" s="69"/>
      <c r="F154" s="68"/>
      <c r="G154" s="67"/>
    </row>
    <row r="155" spans="1:7">
      <c r="A155" s="67"/>
      <c r="B155" s="67"/>
      <c r="C155" s="67"/>
      <c r="D155" s="69"/>
      <c r="E155" s="69"/>
      <c r="F155" s="68"/>
      <c r="G155" s="67"/>
    </row>
    <row r="156" spans="1:7">
      <c r="A156" s="67"/>
      <c r="B156" s="67"/>
      <c r="C156" s="67"/>
      <c r="D156" s="69"/>
      <c r="E156" s="69"/>
      <c r="F156" s="68"/>
      <c r="G156" s="67"/>
    </row>
    <row r="157" spans="1:7">
      <c r="A157" s="67"/>
      <c r="B157" s="67"/>
      <c r="C157" s="67"/>
      <c r="D157" s="69"/>
      <c r="E157" s="69"/>
      <c r="F157" s="68"/>
      <c r="G157" s="67"/>
    </row>
    <row r="158" spans="1:7">
      <c r="A158" s="67"/>
      <c r="B158" s="67"/>
      <c r="C158" s="67"/>
      <c r="D158" s="69"/>
      <c r="E158" s="69"/>
      <c r="F158" s="68"/>
      <c r="G158" s="67"/>
    </row>
    <row r="159" spans="1:7">
      <c r="A159" s="67"/>
      <c r="B159" s="67"/>
      <c r="C159" s="67"/>
      <c r="D159" s="69"/>
      <c r="E159" s="69"/>
      <c r="F159" s="68"/>
      <c r="G159" s="67"/>
    </row>
    <row r="160" spans="1:7">
      <c r="A160" s="67"/>
      <c r="B160" s="67"/>
      <c r="C160" s="67"/>
      <c r="D160" s="69"/>
      <c r="E160" s="69"/>
      <c r="F160" s="68"/>
      <c r="G160" s="67"/>
    </row>
    <row r="161" spans="1:7">
      <c r="A161" s="67"/>
      <c r="B161" s="67"/>
      <c r="C161" s="67"/>
      <c r="D161" s="69"/>
      <c r="E161" s="69"/>
      <c r="F161" s="68"/>
      <c r="G161" s="67"/>
    </row>
    <row r="162" spans="1:7">
      <c r="A162" s="67"/>
      <c r="B162" s="67"/>
      <c r="C162" s="67"/>
      <c r="D162" s="69"/>
      <c r="E162" s="69"/>
      <c r="F162" s="68"/>
      <c r="G162" s="67"/>
    </row>
    <row r="163" spans="1:7">
      <c r="A163" s="67"/>
      <c r="B163" s="67"/>
      <c r="C163" s="67"/>
      <c r="D163" s="69"/>
      <c r="E163" s="69"/>
      <c r="F163" s="68"/>
      <c r="G163" s="67"/>
    </row>
    <row r="164" spans="1:7">
      <c r="A164" s="67"/>
      <c r="B164" s="67"/>
      <c r="C164" s="67"/>
      <c r="D164" s="69"/>
      <c r="E164" s="69"/>
      <c r="F164" s="68"/>
      <c r="G164" s="67"/>
    </row>
    <row r="165" spans="1:7">
      <c r="A165" s="67"/>
      <c r="B165" s="67"/>
      <c r="C165" s="67"/>
      <c r="D165" s="69"/>
      <c r="E165" s="69"/>
      <c r="F165" s="68"/>
      <c r="G165" s="67"/>
    </row>
    <row r="166" spans="1:7">
      <c r="A166" s="67"/>
      <c r="B166" s="67"/>
      <c r="C166" s="67"/>
      <c r="D166" s="69"/>
      <c r="E166" s="69"/>
      <c r="F166" s="68"/>
      <c r="G166" s="67"/>
    </row>
    <row r="167" spans="1:7">
      <c r="A167" s="67"/>
      <c r="B167" s="67"/>
      <c r="C167" s="67"/>
      <c r="D167" s="69"/>
      <c r="E167" s="69"/>
      <c r="F167" s="68"/>
      <c r="G167" s="67"/>
    </row>
    <row r="168" spans="1:7">
      <c r="A168" s="67"/>
      <c r="B168" s="67"/>
      <c r="C168" s="67"/>
      <c r="D168" s="69"/>
      <c r="E168" s="69"/>
      <c r="F168" s="68"/>
      <c r="G168" s="67"/>
    </row>
    <row r="169" spans="1:7">
      <c r="A169" s="67"/>
      <c r="B169" s="67"/>
      <c r="C169" s="67"/>
      <c r="D169" s="69"/>
      <c r="E169" s="69"/>
      <c r="F169" s="68"/>
      <c r="G169" s="67"/>
    </row>
    <row r="170" spans="1:7">
      <c r="A170" s="67"/>
      <c r="B170" s="67"/>
      <c r="C170" s="67"/>
      <c r="D170" s="69"/>
      <c r="E170" s="69"/>
      <c r="F170" s="68"/>
      <c r="G170" s="67"/>
    </row>
    <row r="171" spans="1:7">
      <c r="A171" s="67"/>
      <c r="B171" s="67"/>
      <c r="C171" s="67"/>
      <c r="D171" s="69"/>
      <c r="E171" s="69"/>
      <c r="F171" s="68"/>
      <c r="G171" s="67"/>
    </row>
    <row r="172" spans="1:7">
      <c r="A172" s="67"/>
      <c r="B172" s="67"/>
      <c r="C172" s="67"/>
      <c r="D172" s="69"/>
      <c r="E172" s="69"/>
      <c r="F172" s="68"/>
      <c r="G172" s="67"/>
    </row>
    <row r="173" spans="1:7">
      <c r="A173" s="67"/>
      <c r="B173" s="67"/>
      <c r="C173" s="67"/>
      <c r="D173" s="69"/>
      <c r="E173" s="69"/>
      <c r="F173" s="68"/>
      <c r="G173" s="67"/>
    </row>
    <row r="174" spans="1:7">
      <c r="A174" s="67"/>
      <c r="B174" s="67"/>
      <c r="C174" s="67"/>
      <c r="D174" s="69"/>
      <c r="E174" s="69"/>
      <c r="F174" s="68"/>
      <c r="G174" s="67"/>
    </row>
    <row r="175" spans="1:7">
      <c r="A175" s="67"/>
      <c r="B175" s="67"/>
      <c r="C175" s="67"/>
      <c r="D175" s="69"/>
      <c r="E175" s="69"/>
      <c r="F175" s="68"/>
      <c r="G175" s="67"/>
    </row>
    <row r="176" spans="1:7">
      <c r="A176" s="67"/>
      <c r="B176" s="67"/>
      <c r="C176" s="67"/>
      <c r="D176" s="69"/>
      <c r="E176" s="69"/>
      <c r="F176" s="68"/>
      <c r="G176" s="67"/>
    </row>
    <row r="177" spans="1:7">
      <c r="A177" s="67"/>
      <c r="B177" s="67"/>
      <c r="C177" s="67"/>
      <c r="D177" s="69"/>
      <c r="E177" s="69"/>
      <c r="F177" s="68"/>
      <c r="G177" s="67"/>
    </row>
    <row r="178" spans="1:7">
      <c r="A178" s="67"/>
      <c r="B178" s="67"/>
      <c r="C178" s="67"/>
      <c r="D178" s="69"/>
      <c r="E178" s="69"/>
      <c r="F178" s="68"/>
      <c r="G178" s="67"/>
    </row>
    <row r="179" spans="1:7">
      <c r="A179" s="67"/>
      <c r="B179" s="67"/>
      <c r="C179" s="67"/>
      <c r="D179" s="69"/>
      <c r="E179" s="69"/>
      <c r="F179" s="68"/>
      <c r="G179" s="67"/>
    </row>
    <row r="180" spans="1:7">
      <c r="A180" s="67"/>
      <c r="B180" s="67"/>
      <c r="C180" s="67"/>
      <c r="D180" s="69"/>
      <c r="E180" s="69"/>
      <c r="F180" s="68"/>
      <c r="G180" s="67"/>
    </row>
    <row r="181" spans="1:7">
      <c r="A181" s="67"/>
      <c r="B181" s="67"/>
      <c r="C181" s="67"/>
      <c r="D181" s="69"/>
      <c r="E181" s="69"/>
      <c r="F181" s="68"/>
      <c r="G181" s="67"/>
    </row>
    <row r="182" spans="1:7">
      <c r="A182" s="67"/>
      <c r="B182" s="67"/>
      <c r="C182" s="67"/>
      <c r="D182" s="69"/>
      <c r="E182" s="69"/>
      <c r="F182" s="68"/>
      <c r="G182" s="67"/>
    </row>
    <row r="183" spans="1:7">
      <c r="A183" s="67"/>
      <c r="B183" s="67"/>
      <c r="C183" s="67"/>
      <c r="D183" s="69"/>
      <c r="E183" s="69"/>
      <c r="F183" s="68"/>
      <c r="G183" s="67"/>
    </row>
    <row r="184" spans="1:7">
      <c r="A184" s="67"/>
      <c r="B184" s="67"/>
      <c r="C184" s="67"/>
      <c r="D184" s="69"/>
      <c r="E184" s="69"/>
      <c r="F184" s="68"/>
      <c r="G184" s="67"/>
    </row>
    <row r="185" spans="1:7">
      <c r="A185" s="67"/>
      <c r="B185" s="67"/>
      <c r="C185" s="67"/>
      <c r="D185" s="69"/>
      <c r="E185" s="69"/>
      <c r="F185" s="68"/>
      <c r="G185" s="67"/>
    </row>
    <row r="186" spans="1:7">
      <c r="A186" s="67"/>
      <c r="B186" s="67"/>
      <c r="C186" s="67"/>
      <c r="D186" s="69"/>
      <c r="E186" s="69"/>
      <c r="F186" s="68"/>
      <c r="G186" s="67"/>
    </row>
    <row r="187" spans="1:7">
      <c r="A187" s="67"/>
      <c r="B187" s="67"/>
      <c r="C187" s="67"/>
      <c r="D187" s="69"/>
      <c r="E187" s="69"/>
      <c r="F187" s="68"/>
      <c r="G187" s="67"/>
    </row>
    <row r="188" spans="1:7">
      <c r="A188" s="67"/>
      <c r="B188" s="67"/>
      <c r="C188" s="67"/>
      <c r="D188" s="69"/>
      <c r="E188" s="69"/>
      <c r="F188" s="68"/>
      <c r="G188" s="67"/>
    </row>
    <row r="189" spans="1:7">
      <c r="A189" s="67"/>
      <c r="B189" s="67"/>
      <c r="C189" s="67"/>
      <c r="D189" s="69"/>
      <c r="E189" s="69"/>
      <c r="F189" s="68"/>
      <c r="G189" s="67"/>
    </row>
    <row r="190" spans="1:7">
      <c r="A190" s="67"/>
      <c r="B190" s="67"/>
      <c r="C190" s="67"/>
      <c r="D190" s="69"/>
      <c r="E190" s="69"/>
      <c r="F190" s="68"/>
      <c r="G190" s="67"/>
    </row>
    <row r="191" spans="1:7">
      <c r="A191" s="67"/>
      <c r="B191" s="67"/>
      <c r="C191" s="67"/>
      <c r="D191" s="69"/>
      <c r="E191" s="69"/>
      <c r="F191" s="68"/>
      <c r="G191" s="67"/>
    </row>
    <row r="192" spans="1:7">
      <c r="A192" s="67"/>
      <c r="B192" s="67"/>
      <c r="C192" s="67"/>
      <c r="D192" s="69"/>
      <c r="E192" s="69"/>
      <c r="F192" s="68"/>
      <c r="G192" s="67"/>
    </row>
    <row r="193" spans="1:7">
      <c r="A193" s="67"/>
      <c r="B193" s="67"/>
      <c r="C193" s="67"/>
      <c r="D193" s="69"/>
      <c r="E193" s="69"/>
      <c r="F193" s="68"/>
      <c r="G193" s="67"/>
    </row>
    <row r="194" spans="1:7">
      <c r="A194" s="67"/>
      <c r="B194" s="67"/>
      <c r="C194" s="67"/>
      <c r="D194" s="69"/>
      <c r="E194" s="69"/>
      <c r="F194" s="68"/>
      <c r="G194" s="67"/>
    </row>
    <row r="195" spans="1:7">
      <c r="A195" s="67"/>
      <c r="B195" s="67"/>
      <c r="C195" s="67"/>
      <c r="D195" s="69"/>
      <c r="E195" s="69"/>
      <c r="F195" s="68"/>
      <c r="G195" s="67"/>
    </row>
    <row r="196" spans="1:7">
      <c r="A196" s="67"/>
      <c r="B196" s="67"/>
      <c r="C196" s="67"/>
      <c r="D196" s="69"/>
      <c r="E196" s="69"/>
      <c r="F196" s="68"/>
      <c r="G196" s="67"/>
    </row>
    <row r="197" spans="1:7">
      <c r="A197" s="67"/>
      <c r="B197" s="67"/>
      <c r="C197" s="67"/>
      <c r="D197" s="69"/>
      <c r="E197" s="69"/>
      <c r="F197" s="68"/>
      <c r="G197" s="67"/>
    </row>
    <row r="198" spans="1:7">
      <c r="A198" s="67"/>
      <c r="B198" s="67"/>
      <c r="C198" s="67"/>
      <c r="D198" s="69"/>
      <c r="E198" s="69"/>
      <c r="F198" s="68"/>
      <c r="G198" s="67"/>
    </row>
    <row r="199" spans="1:7">
      <c r="A199" s="67"/>
      <c r="B199" s="67"/>
      <c r="C199" s="67"/>
      <c r="D199" s="69"/>
      <c r="E199" s="69"/>
      <c r="F199" s="68"/>
      <c r="G199" s="67"/>
    </row>
    <row r="200" spans="1:7">
      <c r="A200" s="67"/>
      <c r="B200" s="67"/>
      <c r="C200" s="67"/>
      <c r="D200" s="69"/>
      <c r="E200" s="69"/>
      <c r="F200" s="68"/>
      <c r="G200" s="67"/>
    </row>
    <row r="201" spans="1:7">
      <c r="A201" s="67"/>
      <c r="B201" s="67"/>
      <c r="C201" s="67"/>
      <c r="D201" s="69"/>
      <c r="E201" s="69"/>
      <c r="F201" s="68"/>
      <c r="G201" s="67"/>
    </row>
    <row r="202" spans="1:7">
      <c r="A202" s="67"/>
      <c r="B202" s="67"/>
      <c r="C202" s="67"/>
      <c r="D202" s="69"/>
      <c r="E202" s="69"/>
      <c r="F202" s="68"/>
      <c r="G202" s="67"/>
    </row>
    <row r="203" spans="1:7">
      <c r="A203" s="67"/>
      <c r="B203" s="67"/>
      <c r="C203" s="67"/>
      <c r="D203" s="69"/>
      <c r="E203" s="69"/>
      <c r="F203" s="68"/>
      <c r="G203" s="67"/>
    </row>
    <row r="204" spans="1:7">
      <c r="A204" s="67"/>
      <c r="B204" s="67"/>
      <c r="C204" s="67"/>
      <c r="D204" s="69"/>
      <c r="E204" s="69"/>
      <c r="F204" s="68"/>
      <c r="G204" s="67"/>
    </row>
    <row r="205" spans="1:7">
      <c r="A205" s="67"/>
      <c r="B205" s="67"/>
      <c r="C205" s="67"/>
      <c r="D205" s="69"/>
      <c r="E205" s="69"/>
      <c r="F205" s="68"/>
      <c r="G205" s="67"/>
    </row>
    <row r="206" spans="1:7">
      <c r="A206" s="67"/>
      <c r="B206" s="67"/>
      <c r="C206" s="67"/>
      <c r="D206" s="69"/>
      <c r="E206" s="69"/>
      <c r="F206" s="68"/>
      <c r="G206" s="67"/>
    </row>
    <row r="207" spans="1:7">
      <c r="A207" s="67"/>
      <c r="B207" s="67"/>
      <c r="C207" s="67"/>
      <c r="D207" s="69"/>
      <c r="E207" s="69"/>
      <c r="F207" s="68"/>
      <c r="G207" s="67"/>
    </row>
    <row r="208" spans="1:7">
      <c r="A208" s="67"/>
      <c r="B208" s="67"/>
      <c r="C208" s="67"/>
      <c r="D208" s="69"/>
      <c r="E208" s="69"/>
      <c r="F208" s="68"/>
      <c r="G208" s="67"/>
    </row>
    <row r="209" spans="1:7">
      <c r="A209" s="67"/>
      <c r="B209" s="67"/>
      <c r="C209" s="67"/>
      <c r="D209" s="69"/>
      <c r="E209" s="69"/>
      <c r="F209" s="68"/>
      <c r="G209" s="67"/>
    </row>
    <row r="210" spans="1:7">
      <c r="A210" s="67"/>
      <c r="B210" s="67"/>
      <c r="C210" s="67"/>
      <c r="D210" s="69"/>
      <c r="E210" s="69"/>
      <c r="F210" s="68"/>
      <c r="G210" s="67"/>
    </row>
    <row r="211" spans="1:7">
      <c r="A211" s="67"/>
      <c r="B211" s="67"/>
      <c r="C211" s="67"/>
      <c r="D211" s="69"/>
      <c r="E211" s="69"/>
      <c r="F211" s="68"/>
      <c r="G211" s="67"/>
    </row>
    <row r="212" spans="1:7">
      <c r="A212" s="67"/>
      <c r="B212" s="67"/>
      <c r="C212" s="67"/>
      <c r="D212" s="69"/>
      <c r="E212" s="69"/>
      <c r="F212" s="68"/>
      <c r="G212" s="67"/>
    </row>
    <row r="213" spans="1:7">
      <c r="A213" s="67"/>
      <c r="B213" s="67"/>
      <c r="C213" s="67"/>
      <c r="D213" s="69"/>
      <c r="E213" s="69"/>
      <c r="F213" s="68"/>
      <c r="G213" s="67"/>
    </row>
    <row r="214" spans="1:7">
      <c r="A214" s="67"/>
      <c r="B214" s="67"/>
      <c r="C214" s="67"/>
      <c r="D214" s="69"/>
      <c r="E214" s="69"/>
      <c r="F214" s="68"/>
      <c r="G214" s="67"/>
    </row>
    <row r="215" spans="1:7">
      <c r="A215" s="67"/>
      <c r="B215" s="67"/>
      <c r="C215" s="67"/>
      <c r="D215" s="69"/>
      <c r="E215" s="69"/>
      <c r="F215" s="68"/>
      <c r="G215" s="67"/>
    </row>
    <row r="216" spans="1:7">
      <c r="A216" s="67"/>
      <c r="B216" s="67"/>
      <c r="C216" s="67"/>
      <c r="D216" s="69"/>
      <c r="E216" s="69"/>
      <c r="F216" s="68"/>
      <c r="G216" s="67"/>
    </row>
    <row r="217" spans="1:7">
      <c r="A217" s="67"/>
      <c r="B217" s="67"/>
      <c r="C217" s="67"/>
      <c r="D217" s="69"/>
      <c r="E217" s="69"/>
      <c r="F217" s="68"/>
      <c r="G217" s="67"/>
    </row>
    <row r="218" spans="1:7">
      <c r="A218" s="67"/>
      <c r="B218" s="67"/>
      <c r="C218" s="67"/>
      <c r="D218" s="69"/>
      <c r="E218" s="69"/>
      <c r="F218" s="68"/>
      <c r="G218" s="67"/>
    </row>
    <row r="219" spans="1:7">
      <c r="A219" s="67"/>
      <c r="B219" s="67"/>
      <c r="C219" s="67"/>
      <c r="D219" s="69"/>
      <c r="E219" s="69"/>
      <c r="F219" s="68"/>
      <c r="G219" s="67"/>
    </row>
    <row r="220" spans="1:7">
      <c r="A220" s="67"/>
      <c r="B220" s="67"/>
      <c r="C220" s="67"/>
      <c r="D220" s="69"/>
      <c r="E220" s="69"/>
      <c r="F220" s="68"/>
      <c r="G220" s="67"/>
    </row>
  </sheetData>
  <mergeCells count="8">
    <mergeCell ref="A62:G62"/>
    <mergeCell ref="A86:F86"/>
    <mergeCell ref="A1:G1"/>
    <mergeCell ref="A2:G2"/>
    <mergeCell ref="A4:G4"/>
    <mergeCell ref="A26:F26"/>
    <mergeCell ref="A28:G28"/>
    <mergeCell ref="A60:F60"/>
  </mergeCells>
  <pageMargins left="0.70866141732283472" right="0.70866141732283472" top="0.74803149606299213" bottom="0.74803149606299213" header="0.31496062992125984" footer="0.31496062992125984"/>
  <pageSetup paperSize="9" scale="8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d549b9-d29a-4b55-b749-396c860b61e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134E57D9339FA49AC9925E9F90FA7DA" ma:contentTypeVersion="15" ma:contentTypeDescription="Crée un document." ma:contentTypeScope="" ma:versionID="0a0f925271e8bc2ebcfa9cdbdd00425b">
  <xsd:schema xmlns:xsd="http://www.w3.org/2001/XMLSchema" xmlns:xs="http://www.w3.org/2001/XMLSchema" xmlns:p="http://schemas.microsoft.com/office/2006/metadata/properties" xmlns:ns2="ddd549b9-d29a-4b55-b749-396c860b61ec" xmlns:ns3="3cbef7e9-2673-4d78-9ea7-1278c52e9722" targetNamespace="http://schemas.microsoft.com/office/2006/metadata/properties" ma:root="true" ma:fieldsID="2b9b395056ac148d6e636ca4948d8e10" ns2:_="" ns3:_="">
    <xsd:import namespace="ddd549b9-d29a-4b55-b749-396c860b61ec"/>
    <xsd:import namespace="3cbef7e9-2673-4d78-9ea7-1278c52e972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Location"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d549b9-d29a-4b55-b749-396c860b61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bef7e9-2673-4d78-9ea7-1278c52e9722"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47BDD4-4E0A-4868-B71A-37FC71F13A7F}">
  <ds:schemaRefs>
    <ds:schemaRef ds:uri="http://schemas.openxmlformats.org/package/2006/metadata/core-properties"/>
    <ds:schemaRef ds:uri="3cbef7e9-2673-4d78-9ea7-1278c52e9722"/>
    <ds:schemaRef ds:uri="http://purl.org/dc/terms/"/>
    <ds:schemaRef ds:uri="ddd549b9-d29a-4b55-b749-396c860b61ec"/>
    <ds:schemaRef ds:uri="http://schemas.microsoft.com/office/2006/documentManagement/types"/>
    <ds:schemaRef ds:uri="http://schemas.microsoft.com/office/2006/metadata/properties"/>
    <ds:schemaRef ds:uri="http://www.w3.org/XML/1998/namespace"/>
    <ds:schemaRef ds:uri="http://purl.org/dc/elements/1.1/"/>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CD4BAC12-5A15-4F06-B442-2799CB6A8836}">
  <ds:schemaRefs>
    <ds:schemaRef ds:uri="http://schemas.microsoft.com/sharepoint/v3/contenttype/forms"/>
  </ds:schemaRefs>
</ds:datastoreItem>
</file>

<file path=customXml/itemProps3.xml><?xml version="1.0" encoding="utf-8"?>
<ds:datastoreItem xmlns:ds="http://schemas.openxmlformats.org/officeDocument/2006/customXml" ds:itemID="{C3B04299-9152-4738-BC4B-9B8FD28AD3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d549b9-d29a-4b55-b749-396c860b61ec"/>
    <ds:schemaRef ds:uri="3cbef7e9-2673-4d78-9ea7-1278c52e97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12</vt:i4>
      </vt:variant>
    </vt:vector>
  </HeadingPairs>
  <TitlesOfParts>
    <vt:vector size="20" baseType="lpstr">
      <vt:lpstr>PG</vt:lpstr>
      <vt:lpstr>CLOISONS FAUX-PLAFONDS</vt:lpstr>
      <vt:lpstr>REVETEMENTS DURS</vt:lpstr>
      <vt:lpstr>MENUISERIES BOIS</vt:lpstr>
      <vt:lpstr>MENUISERIES ALUMINIUM</vt:lpstr>
      <vt:lpstr>PEINTURE</vt:lpstr>
      <vt:lpstr>ELEC</vt:lpstr>
      <vt:lpstr>PLOMBERIE CVC</vt:lpstr>
      <vt:lpstr>CLOISONS_FAUX_PLAFONDS</vt:lpstr>
      <vt:lpstr>ELEC!Impression_des_titres</vt:lpstr>
      <vt:lpstr>'PLOMBERIE CVC'!Impression_des_titres</vt:lpstr>
      <vt:lpstr>PEINTURE</vt:lpstr>
      <vt:lpstr>'CLOISONS FAUX-PLAFONDS'!Zone_d_impression</vt:lpstr>
      <vt:lpstr>ELEC!Zone_d_impression</vt:lpstr>
      <vt:lpstr>'MENUISERIES ALUMINIUM'!Zone_d_impression</vt:lpstr>
      <vt:lpstr>'MENUISERIES BOIS'!Zone_d_impression</vt:lpstr>
      <vt:lpstr>PEINTURE!Zone_d_impression</vt:lpstr>
      <vt:lpstr>PG!Zone_d_impression</vt:lpstr>
      <vt:lpstr>'PLOMBERIE CVC'!Zone_d_impression</vt:lpstr>
      <vt:lpstr>'REVETEMENTS DURS'!Zone_d_impression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Julien TROTIGNON</dc:creator>
  <cp:keywords/>
  <dc:description/>
  <cp:lastModifiedBy>CADET Ludivine (DRA REUNION)</cp:lastModifiedBy>
  <cp:revision/>
  <dcterms:created xsi:type="dcterms:W3CDTF">2014-07-25T07:09:20Z</dcterms:created>
  <dcterms:modified xsi:type="dcterms:W3CDTF">2025-04-08T09:56:13Z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0x0101005134E57D9339FA49AC9925E9F90FA7DA</vt:lpwstr>
  </property>
  <property fmtid="{D5CDD505-2E9C-101B-9397-08002B2CF9AE}" pid="3" name="MediaServiceImageTags">
    <vt:lpwstr/>
  </property>
</Properties>
</file>