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tmp" ContentType="image/p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C:\Users\Alandj\Downloads\MARCHES IFPEN 2023\POMPES ET AIRCOMPRIME RUEIL\Remplacement 2ème Compresseur d air ATLAS COPCO - variation vitesse et sécheur CLAUDE BONNIER\2 - DCE\"/>
    </mc:Choice>
  </mc:AlternateContent>
  <xr:revisionPtr revIDLastSave="0" documentId="13_ncr:1_{F27441B6-5D6D-4429-A445-F199B46084DC}" xr6:coauthVersionLast="47" xr6:coauthVersionMax="47" xr10:uidLastSave="{00000000-0000-0000-0000-000000000000}"/>
  <bookViews>
    <workbookView xWindow="28680" yWindow="-120" windowWidth="29040" windowHeight="15840" xr2:uid="{00000000-000D-0000-FFFF-FFFF00000000}"/>
  </bookViews>
  <sheets>
    <sheet name="PDG" sheetId="16" r:id="rId1"/>
    <sheet name="DPGF" sheetId="3" r:id="rId2"/>
  </sheets>
  <definedNames>
    <definedName name="_xlnm.Print_Titles" localSheetId="1">DPGF!$1:$10</definedName>
    <definedName name="_xlnm.Print_Titles" localSheetId="0">PDG!$1:$4</definedName>
    <definedName name="_xlnm.Print_Area" localSheetId="1">DPGF!$A$1:$K$579</definedName>
    <definedName name="_xlnm.Print_Area" localSheetId="0">PDG!$A$1:$J$53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486" i="3" l="1"/>
  <c r="K231" i="3"/>
  <c r="K230" i="3"/>
  <c r="K229" i="3"/>
  <c r="K228" i="3"/>
  <c r="J227" i="3"/>
  <c r="K227" i="3" s="1"/>
  <c r="K225" i="3"/>
  <c r="K427" i="3"/>
  <c r="K425" i="3"/>
  <c r="D430" i="3"/>
  <c r="C82" i="3"/>
  <c r="B82" i="3"/>
  <c r="K207" i="3"/>
  <c r="K435" i="3"/>
  <c r="K434" i="3"/>
  <c r="C21" i="3"/>
  <c r="B21" i="3"/>
  <c r="K208" i="3"/>
  <c r="D210" i="3"/>
  <c r="K122" i="3"/>
  <c r="I124" i="3"/>
  <c r="K119" i="3"/>
  <c r="K551" i="3"/>
  <c r="K346" i="3"/>
  <c r="K550" i="3"/>
  <c r="K345" i="3"/>
  <c r="K430" i="3" l="1"/>
  <c r="K82" i="3" s="1"/>
  <c r="K210" i="3"/>
  <c r="K21" i="3" s="1"/>
  <c r="K401" i="3"/>
  <c r="K172" i="3"/>
  <c r="C101" i="3"/>
  <c r="B101" i="3"/>
  <c r="C100" i="3"/>
  <c r="B100" i="3"/>
  <c r="C99" i="3"/>
  <c r="B99" i="3"/>
  <c r="C98" i="3"/>
  <c r="B98" i="3"/>
  <c r="C97" i="3"/>
  <c r="B97" i="3"/>
  <c r="C90" i="3"/>
  <c r="C95" i="3"/>
  <c r="B95" i="3"/>
  <c r="C94" i="3"/>
  <c r="B94" i="3"/>
  <c r="C93" i="3"/>
  <c r="B93" i="3"/>
  <c r="C92" i="3"/>
  <c r="B92" i="3"/>
  <c r="C91" i="3"/>
  <c r="B91" i="3"/>
  <c r="B90" i="3"/>
  <c r="C88" i="3"/>
  <c r="B88" i="3"/>
  <c r="C87" i="3"/>
  <c r="B87" i="3"/>
  <c r="C86" i="3"/>
  <c r="B86" i="3"/>
  <c r="C85" i="3"/>
  <c r="B85" i="3"/>
  <c r="C83" i="3"/>
  <c r="B83" i="3"/>
  <c r="C81" i="3"/>
  <c r="B81" i="3"/>
  <c r="C80" i="3"/>
  <c r="B80" i="3"/>
  <c r="C78" i="3"/>
  <c r="B78" i="3"/>
  <c r="C77" i="3"/>
  <c r="B77" i="3"/>
  <c r="C76" i="3"/>
  <c r="B76" i="3"/>
  <c r="A74" i="3"/>
  <c r="C104" i="3" s="1"/>
  <c r="K116" i="3"/>
  <c r="K280" i="3"/>
  <c r="K483" i="3"/>
  <c r="K463" i="3"/>
  <c r="K461" i="3"/>
  <c r="C577" i="3"/>
  <c r="D574" i="3"/>
  <c r="D571" i="3"/>
  <c r="K569" i="3"/>
  <c r="K571" i="3" s="1"/>
  <c r="K101" i="3" s="1"/>
  <c r="D565" i="3"/>
  <c r="K562" i="3"/>
  <c r="K558" i="3"/>
  <c r="K556" i="3"/>
  <c r="D553" i="3"/>
  <c r="K549" i="3"/>
  <c r="K547" i="3"/>
  <c r="D542" i="3"/>
  <c r="K538" i="3"/>
  <c r="D530" i="3"/>
  <c r="D528" i="3"/>
  <c r="K525" i="3"/>
  <c r="K520" i="3"/>
  <c r="D516" i="3"/>
  <c r="K512" i="3"/>
  <c r="K509" i="3"/>
  <c r="D506" i="3"/>
  <c r="K504" i="3"/>
  <c r="D500" i="3"/>
  <c r="K498" i="3"/>
  <c r="K496" i="3"/>
  <c r="D492" i="3"/>
  <c r="K490" i="3"/>
  <c r="K489" i="3"/>
  <c r="K488" i="3"/>
  <c r="D473" i="3"/>
  <c r="D471" i="3"/>
  <c r="K469" i="3"/>
  <c r="K471" i="3" s="1"/>
  <c r="K88" i="3" s="1"/>
  <c r="D465" i="3"/>
  <c r="D457" i="3"/>
  <c r="K455" i="3"/>
  <c r="K453" i="3"/>
  <c r="K450" i="3"/>
  <c r="K449" i="3"/>
  <c r="K448" i="3"/>
  <c r="K445" i="3"/>
  <c r="D439" i="3"/>
  <c r="D437" i="3"/>
  <c r="K437" i="3"/>
  <c r="K83" i="3" s="1"/>
  <c r="D420" i="3"/>
  <c r="K418" i="3"/>
  <c r="K415" i="3"/>
  <c r="D407" i="3"/>
  <c r="D405" i="3"/>
  <c r="K403" i="3"/>
  <c r="K402" i="3"/>
  <c r="D397" i="3"/>
  <c r="K394" i="3"/>
  <c r="K393" i="3"/>
  <c r="K391" i="3"/>
  <c r="K389" i="3"/>
  <c r="I59" i="3"/>
  <c r="K57" i="3"/>
  <c r="K54" i="3"/>
  <c r="K358" i="3"/>
  <c r="K357" i="3"/>
  <c r="K333" i="3"/>
  <c r="K320" i="3"/>
  <c r="K300" i="3"/>
  <c r="K290" i="3"/>
  <c r="K284" i="3"/>
  <c r="K283" i="3"/>
  <c r="K267" i="3"/>
  <c r="K262" i="3"/>
  <c r="K260" i="3"/>
  <c r="K257" i="3"/>
  <c r="K254" i="3"/>
  <c r="K253" i="3"/>
  <c r="K251" i="3"/>
  <c r="K248" i="3"/>
  <c r="K243" i="3"/>
  <c r="K238" i="3"/>
  <c r="K237" i="3"/>
  <c r="K233" i="3"/>
  <c r="K241" i="3"/>
  <c r="K236" i="3"/>
  <c r="K223" i="3"/>
  <c r="K186" i="3"/>
  <c r="K174" i="3"/>
  <c r="K173" i="3"/>
  <c r="K162" i="3"/>
  <c r="K160" i="3"/>
  <c r="C34" i="3"/>
  <c r="B34" i="3"/>
  <c r="C33" i="3"/>
  <c r="B33" i="3"/>
  <c r="C27" i="3"/>
  <c r="B27" i="3"/>
  <c r="K359" i="3"/>
  <c r="K316" i="3"/>
  <c r="K298" i="3"/>
  <c r="K308" i="3"/>
  <c r="K305" i="3"/>
  <c r="D323" i="3"/>
  <c r="D312" i="3"/>
  <c r="K323" i="3" l="1"/>
  <c r="K34" i="3" s="1"/>
  <c r="K528" i="3"/>
  <c r="K95" i="3" s="1"/>
  <c r="K506" i="3"/>
  <c r="K93" i="3" s="1"/>
  <c r="K312" i="3"/>
  <c r="K33" i="3" s="1"/>
  <c r="K405" i="3"/>
  <c r="K78" i="3" s="1"/>
  <c r="K492" i="3"/>
  <c r="K91" i="3" s="1"/>
  <c r="K397" i="3"/>
  <c r="K77" i="3" s="1"/>
  <c r="K516" i="3"/>
  <c r="K94" i="3" s="1"/>
  <c r="K457" i="3"/>
  <c r="K86" i="3" s="1"/>
  <c r="K465" i="3"/>
  <c r="K87" i="3" s="1"/>
  <c r="K565" i="3"/>
  <c r="K100" i="3" s="1"/>
  <c r="K500" i="3"/>
  <c r="K92" i="3" s="1"/>
  <c r="K553" i="3"/>
  <c r="K99" i="3" s="1"/>
  <c r="K420" i="3"/>
  <c r="K81" i="3" s="1"/>
  <c r="K542" i="3"/>
  <c r="K98" i="3" s="1"/>
  <c r="D269" i="3"/>
  <c r="K76" i="3" l="1"/>
  <c r="K85" i="3"/>
  <c r="K90" i="3"/>
  <c r="K439" i="3"/>
  <c r="K97" i="3" s="1"/>
  <c r="K80" i="3"/>
  <c r="K407" i="3"/>
  <c r="K473" i="3"/>
  <c r="K574" i="3"/>
  <c r="K530" i="3"/>
  <c r="K269" i="3"/>
  <c r="K27" i="3" s="1"/>
  <c r="K282" i="3"/>
  <c r="K213" i="3"/>
  <c r="K197" i="3"/>
  <c r="K201" i="3"/>
  <c r="K200" i="3"/>
  <c r="K190" i="3"/>
  <c r="K189" i="3"/>
  <c r="J581" i="3" l="1"/>
  <c r="K192" i="3"/>
  <c r="I140" i="3"/>
  <c r="I141" i="3" s="1"/>
  <c r="I142" i="3" s="1"/>
  <c r="J577" i="3"/>
  <c r="K215" i="3"/>
  <c r="J582" i="3" l="1"/>
  <c r="J583" i="3" s="1"/>
  <c r="K176" i="3"/>
  <c r="C26" i="3"/>
  <c r="B26" i="3"/>
  <c r="C25" i="3"/>
  <c r="B25" i="3"/>
  <c r="C24" i="3"/>
  <c r="B24" i="3"/>
  <c r="C22" i="3"/>
  <c r="B22" i="3"/>
  <c r="C20" i="3"/>
  <c r="B20" i="3"/>
  <c r="C19" i="3"/>
  <c r="B19" i="3"/>
  <c r="C18" i="3"/>
  <c r="B18" i="3"/>
  <c r="D271" i="3"/>
  <c r="D264" i="3"/>
  <c r="D245" i="3"/>
  <c r="D203" i="3"/>
  <c r="D217" i="3"/>
  <c r="D215" i="3"/>
  <c r="K22" i="3"/>
  <c r="D192" i="3"/>
  <c r="K164" i="3"/>
  <c r="K264" i="3" l="1"/>
  <c r="K26" i="3" s="1"/>
  <c r="K203" i="3"/>
  <c r="K20" i="3" s="1"/>
  <c r="K245" i="3"/>
  <c r="K25" i="3" s="1"/>
  <c r="K19" i="3"/>
  <c r="K353" i="3"/>
  <c r="K351" i="3"/>
  <c r="K344" i="3"/>
  <c r="K342" i="3"/>
  <c r="K292" i="3"/>
  <c r="K165" i="3"/>
  <c r="K361" i="3" l="1"/>
  <c r="K24" i="3"/>
  <c r="K18" i="3"/>
  <c r="K16" i="3"/>
  <c r="K271" i="3"/>
  <c r="K217" i="3"/>
  <c r="C40" i="3"/>
  <c r="B40" i="3"/>
  <c r="C39" i="3"/>
  <c r="B39" i="3"/>
  <c r="C38" i="3"/>
  <c r="B38" i="3"/>
  <c r="C37" i="3"/>
  <c r="B37" i="3"/>
  <c r="C32" i="3"/>
  <c r="B32" i="3"/>
  <c r="C31" i="3"/>
  <c r="B31" i="3"/>
  <c r="C30" i="3"/>
  <c r="B30" i="3"/>
  <c r="C29" i="3"/>
  <c r="B29" i="3"/>
  <c r="D367" i="3"/>
  <c r="K365" i="3"/>
  <c r="D361" i="3"/>
  <c r="D348" i="3"/>
  <c r="D337" i="3"/>
  <c r="D302" i="3"/>
  <c r="D294" i="3"/>
  <c r="D286" i="3"/>
  <c r="D325" i="3"/>
  <c r="K168" i="3" l="1"/>
  <c r="K178" i="3" s="1"/>
  <c r="K286" i="3"/>
  <c r="K337" i="3"/>
  <c r="K37" i="3" s="1"/>
  <c r="K348" i="3"/>
  <c r="K38" i="3" s="1"/>
  <c r="K39" i="3"/>
  <c r="K367" i="3"/>
  <c r="K40" i="3" s="1"/>
  <c r="K294" i="3"/>
  <c r="K31" i="3" s="1"/>
  <c r="K302" i="3"/>
  <c r="K32" i="3" s="1"/>
  <c r="C16" i="3"/>
  <c r="B16" i="3"/>
  <c r="C15" i="3"/>
  <c r="B15" i="3"/>
  <c r="D176" i="3"/>
  <c r="D168" i="3"/>
  <c r="K30" i="3" l="1"/>
  <c r="K29" i="3" s="1"/>
  <c r="J104" i="3"/>
  <c r="I108" i="3" s="1"/>
  <c r="I109" i="3" s="1"/>
  <c r="I110" i="3" s="1"/>
  <c r="I128" i="3" s="1"/>
  <c r="K36" i="3"/>
  <c r="K15" i="3"/>
  <c r="K14" i="3" s="1"/>
  <c r="K370" i="3"/>
  <c r="J43" i="3" l="1"/>
  <c r="I47" i="3" s="1"/>
  <c r="I48" i="3" s="1"/>
  <c r="I49" i="3" s="1"/>
  <c r="I63" i="3" s="1"/>
  <c r="C36" i="3"/>
  <c r="B36" i="3"/>
  <c r="D370" i="3"/>
  <c r="D5" i="3" l="1"/>
  <c r="C14" i="3" l="1"/>
  <c r="B14" i="3"/>
  <c r="D178" i="3"/>
  <c r="D4" i="3" l="1"/>
  <c r="D3" i="3"/>
  <c r="D2" i="3"/>
  <c r="K2" i="3"/>
  <c r="J2" i="3"/>
  <c r="G2" i="3"/>
  <c r="A12" i="3" l="1"/>
  <c r="C43" i="3" s="1"/>
  <c r="C374" i="3"/>
  <c r="K325" i="3" l="1"/>
  <c r="J374" i="3" l="1"/>
  <c r="J378" i="3"/>
  <c r="J379" i="3" l="1"/>
  <c r="J380" i="3" s="1"/>
</calcChain>
</file>

<file path=xl/sharedStrings.xml><?xml version="1.0" encoding="utf-8"?>
<sst xmlns="http://schemas.openxmlformats.org/spreadsheetml/2006/main" count="645" uniqueCount="248">
  <si>
    <t>U</t>
  </si>
  <si>
    <t>TOTAL</t>
  </si>
  <si>
    <t>-</t>
  </si>
  <si>
    <t>Ens</t>
  </si>
  <si>
    <t>Les quantités figurant sur le devis quantitatif - estimatif de consultation ne sont fournies qu'à titre indicatif. En conséquence, l'entrepreneur devra vérifier l'exactitude, avant l'établissement de sa proposition, aucune réclamation au titre des métrés ne pourra être opposée aprés passation du marché.</t>
  </si>
  <si>
    <t>Désignation</t>
  </si>
  <si>
    <t>Date</t>
  </si>
  <si>
    <t>Type</t>
  </si>
  <si>
    <t>Affaire</t>
  </si>
  <si>
    <t>1.1.</t>
  </si>
  <si>
    <t>1.2.</t>
  </si>
  <si>
    <t>Sous total du §</t>
  </si>
  <si>
    <t>MONTANT T.T.C.</t>
  </si>
  <si>
    <t>N° série</t>
  </si>
  <si>
    <t>Ind.</t>
  </si>
  <si>
    <t>Eremes</t>
  </si>
  <si>
    <t>IFP Energies nouvelles</t>
  </si>
  <si>
    <t>1.3.</t>
  </si>
  <si>
    <t>TVA (20,0%)</t>
  </si>
  <si>
    <t>Chemins de câbles</t>
  </si>
  <si>
    <t>Mise à la terre de tous les équipements</t>
  </si>
  <si>
    <t>Y compris</t>
  </si>
  <si>
    <t>Boite de dérivation</t>
  </si>
  <si>
    <t>Plans, schémas, documentation techniques soumis à validation</t>
  </si>
  <si>
    <t>Rédaction des PV d'essais</t>
  </si>
  <si>
    <t>1.4.</t>
  </si>
  <si>
    <t>DECOMPOSITION GLOBALE &amp; FORFAITAIRE</t>
  </si>
  <si>
    <t>DPGF</t>
  </si>
  <si>
    <t>24bis, rue de l'égalité - 69 740 GENAS</t>
  </si>
  <si>
    <t>Web : www.eremes.fr - Mail : contact@eremes.fr</t>
  </si>
  <si>
    <t>Contact : Yannick ROUVIERE</t>
  </si>
  <si>
    <t>1.5.</t>
  </si>
  <si>
    <t xml:space="preserve">Repérage </t>
  </si>
  <si>
    <t>Dossier d'ouvrage exécuté</t>
  </si>
  <si>
    <t>Evacuation en décharge spécialisée</t>
  </si>
  <si>
    <t>PM</t>
  </si>
  <si>
    <t>1.1.1</t>
  </si>
  <si>
    <t>Sous-total du §</t>
  </si>
  <si>
    <t>1.1.2</t>
  </si>
  <si>
    <t>1.3.1</t>
  </si>
  <si>
    <t>1.3.2</t>
  </si>
  <si>
    <r>
      <t xml:space="preserve">Fourniture et pose de </t>
    </r>
    <r>
      <rPr>
        <b/>
        <sz val="10"/>
        <rFont val="Times New Roman"/>
        <family val="1"/>
      </rPr>
      <t xml:space="preserve">capteurs/actionneurs </t>
    </r>
    <r>
      <rPr>
        <sz val="10"/>
        <rFont val="Times New Roman"/>
        <family val="1"/>
      </rPr>
      <t>suivant prescriptions du CCTP</t>
    </r>
  </si>
  <si>
    <r>
      <rPr>
        <b/>
        <sz val="10"/>
        <rFont val="Times New Roman"/>
        <family val="1"/>
      </rPr>
      <t xml:space="preserve">Report </t>
    </r>
    <r>
      <rPr>
        <sz val="10"/>
        <rFont val="Times New Roman"/>
        <family val="1"/>
      </rPr>
      <t>des paramètres de fonctionnement sur la supervision suivant prescriptions du CCTP</t>
    </r>
  </si>
  <si>
    <t>Tél : 04.78.93.15.76</t>
  </si>
  <si>
    <r>
      <rPr>
        <b/>
        <sz val="10"/>
        <rFont val="Times New Roman"/>
        <family val="1"/>
      </rPr>
      <t>Raccordement électriques</t>
    </r>
    <r>
      <rPr>
        <sz val="10"/>
        <rFont val="Times New Roman"/>
        <family val="1"/>
      </rPr>
      <t xml:space="preserve"> des équipements en aval de l'armoire suivant prescriptions du CCTP</t>
    </r>
  </si>
  <si>
    <t>1 et 4, avenue de Bois Préau - 92 852 RUEIL-MALMAISON Cedex</t>
  </si>
  <si>
    <t>Tél : 01.47.52.52.65</t>
  </si>
  <si>
    <t xml:space="preserve">1 et 4, avenue de Bois Préau </t>
  </si>
  <si>
    <t>92 852 RUEIL-MALMAISON Cedex</t>
  </si>
  <si>
    <t>Qté</t>
  </si>
  <si>
    <t>Prix unitaire</t>
  </si>
  <si>
    <t>Unité</t>
  </si>
  <si>
    <t>1.2.1</t>
  </si>
  <si>
    <t>1.2.2</t>
  </si>
  <si>
    <t>1.2.3</t>
  </si>
  <si>
    <t>Essais et mise en service</t>
  </si>
  <si>
    <t>Vérification de la conformité</t>
  </si>
  <si>
    <t>Réalisation des documents d'études</t>
  </si>
  <si>
    <t>Formation de l'exploitant</t>
  </si>
  <si>
    <t>1.4.1</t>
  </si>
  <si>
    <t>1.4.2</t>
  </si>
  <si>
    <t>1.5.1</t>
  </si>
  <si>
    <t>1.5.2</t>
  </si>
  <si>
    <t>Moyens d'accès et de manutention</t>
  </si>
  <si>
    <t>Protection des zones d'intervention</t>
  </si>
  <si>
    <t>Rédaction des protocoles et des fiches de contrôle</t>
  </si>
  <si>
    <t>Rédaction et signature des PV</t>
  </si>
  <si>
    <t>Réalisation des contrôles et essais avant mise en service suivant prescriptions du CCTP :</t>
  </si>
  <si>
    <t>Vérification de la conformité de l'installation réalisée avec les préconisations du marché (Vérification statique) et réalisation des essais dynamiques suivant prescriptions du CCTP :</t>
  </si>
  <si>
    <t>Réalisation des documents d'études suivant prescriptions du CCTP</t>
  </si>
  <si>
    <t>Jour</t>
  </si>
  <si>
    <t>Temps consacré à la formation du personnel d'exploitation à l’utilisation des nouveaux équipements des installations suivant prescriptions du CCTP</t>
  </si>
  <si>
    <t>Modifications des fichiers sources existants disponibles par rapport à l’évolution des travaux suivant prescriptions du CCTP</t>
  </si>
  <si>
    <t xml:space="preserve"> - DPGF - 001</t>
  </si>
  <si>
    <t>Montant 
Total HT</t>
  </si>
  <si>
    <t>1.4.3</t>
  </si>
  <si>
    <t>1.5.3</t>
  </si>
  <si>
    <t>Ø450</t>
  </si>
  <si>
    <t>Thermomètre</t>
  </si>
  <si>
    <r>
      <t>Rédaction de l'</t>
    </r>
    <r>
      <rPr>
        <b/>
        <sz val="10"/>
        <rFont val="Times New Roman"/>
        <family val="1"/>
      </rPr>
      <t>analyse fonctionnelle</t>
    </r>
    <r>
      <rPr>
        <sz val="10"/>
        <rFont val="Times New Roman"/>
        <family val="1"/>
      </rPr>
      <t xml:space="preserve"> suivant prescriptions du CCTP</t>
    </r>
  </si>
  <si>
    <t>IFPEN - BATIMENTS CLAUDE BONNIER / DAHLIAS</t>
  </si>
  <si>
    <t>RENOVATION DES PRODCUTIONS</t>
  </si>
  <si>
    <t>AIR COMPRIME</t>
  </si>
  <si>
    <t>RMS 25 001</t>
  </si>
  <si>
    <t>Manutention</t>
  </si>
  <si>
    <t>DEPOSE DES INSTALLATIONS - CLAUDE BONNIER</t>
  </si>
  <si>
    <t>EQUIPEMENTS AIR COMPRIME - CLAUDE BONNIER</t>
  </si>
  <si>
    <t>Compresseurs</t>
  </si>
  <si>
    <t>Sécheurs</t>
  </si>
  <si>
    <t>Epurateur de condensats</t>
  </si>
  <si>
    <t xml:space="preserve">Réseaux de distribution et accessoires - Air comprimé </t>
  </si>
  <si>
    <t>Réseaux de distribution et accessoires - Eau de refroidissement</t>
  </si>
  <si>
    <t>1.3.3</t>
  </si>
  <si>
    <t>Réseau de purge des condensats</t>
  </si>
  <si>
    <t>RESEAUX DE DISTRIBUTION ET ACCESSOIRES - CLAUDE BONNIER</t>
  </si>
  <si>
    <t>ELECTRICITE ET REGULATION - CLAUDE BONNIER</t>
  </si>
  <si>
    <t>Automatisme</t>
  </si>
  <si>
    <t>Capteurs</t>
  </si>
  <si>
    <t>Modifications des armoires</t>
  </si>
  <si>
    <t>1.4.5</t>
  </si>
  <si>
    <t>Câblage et raccordements</t>
  </si>
  <si>
    <t>Supervision et renvoi d'alarmes</t>
  </si>
  <si>
    <t xml:space="preserve">  1. TRANCHE FERME : AIR COMPRIME - CLAUDE BONNIER</t>
  </si>
  <si>
    <r>
      <t xml:space="preserve">MONTANT H.T. DES TRAVAUX </t>
    </r>
    <r>
      <rPr>
        <b/>
        <sz val="14"/>
        <rFont val="Times New Roman"/>
        <family val="1"/>
      </rPr>
      <t>AIR COMPRIME - TRANCHE FERME</t>
    </r>
  </si>
  <si>
    <t>1.4.4</t>
  </si>
  <si>
    <t>1.5.4</t>
  </si>
  <si>
    <r>
      <rPr>
        <b/>
        <sz val="10"/>
        <rFont val="Times New Roman"/>
        <family val="1"/>
      </rPr>
      <t>Consignation</t>
    </r>
    <r>
      <rPr>
        <sz val="10"/>
        <rFont val="Times New Roman"/>
        <family val="1"/>
      </rPr>
      <t xml:space="preserve"> des installations en collaboration avec les services techniques IFPEN suivant prescriptions du CCTP</t>
    </r>
  </si>
  <si>
    <r>
      <t xml:space="preserve">Mise à disposition des moyens nécessaires </t>
    </r>
    <r>
      <rPr>
        <b/>
        <sz val="10"/>
        <rFont val="Times New Roman"/>
        <family val="1"/>
      </rPr>
      <t xml:space="preserve">aux opérations de dépose </t>
    </r>
    <r>
      <rPr>
        <sz val="10"/>
        <rFont val="Times New Roman"/>
        <family val="1"/>
      </rPr>
      <t>suivants prescriptions du CCTP</t>
    </r>
  </si>
  <si>
    <t>Phasage des opérations pour le maintien en service des installations</t>
  </si>
  <si>
    <t>Mise à disposition d'une centrale en location en extérieur selon nécessité</t>
  </si>
  <si>
    <r>
      <t xml:space="preserve">Fourniture et pose de </t>
    </r>
    <r>
      <rPr>
        <b/>
        <sz val="10"/>
        <rFont val="Times New Roman"/>
        <family val="1"/>
      </rPr>
      <t xml:space="preserve">compresseur d'air à vis lubrifiées à vitesse variable </t>
    </r>
    <r>
      <rPr>
        <sz val="10"/>
        <rFont val="Times New Roman"/>
        <family val="1"/>
      </rPr>
      <t>suivant prescriptions du CCTP</t>
    </r>
  </si>
  <si>
    <t>GA45 VSD+</t>
  </si>
  <si>
    <t>Type :</t>
  </si>
  <si>
    <t>Débit nom. :</t>
  </si>
  <si>
    <t>Régulation intégrée</t>
  </si>
  <si>
    <t>Préfiltre à l’aspiration</t>
  </si>
  <si>
    <t>Electrovanne sur réseau d'eau</t>
  </si>
  <si>
    <r>
      <t xml:space="preserve">Fourniture et pose de </t>
    </r>
    <r>
      <rPr>
        <b/>
        <sz val="10"/>
        <rFont val="Times New Roman"/>
        <family val="1"/>
      </rPr>
      <t>sécheur à adsorption</t>
    </r>
    <r>
      <rPr>
        <sz val="10"/>
        <rFont val="Times New Roman"/>
        <family val="1"/>
      </rPr>
      <t xml:space="preserve"> suivant prescriptions du CCTP</t>
    </r>
  </si>
  <si>
    <t>BD150+ 14,5 ZP Pdr -40C 400V/3</t>
  </si>
  <si>
    <t xml:space="preserve">Débit traité : </t>
  </si>
  <si>
    <r>
      <t>540 m</t>
    </r>
    <r>
      <rPr>
        <vertAlign val="superscript"/>
        <sz val="10"/>
        <color rgb="FF000000"/>
        <rFont val="Times New Roman"/>
        <family val="1"/>
      </rPr>
      <t>3</t>
    </r>
    <r>
      <rPr>
        <sz val="10"/>
        <color indexed="8"/>
        <rFont val="Times New Roman"/>
        <family val="1"/>
      </rPr>
      <t>/h</t>
    </r>
  </si>
  <si>
    <t>Préfiltre en amont UD+</t>
  </si>
  <si>
    <t>Filtre antipoussière en aval DDp</t>
  </si>
  <si>
    <r>
      <t>Fourniture et pose d'</t>
    </r>
    <r>
      <rPr>
        <b/>
        <sz val="10"/>
        <rFont val="Times New Roman"/>
        <family val="1"/>
      </rPr>
      <t>épurateur de condensats</t>
    </r>
    <r>
      <rPr>
        <sz val="10"/>
        <rFont val="Times New Roman"/>
        <family val="1"/>
      </rPr>
      <t xml:space="preserve"> suivant prescriptions du CCTP</t>
    </r>
  </si>
  <si>
    <r>
      <t>Fourniture et pose de</t>
    </r>
    <r>
      <rPr>
        <b/>
        <sz val="10"/>
        <rFont val="Times New Roman"/>
        <family val="1"/>
      </rPr>
      <t xml:space="preserve"> Vanne d'isolement </t>
    </r>
    <r>
      <rPr>
        <sz val="10"/>
        <rFont val="Times New Roman"/>
        <family val="1"/>
      </rPr>
      <t>DN80 suivant prescriptions du CCTP</t>
    </r>
  </si>
  <si>
    <r>
      <t>Fourniture et pose de</t>
    </r>
    <r>
      <rPr>
        <b/>
        <sz val="10"/>
        <rFont val="Times New Roman"/>
        <family val="1"/>
      </rPr>
      <t xml:space="preserve"> piquage avec vanne d'isolement </t>
    </r>
    <r>
      <rPr>
        <sz val="10"/>
        <rFont val="Times New Roman"/>
        <family val="1"/>
      </rPr>
      <t>DN15 suivant prescriptions du CCTP</t>
    </r>
  </si>
  <si>
    <r>
      <t xml:space="preserve">Fourniture et pose de </t>
    </r>
    <r>
      <rPr>
        <b/>
        <sz val="10"/>
        <rFont val="Times New Roman"/>
        <family val="1"/>
      </rPr>
      <t xml:space="preserve">canalisations en tube inox serti </t>
    </r>
    <r>
      <rPr>
        <sz val="10"/>
        <rFont val="Times New Roman"/>
        <family val="1"/>
      </rPr>
      <t>suivant prescriptions du CCTP</t>
    </r>
  </si>
  <si>
    <t>Ø15x1,0</t>
  </si>
  <si>
    <t>Ø88,9x1,5</t>
  </si>
  <si>
    <t>Ø76,1x1,5</t>
  </si>
  <si>
    <t xml:space="preserve">Accessoires (coude, té, réduction,...), supportage </t>
  </si>
  <si>
    <t>Epreuve</t>
  </si>
  <si>
    <t>Raccordement sur réseaux de distribution existants</t>
  </si>
  <si>
    <r>
      <t>Fourniture et pose de</t>
    </r>
    <r>
      <rPr>
        <b/>
        <sz val="10"/>
        <rFont val="Times New Roman"/>
        <family val="1"/>
      </rPr>
      <t xml:space="preserve"> Vanne d'isolement </t>
    </r>
    <r>
      <rPr>
        <sz val="10"/>
        <rFont val="Times New Roman"/>
        <family val="1"/>
      </rPr>
      <t>DN40 suivant prescriptions du CCTP</t>
    </r>
  </si>
  <si>
    <r>
      <t xml:space="preserve">Fourniture et pose de </t>
    </r>
    <r>
      <rPr>
        <b/>
        <sz val="10"/>
        <rFont val="Times New Roman"/>
        <family val="1"/>
      </rPr>
      <t xml:space="preserve">panoplie pour refroidissement </t>
    </r>
    <r>
      <rPr>
        <sz val="10"/>
        <rFont val="Times New Roman"/>
        <family val="1"/>
      </rPr>
      <t>suivant prescriptions du CCTP</t>
    </r>
  </si>
  <si>
    <t>Vanne d'isolement DN40</t>
  </si>
  <si>
    <t>Vanne thermostatique</t>
  </si>
  <si>
    <t>cf §1.2.1</t>
  </si>
  <si>
    <t>Manomètre</t>
  </si>
  <si>
    <t>Ø42x1,5</t>
  </si>
  <si>
    <t>Repérage réseaux suivant prescriptions du CCTP</t>
  </si>
  <si>
    <r>
      <rPr>
        <b/>
        <sz val="10"/>
        <rFont val="Times New Roman"/>
        <family val="1"/>
      </rPr>
      <t>Programmation</t>
    </r>
    <r>
      <rPr>
        <sz val="10"/>
        <rFont val="Times New Roman"/>
        <family val="1"/>
      </rPr>
      <t xml:space="preserve"> de l'automate suivant prescriptions du CCTP</t>
    </r>
  </si>
  <si>
    <r>
      <t xml:space="preserve">Report </t>
    </r>
    <r>
      <rPr>
        <b/>
        <sz val="10"/>
        <rFont val="Times New Roman"/>
        <family val="1"/>
      </rPr>
      <t xml:space="preserve">synthèses défauts </t>
    </r>
    <r>
      <rPr>
        <sz val="10"/>
        <rFont val="Times New Roman"/>
        <family val="1"/>
      </rPr>
      <t>(Niveau 1 et Niveau 2) sur système de gestion TOPKAPI</t>
    </r>
  </si>
  <si>
    <t xml:space="preserve">Débitmètre </t>
  </si>
  <si>
    <r>
      <rPr>
        <b/>
        <sz val="10"/>
        <rFont val="Times New Roman"/>
        <family val="1"/>
      </rPr>
      <t>Modifications</t>
    </r>
    <r>
      <rPr>
        <sz val="10"/>
        <rFont val="Times New Roman"/>
        <family val="1"/>
      </rPr>
      <t xml:space="preserve"> de l'armoire de distribution air comprimé existante, installée dans le local CB/045 suivants prescriptions du CCTP</t>
    </r>
  </si>
  <si>
    <r>
      <rPr>
        <b/>
        <sz val="10"/>
        <rFont val="Times New Roman"/>
        <family val="1"/>
      </rPr>
      <t>Modifications</t>
    </r>
    <r>
      <rPr>
        <sz val="10"/>
        <rFont val="Times New Roman"/>
        <family val="1"/>
      </rPr>
      <t xml:space="preserve"> de l'armoire force existante, installée dans le local CB/045 suivants prescriptions du CCTP</t>
    </r>
  </si>
  <si>
    <t>Modification des vues de supervision existantes</t>
  </si>
  <si>
    <r>
      <t>Renvoi d'alarme vers</t>
    </r>
    <r>
      <rPr>
        <b/>
        <sz val="10"/>
        <rFont val="Times New Roman"/>
        <family val="1"/>
      </rPr>
      <t xml:space="preserve"> système de gestion TOPKAPI</t>
    </r>
    <r>
      <rPr>
        <sz val="10"/>
        <rFont val="Times New Roman"/>
        <family val="1"/>
      </rPr>
      <t xml:space="preserve"> suivant prescriptions du CCTP</t>
    </r>
  </si>
  <si>
    <t>Alarme Niveau 1 (Urgence Non Critique )</t>
  </si>
  <si>
    <t>Alarme Niveau 2 (Urgence Critique)</t>
  </si>
  <si>
    <t>Production Air comprimé - Fonctionnement définitif en fin de travaux</t>
  </si>
  <si>
    <t>Production Air comprimé - Fonctionnement provisoire en cours de travaux</t>
  </si>
  <si>
    <t>Production air comprimé</t>
  </si>
  <si>
    <t>Armoire électrique de distribution air comprimé installée dans le local CB/045</t>
  </si>
  <si>
    <t>Armoire force installée dans le local CB/045</t>
  </si>
  <si>
    <t>Armoire régulation installée dans le local CB/045</t>
  </si>
  <si>
    <r>
      <t>Fourniture et pose d'</t>
    </r>
    <r>
      <rPr>
        <b/>
        <sz val="10"/>
        <rFont val="Times New Roman"/>
        <family val="1"/>
      </rPr>
      <t>automate de régulation</t>
    </r>
    <r>
      <rPr>
        <sz val="10"/>
        <rFont val="Times New Roman"/>
        <family val="1"/>
      </rPr>
      <t xml:space="preserve"> intégré pour la régulation du nouveau compresseur suivant prescriptions du CCTP</t>
    </r>
  </si>
  <si>
    <r>
      <rPr>
        <b/>
        <sz val="12"/>
        <rFont val="Times New Roman"/>
        <family val="1"/>
      </rPr>
      <t>VALORISATION CEE</t>
    </r>
    <r>
      <rPr>
        <sz val="12"/>
        <rFont val="Times New Roman"/>
        <family val="1"/>
      </rPr>
      <t xml:space="preserve"> selon </t>
    </r>
    <r>
      <rPr>
        <b/>
        <sz val="12"/>
        <rFont val="Times New Roman"/>
        <family val="1"/>
      </rPr>
      <t>IND-UT 114</t>
    </r>
    <r>
      <rPr>
        <sz val="12"/>
        <rFont val="Times New Roman"/>
        <family val="1"/>
      </rPr>
      <t xml:space="preserve"> (Moto-variateur synchrone à aimants permanents ou à réluctance)</t>
    </r>
  </si>
  <si>
    <t>kW</t>
  </si>
  <si>
    <t>kWh/kW</t>
  </si>
  <si>
    <t>kWh cumac</t>
  </si>
  <si>
    <t>MONTANT TOTAL CEE</t>
  </si>
  <si>
    <t>MONTANT TOTAL TTC TRANCHE FERME - CEE DEDUITS</t>
  </si>
  <si>
    <t>ETUDES, ESSAIS ET MISE EN SERVICE - CLAUDE BONNIER</t>
  </si>
  <si>
    <t>2.1.</t>
  </si>
  <si>
    <t>DEPOSE DES INSTALLATIONS - DAHLIAS</t>
  </si>
  <si>
    <t>2.1.1</t>
  </si>
  <si>
    <t>2.1.2</t>
  </si>
  <si>
    <t>2.2.</t>
  </si>
  <si>
    <t>EQUIPEMENTS AIR COMPRIME - DAHLIAS</t>
  </si>
  <si>
    <t>2.2.1</t>
  </si>
  <si>
    <t>2.2.2</t>
  </si>
  <si>
    <t>2.3.</t>
  </si>
  <si>
    <t>2.3.1</t>
  </si>
  <si>
    <t>2.3.2</t>
  </si>
  <si>
    <t>2.3.3</t>
  </si>
  <si>
    <t>2.4.</t>
  </si>
  <si>
    <t>RESEAUX DE DISTRIBUTION ET ACCESSOIRES - DAHLIAS</t>
  </si>
  <si>
    <t>ELECTRICITE ET REGULATION - DAHLIAS</t>
  </si>
  <si>
    <t>2.4.1</t>
  </si>
  <si>
    <t>2.4.2</t>
  </si>
  <si>
    <t>2.4.3</t>
  </si>
  <si>
    <t>2.4.4</t>
  </si>
  <si>
    <t>2.4.5</t>
  </si>
  <si>
    <t>2.5.</t>
  </si>
  <si>
    <t>ETUDES, ESSAIS ET MISE EN SERVICE - DAHLIAS</t>
  </si>
  <si>
    <t>2.5.1</t>
  </si>
  <si>
    <t>2.5.2</t>
  </si>
  <si>
    <t>2.5.3</t>
  </si>
  <si>
    <t>2.5.4</t>
  </si>
  <si>
    <r>
      <rPr>
        <b/>
        <sz val="10"/>
        <rFont val="Times New Roman"/>
        <family val="1"/>
      </rPr>
      <t>Dépose</t>
    </r>
    <r>
      <rPr>
        <sz val="10"/>
        <rFont val="Times New Roman"/>
        <family val="1"/>
      </rPr>
      <t xml:space="preserve"> des installations existantes situées </t>
    </r>
    <r>
      <rPr>
        <b/>
        <sz val="10"/>
        <rFont val="Times New Roman"/>
        <family val="1"/>
      </rPr>
      <t>en local technique</t>
    </r>
    <r>
      <rPr>
        <sz val="10"/>
        <rFont val="Times New Roman"/>
        <family val="1"/>
      </rPr>
      <t xml:space="preserve"> CB/045 suivant prescriptions du CCTP</t>
    </r>
  </si>
  <si>
    <r>
      <rPr>
        <b/>
        <sz val="10"/>
        <rFont val="Times New Roman"/>
        <family val="1"/>
      </rPr>
      <t>Dépose</t>
    </r>
    <r>
      <rPr>
        <sz val="10"/>
        <rFont val="Times New Roman"/>
        <family val="1"/>
      </rPr>
      <t xml:space="preserve"> des installations existantes situées </t>
    </r>
    <r>
      <rPr>
        <b/>
        <sz val="10"/>
        <rFont val="Times New Roman"/>
        <family val="1"/>
      </rPr>
      <t>en local technique</t>
    </r>
    <r>
      <rPr>
        <sz val="10"/>
        <rFont val="Times New Roman"/>
        <family val="1"/>
      </rPr>
      <t xml:space="preserve"> D/035D suivant prescriptions du CCTP</t>
    </r>
  </si>
  <si>
    <t>GA11 VSD</t>
  </si>
  <si>
    <t>Ø22x1,2</t>
  </si>
  <si>
    <t>Réseaux aérauliques</t>
  </si>
  <si>
    <t>Dépose des installations et maintien en service</t>
  </si>
  <si>
    <r>
      <t xml:space="preserve">Fourniture et pose de </t>
    </r>
    <r>
      <rPr>
        <b/>
        <sz val="10"/>
        <rFont val="Times New Roman"/>
        <family val="1"/>
      </rPr>
      <t xml:space="preserve">gaines de distribution aérauliques </t>
    </r>
    <r>
      <rPr>
        <sz val="10"/>
        <rFont val="Times New Roman"/>
        <family val="1"/>
      </rPr>
      <t xml:space="preserve">pour </t>
    </r>
    <r>
      <rPr>
        <u/>
        <sz val="10"/>
        <rFont val="Times New Roman"/>
        <family val="1"/>
      </rPr>
      <t>réseaux refoulement d'air</t>
    </r>
    <r>
      <rPr>
        <sz val="10"/>
        <rFont val="Times New Roman"/>
        <family val="1"/>
      </rPr>
      <t xml:space="preserve"> suivant prescriptions du CCTP</t>
    </r>
  </si>
  <si>
    <t>Raccordement sur refoulement compresseur</t>
  </si>
  <si>
    <r>
      <t>22,9 à 139,9 m</t>
    </r>
    <r>
      <rPr>
        <vertAlign val="superscript"/>
        <sz val="10"/>
        <color rgb="FF000000"/>
        <rFont val="Times New Roman"/>
        <family val="1"/>
      </rPr>
      <t>3</t>
    </r>
    <r>
      <rPr>
        <sz val="10"/>
        <color indexed="8"/>
        <rFont val="Times New Roman"/>
        <family val="1"/>
      </rPr>
      <t>/h</t>
    </r>
  </si>
  <si>
    <r>
      <t xml:space="preserve">Fourniture et pose de </t>
    </r>
    <r>
      <rPr>
        <b/>
        <sz val="10"/>
        <rFont val="Times New Roman"/>
        <family val="1"/>
      </rPr>
      <t xml:space="preserve">Tube flexible PVC </t>
    </r>
    <r>
      <rPr>
        <sz val="10"/>
        <rFont val="Times New Roman"/>
        <family val="1"/>
      </rPr>
      <t>transparent Ø10/16mm suivant prescriptions du CCTP</t>
    </r>
  </si>
  <si>
    <r>
      <t>95,4 à 559,1 m</t>
    </r>
    <r>
      <rPr>
        <vertAlign val="superscript"/>
        <sz val="10"/>
        <color rgb="FF000000"/>
        <rFont val="Times New Roman"/>
        <family val="1"/>
      </rPr>
      <t>3</t>
    </r>
    <r>
      <rPr>
        <sz val="10"/>
        <color indexed="8"/>
        <rFont val="Times New Roman"/>
        <family val="1"/>
      </rPr>
      <t>/h</t>
    </r>
  </si>
  <si>
    <r>
      <t xml:space="preserve">Fourniture et pose de </t>
    </r>
    <r>
      <rPr>
        <b/>
        <sz val="10"/>
        <rFont val="Times New Roman"/>
        <family val="1"/>
      </rPr>
      <t xml:space="preserve">coffret de gestion et de contrôle </t>
    </r>
    <r>
      <rPr>
        <sz val="10"/>
        <rFont val="Times New Roman"/>
        <family val="1"/>
      </rPr>
      <t>suivant prescriptions du CCTP</t>
    </r>
  </si>
  <si>
    <t>EQUALIZER 4.0</t>
  </si>
  <si>
    <r>
      <t>Modification du paramétrage de l'automate existant</t>
    </r>
    <r>
      <rPr>
        <b/>
        <sz val="10"/>
        <rFont val="Times New Roman"/>
        <family val="1"/>
      </rPr>
      <t xml:space="preserve"> </t>
    </r>
    <r>
      <rPr>
        <sz val="10"/>
        <rFont val="Times New Roman"/>
        <family val="1"/>
      </rPr>
      <t>suivant prescriptions du CCTP</t>
    </r>
  </si>
  <si>
    <t>Conservation des capteurs existants réutilisés suivant prescriptions du CCTP</t>
  </si>
  <si>
    <r>
      <rPr>
        <b/>
        <sz val="10"/>
        <rFont val="Times New Roman"/>
        <family val="1"/>
      </rPr>
      <t>Modifications</t>
    </r>
    <r>
      <rPr>
        <sz val="10"/>
        <rFont val="Times New Roman"/>
        <family val="1"/>
      </rPr>
      <t xml:space="preserve"> de l'armoire de distribution air comprimé existante, installée dans le local D/035D suivants prescriptions du CCTP</t>
    </r>
  </si>
  <si>
    <t>Transport</t>
  </si>
  <si>
    <t>Dossier DESP</t>
  </si>
  <si>
    <t>Vérification initiale de l'armoire par un organisme aggréé</t>
  </si>
  <si>
    <t>Armoire électrique de distribution air comprimé installée dans le local D/035D</t>
  </si>
  <si>
    <t>Contact : Ahmed AZIZI</t>
  </si>
  <si>
    <t>1.2.4</t>
  </si>
  <si>
    <t>Purgeurs électroniques</t>
  </si>
  <si>
    <r>
      <t xml:space="preserve">Fourniture et pose de </t>
    </r>
    <r>
      <rPr>
        <b/>
        <sz val="10"/>
        <rFont val="Times New Roman"/>
        <family val="1"/>
      </rPr>
      <t>purgeurs électroniques</t>
    </r>
    <r>
      <rPr>
        <sz val="10"/>
        <rFont val="Times New Roman"/>
        <family val="1"/>
      </rPr>
      <t xml:space="preserve"> suivant prescriptions du CCTP</t>
    </r>
  </si>
  <si>
    <t>Purgeurs pour ballons tampons</t>
  </si>
  <si>
    <t>Purgeurs pour filtres</t>
  </si>
  <si>
    <t>2.2.3</t>
  </si>
  <si>
    <t>Sécheur</t>
  </si>
  <si>
    <t>CD45+ -70C - 230V</t>
  </si>
  <si>
    <r>
      <t>162 m</t>
    </r>
    <r>
      <rPr>
        <vertAlign val="superscript"/>
        <sz val="10"/>
        <color rgb="FF000000"/>
        <rFont val="Times New Roman"/>
        <family val="1"/>
      </rPr>
      <t>3</t>
    </r>
    <r>
      <rPr>
        <sz val="10"/>
        <color indexed="8"/>
        <rFont val="Times New Roman"/>
        <family val="1"/>
      </rPr>
      <t>/h</t>
    </r>
  </si>
  <si>
    <t>Préfiltres en amont  &amp; Filtre en aval</t>
  </si>
  <si>
    <t>Inclus</t>
  </si>
  <si>
    <t>Régulation intégrée MK5</t>
  </si>
  <si>
    <r>
      <t>Fourniture et pose de</t>
    </r>
    <r>
      <rPr>
        <b/>
        <sz val="10"/>
        <rFont val="Times New Roman"/>
        <family val="1"/>
      </rPr>
      <t xml:space="preserve"> collecteur </t>
    </r>
    <r>
      <rPr>
        <sz val="10"/>
        <rFont val="Times New Roman"/>
        <family val="1"/>
      </rPr>
      <t>DN200 suivant prescriptions du CCTP</t>
    </r>
  </si>
  <si>
    <t>Vanne d'isolement DN80</t>
  </si>
  <si>
    <t>Vanne d'isolement DN65</t>
  </si>
  <si>
    <t>Vanne d'isolement DN50</t>
  </si>
  <si>
    <t>Vanne d'isolement DN25</t>
  </si>
  <si>
    <t>Vanne d'isolement DN15</t>
  </si>
  <si>
    <r>
      <t>Fourniture et pose d'</t>
    </r>
    <r>
      <rPr>
        <b/>
        <sz val="10"/>
        <rFont val="Times New Roman"/>
        <family val="1"/>
      </rPr>
      <t>automate de régulation</t>
    </r>
    <r>
      <rPr>
        <sz val="10"/>
        <rFont val="Times New Roman"/>
        <family val="1"/>
      </rPr>
      <t xml:space="preserve"> en armoire suivant prescriptions du CCTP</t>
    </r>
  </si>
  <si>
    <t>Modules d'extension E/S</t>
  </si>
  <si>
    <t xml:space="preserve">Nettoyage des données de l’ancien automate </t>
  </si>
  <si>
    <t>Vérification initiale de l'armoire par un organisme agréé</t>
  </si>
  <si>
    <t>Dossier DESP par un organisme agréé (visite initiale, plan d’inspection,..)</t>
  </si>
  <si>
    <t>Cf § 3.2</t>
  </si>
  <si>
    <t>Cf § 3.1</t>
  </si>
  <si>
    <r>
      <rPr>
        <b/>
        <sz val="12"/>
        <rFont val="Times New Roman"/>
        <family val="1"/>
      </rPr>
      <t>VALORISATION CEE</t>
    </r>
    <r>
      <rPr>
        <sz val="12"/>
        <rFont val="Times New Roman"/>
        <family val="1"/>
      </rPr>
      <t xml:space="preserve"> selon </t>
    </r>
    <r>
      <rPr>
        <b/>
        <sz val="12"/>
        <rFont val="Times New Roman"/>
        <family val="1"/>
      </rPr>
      <t>IND-UT 124</t>
    </r>
    <r>
      <rPr>
        <sz val="12"/>
        <rFont val="Times New Roman"/>
        <family val="1"/>
      </rPr>
      <t xml:space="preserve"> (Séquenceur électronique pour le pilotage d’une centrale de production d’air comprimé)</t>
    </r>
  </si>
  <si>
    <r>
      <rPr>
        <b/>
        <sz val="12"/>
        <rFont val="Times New Roman"/>
        <family val="1"/>
      </rPr>
      <t>VALORISATION CEE</t>
    </r>
    <r>
      <rPr>
        <sz val="12"/>
        <rFont val="Times New Roman"/>
        <family val="1"/>
      </rPr>
      <t xml:space="preserve"> selon </t>
    </r>
    <r>
      <rPr>
        <b/>
        <sz val="12"/>
        <rFont val="Times New Roman"/>
        <family val="1"/>
      </rPr>
      <t>IND-UT 122</t>
    </r>
    <r>
      <rPr>
        <sz val="12"/>
        <rFont val="Times New Roman"/>
        <family val="1"/>
      </rPr>
      <t xml:space="preserve"> (Sécheur d’air comprimé à adsorption utilisant un apport calorifique pour sa régénération - Selon mode de fonctionnement)</t>
    </r>
  </si>
  <si>
    <t>2. TRANCHE OPTIONNELLE 1 : AIR COMPRIME - DAHLIAS</t>
  </si>
  <si>
    <r>
      <t xml:space="preserve">MONTANT H.T. DES TRAVAUX </t>
    </r>
    <r>
      <rPr>
        <b/>
        <sz val="14"/>
        <rFont val="Times New Roman"/>
        <family val="1"/>
      </rPr>
      <t xml:space="preserve">AIR COMPRIME - TRANCHE OPTIONNELLE </t>
    </r>
    <r>
      <rPr>
        <sz val="14"/>
        <rFont val="Times New Roman"/>
        <family val="1"/>
      </rPr>
      <t>1</t>
    </r>
  </si>
  <si>
    <t>MONTANT TOTAL TTC TRANCHE OPTIONNELLE 1 - CEE DEDUITS</t>
  </si>
  <si>
    <r>
      <t xml:space="preserve">MONTANT T.T.C. DES TRAVAUX </t>
    </r>
    <r>
      <rPr>
        <b/>
        <sz val="11"/>
        <rFont val="Times New Roman"/>
        <family val="1"/>
      </rPr>
      <t xml:space="preserve">AIR COMPRIME </t>
    </r>
    <r>
      <rPr>
        <sz val="11"/>
        <rFont val="Times New Roman"/>
        <family val="1"/>
      </rPr>
      <t>(TRANCHE FERME + TRANCHE OPTIONNELLE 1)</t>
    </r>
  </si>
  <si>
    <r>
      <t xml:space="preserve">MONTANT H.T. DES TRAVAUX </t>
    </r>
    <r>
      <rPr>
        <b/>
        <sz val="11"/>
        <rFont val="Times New Roman"/>
        <family val="1"/>
      </rPr>
      <t xml:space="preserve">AIR COMPRIME </t>
    </r>
    <r>
      <rPr>
        <sz val="11"/>
        <rFont val="Times New Roman"/>
        <family val="1"/>
      </rPr>
      <t>(TRANCHE FERME + TRANCHE OPTIONNELLE 1)</t>
    </r>
  </si>
  <si>
    <t>MONTANT H.T. DES TRAVAUX AIR COMPRIME - TRANCHE FERME</t>
  </si>
  <si>
    <r>
      <t>TVA (</t>
    </r>
    <r>
      <rPr>
        <sz val="14"/>
        <color indexed="10"/>
        <rFont val="Times New Roman"/>
        <family val="1"/>
      </rPr>
      <t xml:space="preserve"> </t>
    </r>
    <r>
      <rPr>
        <sz val="14"/>
        <rFont val="Times New Roman"/>
        <family val="1"/>
      </rPr>
      <t>20,0%)</t>
    </r>
  </si>
  <si>
    <t>MONTANT H.T. DES TRAVAUX AIR COMPRIME - TRANCHE OPTIONNELLE 1</t>
  </si>
  <si>
    <t>Aucune suppression de ligne n'est autorisée. Toute modification de texte ou de quantité doit apparaitre en rouge dans la DPGF.</t>
  </si>
  <si>
    <t>Abbréviations acceptées : HM : Hors marché  -  CP : Compris  -  SO : Sans Objet  -  PM : Pour Mémoire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</si>
</sst>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 _€_-;\-* #,##0.00\ _€_-;_-* &quot;-&quot;??\ _€_-;_-@_-"/>
    <numFmt numFmtId="165" formatCode="_-* #,##0.00\ _F_-;\-* #,##0.00\ _F_-;_-* &quot;-&quot;??\ _F_-;_-@_-"/>
    <numFmt numFmtId="166" formatCode="00"/>
    <numFmt numFmtId="167" formatCode="&quot;Indice &quot;00&quot; du&quot;"/>
    <numFmt numFmtId="168" formatCode="&quot;RMS&quot;\ 00,000"/>
    <numFmt numFmtId="169" formatCode="000"/>
    <numFmt numFmtId="170" formatCode="_-* #,##0.00\ [$€]_-;\-* #,##0.00\ [$€]_-;_-* &quot;-&quot;??\ [$€]_-;_-@_-"/>
  </numFmts>
  <fonts count="79"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i/>
      <sz val="8"/>
      <color indexed="8"/>
      <name val="Arial"/>
      <family val="2"/>
    </font>
    <font>
      <b/>
      <sz val="14"/>
      <color indexed="8"/>
      <name val="Arial"/>
      <family val="2"/>
    </font>
    <font>
      <b/>
      <i/>
      <sz val="12"/>
      <color indexed="12"/>
      <name val="Arial"/>
      <family val="2"/>
    </font>
    <font>
      <b/>
      <u/>
      <sz val="10"/>
      <color indexed="8"/>
      <name val="Arial"/>
      <family val="2"/>
    </font>
    <font>
      <b/>
      <sz val="10"/>
      <color indexed="8"/>
      <name val="Arial"/>
      <family val="2"/>
    </font>
    <font>
      <sz val="8"/>
      <color indexed="8"/>
      <name val="Arial"/>
      <family val="2"/>
    </font>
    <font>
      <sz val="10"/>
      <color indexed="8"/>
      <name val="Arial"/>
      <family val="2"/>
    </font>
    <font>
      <sz val="7"/>
      <color indexed="8"/>
      <name val="Arial"/>
      <family val="2"/>
    </font>
    <font>
      <i/>
      <sz val="10"/>
      <color indexed="10"/>
      <name val="Arial Narrow"/>
      <family val="2"/>
    </font>
    <font>
      <sz val="10"/>
      <color indexed="8"/>
      <name val="Arial Narrow"/>
      <family val="2"/>
    </font>
    <font>
      <i/>
      <sz val="10"/>
      <color indexed="8"/>
      <name val="Arial"/>
      <family val="2"/>
    </font>
    <font>
      <sz val="14"/>
      <color indexed="8"/>
      <name val="Arial Black"/>
      <family val="2"/>
    </font>
    <font>
      <sz val="10"/>
      <name val="Arial"/>
      <family val="2"/>
    </font>
    <font>
      <sz val="11"/>
      <name val="Arial"/>
      <family val="2"/>
    </font>
    <font>
      <sz val="11"/>
      <name val="Arial"/>
      <family val="2"/>
    </font>
    <font>
      <sz val="10"/>
      <name val="Times New Roman"/>
      <family val="1"/>
    </font>
    <font>
      <sz val="14"/>
      <name val="Arial"/>
      <family val="2"/>
    </font>
    <font>
      <b/>
      <i/>
      <sz val="8"/>
      <name val="Times New Roman"/>
      <family val="1"/>
    </font>
    <font>
      <b/>
      <sz val="11"/>
      <name val="Times New Roman"/>
      <family val="1"/>
    </font>
    <font>
      <b/>
      <sz val="10"/>
      <name val="Times New Roman"/>
      <family val="1"/>
    </font>
    <font>
      <sz val="10"/>
      <color indexed="8"/>
      <name val="Times New Roman"/>
      <family val="1"/>
    </font>
    <font>
      <b/>
      <sz val="14"/>
      <name val="Times New Roman"/>
      <family val="1"/>
    </font>
    <font>
      <sz val="11"/>
      <name val="Times New Roman"/>
      <family val="1"/>
    </font>
    <font>
      <b/>
      <i/>
      <sz val="11"/>
      <name val="Times New Roman"/>
      <family val="1"/>
    </font>
    <font>
      <b/>
      <i/>
      <sz val="11"/>
      <color indexed="8"/>
      <name val="Times New Roman"/>
      <family val="1"/>
    </font>
    <font>
      <b/>
      <sz val="16"/>
      <name val="Times New Roman"/>
      <family val="1"/>
    </font>
    <font>
      <b/>
      <sz val="12"/>
      <name val="Times New Roman"/>
      <family val="1"/>
    </font>
    <font>
      <sz val="12"/>
      <name val="Times New Roman"/>
      <family val="1"/>
    </font>
    <font>
      <b/>
      <i/>
      <sz val="10"/>
      <color indexed="8"/>
      <name val="Times New Roman"/>
      <family val="1"/>
    </font>
    <font>
      <b/>
      <sz val="9"/>
      <name val="Times New Roman"/>
      <family val="1"/>
    </font>
    <font>
      <b/>
      <sz val="20"/>
      <name val="Times New Roman"/>
      <family val="1"/>
    </font>
    <font>
      <b/>
      <sz val="24"/>
      <name val="Times New Roman"/>
      <family val="1"/>
    </font>
    <font>
      <sz val="14"/>
      <name val="Times New Roman"/>
      <family val="1"/>
    </font>
    <font>
      <b/>
      <sz val="22"/>
      <name val="Times New Roman"/>
      <family val="1"/>
    </font>
    <font>
      <sz val="11"/>
      <color indexed="8"/>
      <name val="Calibri"/>
      <family val="2"/>
    </font>
    <font>
      <sz val="10"/>
      <name val="MS Sans Serif"/>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sz val="10"/>
      <color indexed="53"/>
      <name val="Arial"/>
      <family val="2"/>
    </font>
    <font>
      <sz val="14"/>
      <name val="MS Sans Serif"/>
      <family val="2"/>
    </font>
    <font>
      <b/>
      <sz val="12"/>
      <color indexed="12"/>
      <name val="Arial"/>
      <family val="2"/>
    </font>
    <font>
      <b/>
      <sz val="11"/>
      <color indexed="17"/>
      <name val="Arial"/>
      <family val="2"/>
    </font>
    <font>
      <b/>
      <sz val="10"/>
      <color indexed="25"/>
      <name val="Arial"/>
      <family val="2"/>
    </font>
    <font>
      <b/>
      <sz val="12"/>
      <color indexed="12"/>
      <name val="Arial Narrow"/>
      <family val="2"/>
    </font>
    <font>
      <b/>
      <sz val="11"/>
      <color indexed="17"/>
      <name val="Arial Narrow"/>
      <family val="2"/>
    </font>
    <font>
      <b/>
      <sz val="10"/>
      <color indexed="60"/>
      <name val="Arial Narrow"/>
      <family val="2"/>
    </font>
    <font>
      <sz val="11"/>
      <color theme="1"/>
      <name val="Calibri"/>
      <family val="2"/>
      <scheme val="minor"/>
    </font>
    <font>
      <b/>
      <sz val="14"/>
      <color theme="0"/>
      <name val="Times New Roman"/>
      <family val="1"/>
    </font>
    <font>
      <b/>
      <sz val="10"/>
      <color theme="0"/>
      <name val="Times New Roman"/>
      <family val="1"/>
    </font>
    <font>
      <i/>
      <sz val="10"/>
      <name val="Times New Roman"/>
      <family val="1"/>
    </font>
    <font>
      <i/>
      <sz val="10"/>
      <color indexed="8"/>
      <name val="Times New Roman"/>
      <family val="1"/>
    </font>
    <font>
      <b/>
      <i/>
      <u val="singleAccounting"/>
      <sz val="10"/>
      <name val="Times New Roman"/>
      <family val="1"/>
    </font>
    <font>
      <u/>
      <sz val="10"/>
      <name val="Times New Roman"/>
      <family val="1"/>
    </font>
    <font>
      <vertAlign val="superscript"/>
      <sz val="10"/>
      <color rgb="FF000000"/>
      <name val="Times New Roman"/>
      <family val="1"/>
    </font>
    <font>
      <sz val="14"/>
      <color indexed="10"/>
      <name val="Times New Roman"/>
      <family val="1"/>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9"/>
      </patternFill>
    </fill>
    <fill>
      <patternFill patternType="solid">
        <fgColor indexed="22"/>
      </patternFill>
    </fill>
    <fill>
      <patternFill patternType="solid">
        <fgColor indexed="43"/>
      </patternFill>
    </fill>
    <fill>
      <patternFill patternType="solid">
        <fgColor indexed="55"/>
      </patternFill>
    </fill>
    <fill>
      <patternFill patternType="solid">
        <fgColor indexed="47"/>
        <bgColor indexed="64"/>
      </patternFill>
    </fill>
    <fill>
      <patternFill patternType="solid">
        <fgColor indexed="9"/>
        <bgColor indexed="64"/>
      </patternFill>
    </fill>
    <fill>
      <patternFill patternType="solid">
        <fgColor rgb="FF454340"/>
        <bgColor indexed="64"/>
      </patternFill>
    </fill>
  </fills>
  <borders count="45">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64"/>
      </left>
      <right/>
      <top/>
      <bottom/>
      <diagonal/>
    </border>
    <border>
      <left/>
      <right style="medium">
        <color indexed="64"/>
      </right>
      <top style="double">
        <color indexed="64"/>
      </top>
      <bottom style="double">
        <color indexed="64"/>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hair">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right/>
      <top style="thin">
        <color auto="1"/>
      </top>
      <bottom/>
      <diagonal/>
    </border>
    <border>
      <left/>
      <right style="thin">
        <color auto="1"/>
      </right>
      <top style="thin">
        <color auto="1"/>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thin">
        <color indexed="64"/>
      </top>
      <bottom style="thin">
        <color indexed="64"/>
      </bottom>
      <diagonal/>
    </border>
    <border>
      <left style="hair">
        <color indexed="64"/>
      </left>
      <right/>
      <top style="thin">
        <color indexed="64"/>
      </top>
      <bottom/>
      <diagonal/>
    </border>
    <border>
      <left/>
      <right/>
      <top style="thin">
        <color auto="1"/>
      </top>
      <bottom/>
      <diagonal/>
    </border>
    <border>
      <left/>
      <right style="thin">
        <color auto="1"/>
      </right>
      <top style="thin">
        <color auto="1"/>
      </top>
      <bottom/>
      <diagonal/>
    </border>
    <border>
      <left style="thin">
        <color indexed="64"/>
      </left>
      <right style="hair">
        <color indexed="64"/>
      </right>
      <top/>
      <bottom style="thin">
        <color indexed="64"/>
      </bottom>
      <diagonal/>
    </border>
    <border>
      <left style="hair">
        <color indexed="64"/>
      </left>
      <right/>
      <top/>
      <bottom style="thin">
        <color indexed="64"/>
      </bottom>
      <diagonal/>
    </border>
    <border>
      <left style="hair">
        <color indexed="64"/>
      </left>
      <right style="thin">
        <color indexed="64"/>
      </right>
      <top/>
      <bottom style="thin">
        <color indexed="64"/>
      </bottom>
      <diagonal/>
    </border>
  </borders>
  <cellStyleXfs count="455">
    <xf numFmtId="0" fontId="0" fillId="0" borderId="0"/>
    <xf numFmtId="0" fontId="44" fillId="2" borderId="0" applyNumberFormat="0" applyBorder="0" applyAlignment="0" applyProtection="0"/>
    <xf numFmtId="0" fontId="44" fillId="2" borderId="0" applyNumberFormat="0" applyBorder="0" applyAlignment="0" applyProtection="0"/>
    <xf numFmtId="0" fontId="44" fillId="3" borderId="0" applyNumberFormat="0" applyBorder="0" applyAlignment="0" applyProtection="0"/>
    <xf numFmtId="0" fontId="44" fillId="3" borderId="0" applyNumberFormat="0" applyBorder="0" applyAlignment="0" applyProtection="0"/>
    <xf numFmtId="0" fontId="44" fillId="4" borderId="0" applyNumberFormat="0" applyBorder="0" applyAlignment="0" applyProtection="0"/>
    <xf numFmtId="0" fontId="44" fillId="4" borderId="0" applyNumberFormat="0" applyBorder="0" applyAlignment="0" applyProtection="0"/>
    <xf numFmtId="0" fontId="44" fillId="5" borderId="0" applyNumberFormat="0" applyBorder="0" applyAlignment="0" applyProtection="0"/>
    <xf numFmtId="0" fontId="44" fillId="5" borderId="0" applyNumberFormat="0" applyBorder="0" applyAlignment="0" applyProtection="0"/>
    <xf numFmtId="0" fontId="44" fillId="6" borderId="0" applyNumberFormat="0" applyBorder="0" applyAlignment="0" applyProtection="0"/>
    <xf numFmtId="0" fontId="44" fillId="6" borderId="0" applyNumberFormat="0" applyBorder="0" applyAlignment="0" applyProtection="0"/>
    <xf numFmtId="0" fontId="44" fillId="7" borderId="0" applyNumberFormat="0" applyBorder="0" applyAlignment="0" applyProtection="0"/>
    <xf numFmtId="0" fontId="44" fillId="7" borderId="0" applyNumberFormat="0" applyBorder="0" applyAlignment="0" applyProtection="0"/>
    <xf numFmtId="0" fontId="44" fillId="8" borderId="0" applyNumberFormat="0" applyBorder="0" applyAlignment="0" applyProtection="0"/>
    <xf numFmtId="0" fontId="44" fillId="8" borderId="0" applyNumberFormat="0" applyBorder="0" applyAlignment="0" applyProtection="0"/>
    <xf numFmtId="0" fontId="44" fillId="9" borderId="0" applyNumberFormat="0" applyBorder="0" applyAlignment="0" applyProtection="0"/>
    <xf numFmtId="0" fontId="44" fillId="9" borderId="0" applyNumberFormat="0" applyBorder="0" applyAlignment="0" applyProtection="0"/>
    <xf numFmtId="0" fontId="44" fillId="10" borderId="0" applyNumberFormat="0" applyBorder="0" applyAlignment="0" applyProtection="0"/>
    <xf numFmtId="0" fontId="44" fillId="10" borderId="0" applyNumberFormat="0" applyBorder="0" applyAlignment="0" applyProtection="0"/>
    <xf numFmtId="0" fontId="44" fillId="5" borderId="0" applyNumberFormat="0" applyBorder="0" applyAlignment="0" applyProtection="0"/>
    <xf numFmtId="0" fontId="44" fillId="5" borderId="0" applyNumberFormat="0" applyBorder="0" applyAlignment="0" applyProtection="0"/>
    <xf numFmtId="0" fontId="44" fillId="8" borderId="0" applyNumberFormat="0" applyBorder="0" applyAlignment="0" applyProtection="0"/>
    <xf numFmtId="0" fontId="44" fillId="8" borderId="0" applyNumberFormat="0" applyBorder="0" applyAlignment="0" applyProtection="0"/>
    <xf numFmtId="0" fontId="44" fillId="11" borderId="0" applyNumberFormat="0" applyBorder="0" applyAlignment="0" applyProtection="0"/>
    <xf numFmtId="0" fontId="44" fillId="11" borderId="0" applyNumberFormat="0" applyBorder="0" applyAlignment="0" applyProtection="0"/>
    <xf numFmtId="0" fontId="46" fillId="12" borderId="0" applyNumberFormat="0" applyBorder="0" applyAlignment="0" applyProtection="0"/>
    <xf numFmtId="0" fontId="46" fillId="9" borderId="0" applyNumberFormat="0" applyBorder="0" applyAlignment="0" applyProtection="0"/>
    <xf numFmtId="0" fontId="46" fillId="10" borderId="0" applyNumberFormat="0" applyBorder="0" applyAlignment="0" applyProtection="0"/>
    <xf numFmtId="0" fontId="46" fillId="13" borderId="0" applyNumberFormat="0" applyBorder="0" applyAlignment="0" applyProtection="0"/>
    <xf numFmtId="0" fontId="46" fillId="14" borderId="0" applyNumberFormat="0" applyBorder="0" applyAlignment="0" applyProtection="0"/>
    <xf numFmtId="0" fontId="46" fillId="15" borderId="0" applyNumberFormat="0" applyBorder="0" applyAlignment="0" applyProtection="0"/>
    <xf numFmtId="0" fontId="46" fillId="16" borderId="0" applyNumberFormat="0" applyBorder="0" applyAlignment="0" applyProtection="0"/>
    <xf numFmtId="0" fontId="46" fillId="17" borderId="0" applyNumberFormat="0" applyBorder="0" applyAlignment="0" applyProtection="0"/>
    <xf numFmtId="0" fontId="46" fillId="18" borderId="0" applyNumberFormat="0" applyBorder="0" applyAlignment="0" applyProtection="0"/>
    <xf numFmtId="0" fontId="46" fillId="13" borderId="0" applyNumberFormat="0" applyBorder="0" applyAlignment="0" applyProtection="0"/>
    <xf numFmtId="0" fontId="46" fillId="14" borderId="0" applyNumberFormat="0" applyBorder="0" applyAlignment="0" applyProtection="0"/>
    <xf numFmtId="0" fontId="46" fillId="19" borderId="0" applyNumberFormat="0" applyBorder="0" applyAlignment="0" applyProtection="0"/>
    <xf numFmtId="0" fontId="10" fillId="20" borderId="0">
      <alignment horizontal="left" vertical="top" wrapText="1"/>
    </xf>
    <xf numFmtId="0" fontId="10" fillId="20" borderId="0">
      <alignment horizontal="left" vertical="top" wrapText="1"/>
    </xf>
    <xf numFmtId="0" fontId="10" fillId="20" borderId="0">
      <alignment horizontal="left" vertical="top" wrapText="1"/>
    </xf>
    <xf numFmtId="0" fontId="10" fillId="20" borderId="0">
      <alignment horizontal="left" vertical="top" wrapText="1"/>
    </xf>
    <xf numFmtId="0" fontId="10" fillId="20" borderId="0">
      <alignment horizontal="left" vertical="top" wrapText="1"/>
    </xf>
    <xf numFmtId="0" fontId="47" fillId="0" borderId="0" applyNumberFormat="0" applyFill="0" applyBorder="0" applyAlignment="0" applyProtection="0"/>
    <xf numFmtId="0" fontId="48" fillId="21" borderId="1" applyNumberFormat="0" applyAlignment="0" applyProtection="0"/>
    <xf numFmtId="49" fontId="11" fillId="20" borderId="0">
      <alignment horizontal="left" vertical="top" wrapText="1"/>
    </xf>
    <xf numFmtId="0" fontId="49" fillId="0" borderId="2" applyNumberFormat="0" applyFill="0" applyAlignment="0" applyProtection="0"/>
    <xf numFmtId="49" fontId="12" fillId="20" borderId="0">
      <alignment horizontal="left" vertical="top" wrapText="1"/>
    </xf>
    <xf numFmtId="49" fontId="13" fillId="20" borderId="0">
      <alignment horizontal="left" vertical="top" wrapText="1"/>
    </xf>
    <xf numFmtId="49" fontId="14" fillId="20" borderId="0">
      <alignment horizontal="left" vertical="top" wrapText="1"/>
    </xf>
    <xf numFmtId="0" fontId="15" fillId="20" borderId="0">
      <alignment horizontal="left" vertical="top" wrapText="1"/>
    </xf>
    <xf numFmtId="0" fontId="15" fillId="20" borderId="0">
      <alignment horizontal="left" vertical="top" wrapText="1"/>
    </xf>
    <xf numFmtId="0" fontId="16" fillId="20" borderId="0">
      <alignment horizontal="left" vertical="top" wrapText="1"/>
    </xf>
    <xf numFmtId="0" fontId="50" fillId="7" borderId="1" applyNumberFormat="0" applyAlignment="0" applyProtection="0"/>
    <xf numFmtId="170" fontId="9" fillId="0" borderId="0" applyFont="0" applyFill="0" applyBorder="0" applyAlignment="0" applyProtection="0"/>
    <xf numFmtId="170" fontId="9" fillId="0" borderId="0" applyFont="0" applyFill="0" applyBorder="0" applyAlignment="0" applyProtection="0"/>
    <xf numFmtId="170" fontId="9" fillId="0" borderId="0" applyFont="0" applyFill="0" applyBorder="0" applyAlignment="0" applyProtection="0"/>
    <xf numFmtId="170" fontId="9" fillId="0" borderId="0" applyFont="0" applyFill="0" applyBorder="0" applyAlignment="0" applyProtection="0"/>
    <xf numFmtId="49" fontId="16" fillId="20" borderId="0">
      <alignment horizontal="left" vertical="top"/>
    </xf>
    <xf numFmtId="0" fontId="51" fillId="3" borderId="0" applyNumberFormat="0" applyBorder="0" applyAlignment="0" applyProtection="0"/>
    <xf numFmtId="49" fontId="17" fillId="20" borderId="0">
      <alignment horizontal="left" vertical="top"/>
    </xf>
    <xf numFmtId="0" fontId="18" fillId="20" borderId="0">
      <alignment horizontal="left" vertical="top" wrapText="1"/>
    </xf>
    <xf numFmtId="49" fontId="18" fillId="20" borderId="0">
      <alignment horizontal="left" vertical="top" wrapText="1"/>
    </xf>
    <xf numFmtId="49" fontId="11" fillId="20" borderId="0">
      <alignment horizontal="left" vertical="top"/>
    </xf>
    <xf numFmtId="38" fontId="45" fillId="0" borderId="0" applyFont="0" applyFill="0" applyBorder="0" applyAlignment="0" applyProtection="0"/>
    <xf numFmtId="164" fontId="9" fillId="0" borderId="0" applyFont="0" applyFill="0" applyBorder="0" applyAlignment="0" applyProtection="0"/>
    <xf numFmtId="165" fontId="23" fillId="0" borderId="0" applyFont="0" applyFill="0" applyBorder="0" applyAlignment="0" applyProtection="0"/>
    <xf numFmtId="165" fontId="23" fillId="0" borderId="0" applyFont="0" applyFill="0" applyBorder="0" applyAlignment="0" applyProtection="0"/>
    <xf numFmtId="164" fontId="9" fillId="0" borderId="0" applyFont="0" applyFill="0" applyBorder="0" applyAlignment="0" applyProtection="0"/>
    <xf numFmtId="165" fontId="23" fillId="0" borderId="0" applyFont="0" applyFill="0" applyBorder="0" applyAlignment="0" applyProtection="0"/>
    <xf numFmtId="165" fontId="23"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0" fontId="52" fillId="22" borderId="0" applyNumberFormat="0" applyBorder="0" applyAlignment="0" applyProtection="0"/>
    <xf numFmtId="0" fontId="9" fillId="0" borderId="0"/>
    <xf numFmtId="0" fontId="70" fillId="0" borderId="0"/>
    <xf numFmtId="0" fontId="9" fillId="0" borderId="0"/>
    <xf numFmtId="0" fontId="9" fillId="0" borderId="0"/>
    <xf numFmtId="0" fontId="9" fillId="0" borderId="0"/>
    <xf numFmtId="0" fontId="70" fillId="0" borderId="0"/>
    <xf numFmtId="0" fontId="70" fillId="0" borderId="0"/>
    <xf numFmtId="0" fontId="23" fillId="0" borderId="0"/>
    <xf numFmtId="0" fontId="23" fillId="0" borderId="0"/>
    <xf numFmtId="0" fontId="9" fillId="0" borderId="0"/>
    <xf numFmtId="0" fontId="23" fillId="0" borderId="0"/>
    <xf numFmtId="0" fontId="70" fillId="0" borderId="0"/>
    <xf numFmtId="0" fontId="23" fillId="0" borderId="0"/>
    <xf numFmtId="0" fontId="23" fillId="0" borderId="0"/>
    <xf numFmtId="0" fontId="70" fillId="0" borderId="0"/>
    <xf numFmtId="0" fontId="70" fillId="0" borderId="0"/>
    <xf numFmtId="0" fontId="9" fillId="0" borderId="0"/>
    <xf numFmtId="0" fontId="70" fillId="0" borderId="0"/>
    <xf numFmtId="0" fontId="9" fillId="0" borderId="0"/>
    <xf numFmtId="0" fontId="9" fillId="0" borderId="0"/>
    <xf numFmtId="0" fontId="70" fillId="0" borderId="0"/>
    <xf numFmtId="0" fontId="9" fillId="0" borderId="0"/>
    <xf numFmtId="0" fontId="9" fillId="0" borderId="0"/>
    <xf numFmtId="0" fontId="9" fillId="0" borderId="0"/>
    <xf numFmtId="0" fontId="70" fillId="0" borderId="0"/>
    <xf numFmtId="0" fontId="9" fillId="0" borderId="0"/>
    <xf numFmtId="0" fontId="9" fillId="0" borderId="0"/>
    <xf numFmtId="0" fontId="9" fillId="0" borderId="0">
      <alignment vertical="center"/>
    </xf>
    <xf numFmtId="0" fontId="9" fillId="0" borderId="0"/>
    <xf numFmtId="0" fontId="70" fillId="0" borderId="0"/>
    <xf numFmtId="0" fontId="70" fillId="0" borderId="0"/>
    <xf numFmtId="0" fontId="9" fillId="0" borderId="0"/>
    <xf numFmtId="0" fontId="70" fillId="0" borderId="0"/>
    <xf numFmtId="0" fontId="9" fillId="0" borderId="0"/>
    <xf numFmtId="0" fontId="9" fillId="0" borderId="0"/>
    <xf numFmtId="0" fontId="25" fillId="0" borderId="0"/>
    <xf numFmtId="0" fontId="9" fillId="0" borderId="0">
      <alignment vertical="top"/>
    </xf>
    <xf numFmtId="0" fontId="62" fillId="0" borderId="3" applyNumberFormat="0" applyFont="0" applyBorder="0" applyAlignment="0"/>
    <xf numFmtId="10" fontId="63" fillId="0" borderId="4" applyFill="0" applyBorder="0" applyProtection="0">
      <alignment horizontal="right"/>
    </xf>
    <xf numFmtId="49" fontId="17" fillId="20" borderId="0">
      <alignment vertical="top" wrapText="1"/>
    </xf>
    <xf numFmtId="0" fontId="53" fillId="4" borderId="0" applyNumberFormat="0" applyBorder="0" applyAlignment="0" applyProtection="0"/>
    <xf numFmtId="0" fontId="54" fillId="21" borderId="5" applyNumberFormat="0" applyAlignment="0" applyProtection="0"/>
    <xf numFmtId="0" fontId="19" fillId="20" borderId="0">
      <alignment horizontal="left" vertical="top" wrapText="1"/>
    </xf>
    <xf numFmtId="0" fontId="20" fillId="20" borderId="0">
      <alignment horizontal="left" vertical="top" wrapText="1"/>
    </xf>
    <xf numFmtId="0" fontId="9" fillId="0" borderId="0" applyNumberFormat="0" applyBorder="0" applyAlignment="0" applyProtection="0"/>
    <xf numFmtId="0" fontId="9" fillId="0" borderId="0" applyNumberFormat="0" applyBorder="0" applyAlignment="0" applyProtection="0"/>
    <xf numFmtId="0" fontId="9" fillId="0" borderId="0" applyNumberFormat="0" applyBorder="0" applyAlignment="0" applyProtection="0"/>
    <xf numFmtId="0" fontId="9" fillId="0" borderId="0" applyNumberFormat="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49" fontId="16" fillId="20" borderId="0">
      <alignment horizontal="left" vertical="top" wrapText="1"/>
    </xf>
    <xf numFmtId="49" fontId="21" fillId="20" borderId="0">
      <alignment horizontal="left" vertical="top"/>
    </xf>
    <xf numFmtId="0" fontId="57" fillId="0" borderId="6" applyNumberFormat="0" applyFill="0" applyAlignment="0" applyProtection="0"/>
    <xf numFmtId="0" fontId="58" fillId="0" borderId="7" applyNumberFormat="0" applyFill="0" applyAlignment="0" applyProtection="0"/>
    <xf numFmtId="0" fontId="59" fillId="0" borderId="8" applyNumberFormat="0" applyFill="0" applyAlignment="0" applyProtection="0"/>
    <xf numFmtId="0" fontId="59" fillId="0" borderId="0" applyNumberFormat="0" applyFill="0" applyBorder="0" applyAlignment="0" applyProtection="0"/>
    <xf numFmtId="0" fontId="64" fillId="0" borderId="0" applyNumberFormat="0" applyBorder="0" applyProtection="0">
      <alignment horizontal="left" vertical="center"/>
    </xf>
    <xf numFmtId="0" fontId="65" fillId="0" borderId="0" applyNumberFormat="0" applyFill="0" applyBorder="0" applyProtection="0">
      <alignment horizontal="left" vertical="center"/>
    </xf>
    <xf numFmtId="0" fontId="66" fillId="0" borderId="0" applyNumberFormat="0" applyFill="0" applyProtection="0">
      <alignment horizontal="left" vertical="center"/>
    </xf>
    <xf numFmtId="0" fontId="60" fillId="0" borderId="9" applyNumberFormat="0" applyFill="0" applyAlignment="0" applyProtection="0"/>
    <xf numFmtId="0" fontId="67" fillId="0" borderId="0" applyNumberFormat="0" applyFill="0" applyProtection="0">
      <alignment horizontal="left" vertical="center"/>
    </xf>
    <xf numFmtId="0" fontId="68" fillId="0" borderId="0" applyNumberFormat="0" applyFill="0" applyBorder="0" applyProtection="0">
      <alignment horizontal="left" vertical="center"/>
    </xf>
    <xf numFmtId="0" fontId="69" fillId="0" borderId="0" applyNumberFormat="0" applyFill="0" applyBorder="0" applyProtection="0">
      <alignment horizontal="left" vertical="center"/>
    </xf>
    <xf numFmtId="0" fontId="61" fillId="23" borderId="10" applyNumberFormat="0" applyAlignment="0" applyProtection="0"/>
    <xf numFmtId="0" fontId="8" fillId="0" borderId="0"/>
    <xf numFmtId="0" fontId="8" fillId="0" borderId="0"/>
    <xf numFmtId="0" fontId="8" fillId="0" borderId="0"/>
    <xf numFmtId="0" fontId="8" fillId="0" borderId="0"/>
    <xf numFmtId="0" fontId="7" fillId="0" borderId="0"/>
    <xf numFmtId="0" fontId="9"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9" fillId="0" borderId="0"/>
    <xf numFmtId="0" fontId="15" fillId="20" borderId="0">
      <alignment horizontal="left" vertical="top" wrapText="1"/>
    </xf>
    <xf numFmtId="164" fontId="9"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8" fillId="21" borderId="32" applyNumberFormat="0" applyAlignment="0" applyProtection="0"/>
    <xf numFmtId="0" fontId="50" fillId="7" borderId="32" applyNumberForma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4" fillId="21" borderId="33" applyNumberFormat="0" applyAlignment="0" applyProtection="0"/>
    <xf numFmtId="0" fontId="60" fillId="0" borderId="34" applyNumberFormat="0" applyFill="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alignment vertical="top"/>
    </xf>
    <xf numFmtId="0" fontId="1" fillId="0" borderId="0"/>
  </cellStyleXfs>
  <cellXfs count="266">
    <xf numFmtId="0" fontId="0" fillId="0" borderId="0" xfId="0"/>
    <xf numFmtId="0" fontId="0" fillId="0" borderId="0" xfId="0" applyAlignment="1">
      <alignment horizontal="center"/>
    </xf>
    <xf numFmtId="0" fontId="23" fillId="0" borderId="0" xfId="0" applyFont="1" applyAlignment="1">
      <alignment horizontal="left" vertical="center"/>
    </xf>
    <xf numFmtId="0" fontId="23" fillId="0" borderId="0" xfId="0" applyFont="1"/>
    <xf numFmtId="0" fontId="24" fillId="0" borderId="0" xfId="0" applyFont="1"/>
    <xf numFmtId="0" fontId="22" fillId="0" borderId="0" xfId="0" applyFont="1"/>
    <xf numFmtId="0" fontId="0" fillId="0" borderId="0" xfId="0" applyAlignment="1">
      <alignment horizontal="left" vertical="center"/>
    </xf>
    <xf numFmtId="0" fontId="0" fillId="24" borderId="0" xfId="0" applyFill="1"/>
    <xf numFmtId="164" fontId="22" fillId="0" borderId="0" xfId="0" applyNumberFormat="1" applyFont="1"/>
    <xf numFmtId="0" fontId="26" fillId="0" borderId="0" xfId="0" applyFont="1" applyAlignment="1">
      <alignment horizontal="left" vertical="center"/>
    </xf>
    <xf numFmtId="164" fontId="29" fillId="0" borderId="12" xfId="64" applyFont="1" applyBorder="1" applyAlignment="1">
      <alignment horizontal="center" vertical="center"/>
    </xf>
    <xf numFmtId="0" fontId="25" fillId="0" borderId="15" xfId="64" applyNumberFormat="1" applyFont="1" applyBorder="1" applyAlignment="1">
      <alignment horizontal="center" vertical="center"/>
    </xf>
    <xf numFmtId="0" fontId="25" fillId="0" borderId="17" xfId="64" applyNumberFormat="1" applyFont="1" applyBorder="1" applyAlignment="1">
      <alignment horizontal="center" vertical="center"/>
    </xf>
    <xf numFmtId="0" fontId="32" fillId="0" borderId="3" xfId="0" applyFont="1" applyBorder="1" applyAlignment="1">
      <alignment horizontal="left" vertical="center"/>
    </xf>
    <xf numFmtId="0" fontId="32" fillId="0" borderId="17" xfId="64" applyNumberFormat="1" applyFont="1" applyBorder="1" applyAlignment="1">
      <alignment horizontal="left" vertical="center"/>
    </xf>
    <xf numFmtId="0" fontId="33" fillId="0" borderId="15" xfId="64" applyNumberFormat="1" applyFont="1" applyBorder="1" applyAlignment="1">
      <alignment horizontal="center" vertical="center"/>
    </xf>
    <xf numFmtId="0" fontId="34" fillId="0" borderId="3" xfId="47" applyNumberFormat="1" applyFont="1" applyFill="1" applyBorder="1" applyAlignment="1">
      <alignment vertical="center" wrapText="1"/>
    </xf>
    <xf numFmtId="0" fontId="34" fillId="0" borderId="0" xfId="47" applyNumberFormat="1" applyFont="1" applyFill="1" applyAlignment="1">
      <alignment horizontal="right" vertical="center"/>
    </xf>
    <xf numFmtId="0" fontId="34" fillId="0" borderId="0" xfId="47" applyNumberFormat="1" applyFont="1" applyFill="1" applyAlignment="1">
      <alignment vertical="center"/>
    </xf>
    <xf numFmtId="0" fontId="34" fillId="0" borderId="0" xfId="47" applyNumberFormat="1" applyFont="1" applyFill="1" applyAlignment="1">
      <alignment vertical="center" wrapText="1"/>
    </xf>
    <xf numFmtId="0" fontId="34" fillId="0" borderId="14" xfId="47" applyNumberFormat="1" applyFont="1" applyFill="1" applyBorder="1" applyAlignment="1">
      <alignment vertical="center" wrapText="1"/>
    </xf>
    <xf numFmtId="164" fontId="33" fillId="0" borderId="17" xfId="64" applyFont="1" applyBorder="1" applyAlignment="1" applyProtection="1">
      <alignment horizontal="center" vertical="center"/>
      <protection locked="0"/>
    </xf>
    <xf numFmtId="0" fontId="25" fillId="0" borderId="20" xfId="123" applyFont="1" applyBorder="1">
      <alignment vertical="top"/>
    </xf>
    <xf numFmtId="0" fontId="25" fillId="0" borderId="21" xfId="123" applyFont="1" applyBorder="1">
      <alignment vertical="top"/>
    </xf>
    <xf numFmtId="0" fontId="29" fillId="0" borderId="21" xfId="123" applyFont="1" applyBorder="1" applyAlignment="1">
      <alignment vertical="top" wrapText="1"/>
    </xf>
    <xf numFmtId="164" fontId="25" fillId="0" borderId="21" xfId="64" applyFont="1" applyBorder="1" applyAlignment="1">
      <alignment horizontal="center" vertical="top"/>
    </xf>
    <xf numFmtId="0" fontId="25" fillId="0" borderId="22" xfId="123" applyFont="1" applyBorder="1">
      <alignment vertical="top"/>
    </xf>
    <xf numFmtId="0" fontId="25" fillId="0" borderId="11" xfId="123" applyFont="1" applyBorder="1">
      <alignment vertical="top"/>
    </xf>
    <xf numFmtId="0" fontId="29" fillId="0" borderId="11" xfId="123" applyFont="1" applyBorder="1" applyAlignment="1">
      <alignment vertical="top" wrapText="1"/>
    </xf>
    <xf numFmtId="164" fontId="25" fillId="0" borderId="11" xfId="64" applyFont="1" applyBorder="1" applyAlignment="1">
      <alignment horizontal="center" vertical="top"/>
    </xf>
    <xf numFmtId="0" fontId="25" fillId="0" borderId="11" xfId="64" applyNumberFormat="1" applyFont="1" applyBorder="1" applyAlignment="1">
      <alignment horizontal="center" vertical="top"/>
    </xf>
    <xf numFmtId="0" fontId="32" fillId="0" borderId="3" xfId="123" applyFont="1" applyBorder="1">
      <alignment vertical="top"/>
    </xf>
    <xf numFmtId="0" fontId="28" fillId="0" borderId="0" xfId="123" applyFont="1" applyAlignment="1">
      <alignment vertical="top" wrapText="1"/>
    </xf>
    <xf numFmtId="164" fontId="29" fillId="0" borderId="0" xfId="64" applyFont="1" applyAlignment="1">
      <alignment horizontal="center" vertical="center"/>
    </xf>
    <xf numFmtId="164" fontId="29" fillId="0" borderId="14" xfId="64" applyFont="1" applyBorder="1" applyAlignment="1">
      <alignment horizontal="center" vertical="center"/>
    </xf>
    <xf numFmtId="164" fontId="25" fillId="0" borderId="17" xfId="64" applyFont="1" applyBorder="1" applyAlignment="1">
      <alignment horizontal="center" vertical="center"/>
    </xf>
    <xf numFmtId="0" fontId="29" fillId="0" borderId="11" xfId="123" applyFont="1" applyBorder="1">
      <alignment vertical="top"/>
    </xf>
    <xf numFmtId="0" fontId="32" fillId="0" borderId="24" xfId="0" applyFont="1" applyBorder="1" applyAlignment="1">
      <alignment horizontal="left" vertical="center"/>
    </xf>
    <xf numFmtId="0" fontId="25" fillId="0" borderId="20" xfId="123" applyFont="1" applyBorder="1" applyAlignment="1">
      <alignment vertical="center"/>
    </xf>
    <xf numFmtId="0" fontId="25" fillId="0" borderId="18" xfId="123" applyFont="1" applyBorder="1" applyAlignment="1">
      <alignment vertical="center"/>
    </xf>
    <xf numFmtId="164" fontId="33" fillId="0" borderId="25" xfId="64" applyFont="1" applyBorder="1" applyAlignment="1">
      <alignment horizontal="center" vertical="center"/>
    </xf>
    <xf numFmtId="164" fontId="33" fillId="0" borderId="26" xfId="64" applyFont="1" applyBorder="1" applyAlignment="1" applyProtection="1">
      <alignment horizontal="center" vertical="center"/>
      <protection locked="0"/>
    </xf>
    <xf numFmtId="0" fontId="31" fillId="0" borderId="0" xfId="123" applyFont="1" applyAlignment="1">
      <alignment vertical="center"/>
    </xf>
    <xf numFmtId="0" fontId="29" fillId="0" borderId="11" xfId="123" applyFont="1" applyBorder="1" applyAlignment="1">
      <alignment vertical="center"/>
    </xf>
    <xf numFmtId="164" fontId="29" fillId="0" borderId="11" xfId="64" applyFont="1" applyBorder="1" applyAlignment="1">
      <alignment horizontal="center" vertical="center"/>
    </xf>
    <xf numFmtId="164" fontId="29" fillId="0" borderId="23" xfId="64" applyFont="1" applyBorder="1" applyAlignment="1">
      <alignment horizontal="center" vertical="center"/>
    </xf>
    <xf numFmtId="0" fontId="29" fillId="0" borderId="0" xfId="122" applyFont="1" applyAlignment="1" applyProtection="1">
      <alignment horizontal="right" vertical="center"/>
      <protection locked="0"/>
    </xf>
    <xf numFmtId="0" fontId="25" fillId="0" borderId="0" xfId="0" applyFont="1"/>
    <xf numFmtId="0" fontId="25" fillId="0" borderId="0" xfId="0" applyFont="1" applyAlignment="1">
      <alignment horizontal="center" vertical="center" wrapText="1"/>
    </xf>
    <xf numFmtId="0" fontId="29" fillId="0" borderId="0" xfId="0" applyFont="1" applyAlignment="1">
      <alignment vertical="center" wrapText="1"/>
    </xf>
    <xf numFmtId="0" fontId="29" fillId="0" borderId="0" xfId="0" applyFont="1" applyAlignment="1">
      <alignment vertical="center"/>
    </xf>
    <xf numFmtId="0" fontId="31" fillId="0" borderId="0" xfId="122" applyFont="1" applyAlignment="1" applyProtection="1">
      <alignment vertical="center"/>
      <protection locked="0"/>
    </xf>
    <xf numFmtId="0" fontId="39" fillId="0" borderId="0" xfId="122" applyFont="1" applyAlignment="1" applyProtection="1">
      <alignment horizontal="center" vertical="center"/>
      <protection locked="0"/>
    </xf>
    <xf numFmtId="3" fontId="39" fillId="0" borderId="0" xfId="122" quotePrefix="1" applyNumberFormat="1" applyFont="1" applyAlignment="1">
      <alignment horizontal="center" vertical="center"/>
    </xf>
    <xf numFmtId="49" fontId="39" fillId="0" borderId="0" xfId="122" applyNumberFormat="1" applyFont="1" applyAlignment="1">
      <alignment horizontal="center" vertical="center"/>
    </xf>
    <xf numFmtId="0" fontId="29" fillId="0" borderId="0" xfId="122" applyFont="1" applyAlignment="1" applyProtection="1">
      <alignment vertical="center"/>
      <protection locked="0"/>
    </xf>
    <xf numFmtId="0" fontId="29" fillId="0" borderId="0" xfId="0" applyFont="1" applyAlignment="1">
      <alignment horizontal="center" vertical="center" wrapText="1"/>
    </xf>
    <xf numFmtId="0" fontId="29" fillId="0" borderId="21" xfId="123" applyFont="1" applyBorder="1">
      <alignment vertical="top"/>
    </xf>
    <xf numFmtId="0" fontId="25" fillId="0" borderId="0" xfId="0" applyFont="1" applyAlignment="1">
      <alignment horizontal="left" vertical="center"/>
    </xf>
    <xf numFmtId="0" fontId="31" fillId="0" borderId="0" xfId="122" applyFont="1" applyAlignment="1" applyProtection="1">
      <alignment horizontal="left" vertical="center"/>
      <protection locked="0"/>
    </xf>
    <xf numFmtId="0" fontId="29" fillId="0" borderId="0" xfId="122" applyFont="1" applyAlignment="1" applyProtection="1">
      <alignment horizontal="left" vertical="center"/>
      <protection locked="0"/>
    </xf>
    <xf numFmtId="0" fontId="36" fillId="0" borderId="0" xfId="123" applyFont="1">
      <alignment vertical="top"/>
    </xf>
    <xf numFmtId="0" fontId="32" fillId="0" borderId="0" xfId="123" applyFont="1">
      <alignment vertical="top"/>
    </xf>
    <xf numFmtId="0" fontId="25" fillId="0" borderId="0" xfId="94" applyFont="1"/>
    <xf numFmtId="0" fontId="34" fillId="0" borderId="11" xfId="47" applyNumberFormat="1" applyFont="1" applyFill="1" applyBorder="1" applyAlignment="1">
      <alignment horizontal="left" vertical="center"/>
    </xf>
    <xf numFmtId="0" fontId="34" fillId="0" borderId="11" xfId="47" applyNumberFormat="1" applyFont="1" applyFill="1" applyBorder="1" applyAlignment="1">
      <alignment vertical="center" wrapText="1"/>
    </xf>
    <xf numFmtId="0" fontId="34" fillId="0" borderId="23" xfId="47" applyNumberFormat="1" applyFont="1" applyFill="1" applyBorder="1" applyAlignment="1">
      <alignment vertical="center" wrapText="1"/>
    </xf>
    <xf numFmtId="0" fontId="33" fillId="0" borderId="0" xfId="123" applyFont="1" applyAlignment="1">
      <alignment horizontal="right" vertical="center"/>
    </xf>
    <xf numFmtId="0" fontId="42" fillId="0" borderId="0" xfId="123" applyFont="1" applyAlignment="1">
      <alignment vertical="center"/>
    </xf>
    <xf numFmtId="0" fontId="29" fillId="0" borderId="21" xfId="123" applyFont="1" applyBorder="1" applyAlignment="1">
      <alignment vertical="center"/>
    </xf>
    <xf numFmtId="0" fontId="0" fillId="0" borderId="3" xfId="0" applyBorder="1" applyAlignment="1">
      <alignment horizontal="left" vertical="center"/>
    </xf>
    <xf numFmtId="0" fontId="25" fillId="0" borderId="19" xfId="123" applyFont="1" applyBorder="1" applyAlignment="1">
      <alignment vertical="center"/>
    </xf>
    <xf numFmtId="164" fontId="25" fillId="0" borderId="28" xfId="64" applyFont="1" applyBorder="1" applyAlignment="1">
      <alignment horizontal="center" vertical="center"/>
    </xf>
    <xf numFmtId="164" fontId="25" fillId="0" borderId="29" xfId="64" applyFont="1" applyBorder="1" applyAlignment="1">
      <alignment horizontal="center" vertical="center"/>
    </xf>
    <xf numFmtId="0" fontId="29" fillId="0" borderId="26" xfId="0" applyFont="1" applyBorder="1" applyAlignment="1">
      <alignment horizontal="center" vertical="center"/>
    </xf>
    <xf numFmtId="166" fontId="29" fillId="0" borderId="26" xfId="0" applyNumberFormat="1" applyFont="1" applyBorder="1" applyAlignment="1">
      <alignment horizontal="center" vertical="center"/>
    </xf>
    <xf numFmtId="14" fontId="29" fillId="0" borderId="26" xfId="0" applyNumberFormat="1" applyFont="1" applyBorder="1" applyAlignment="1">
      <alignment horizontal="center" vertical="center"/>
    </xf>
    <xf numFmtId="0" fontId="25" fillId="0" borderId="26" xfId="0" applyFont="1" applyBorder="1" applyAlignment="1">
      <alignment horizontal="center"/>
    </xf>
    <xf numFmtId="169" fontId="29" fillId="0" borderId="26" xfId="0" applyNumberFormat="1" applyFont="1" applyBorder="1" applyAlignment="1">
      <alignment horizontal="center" vertical="center"/>
    </xf>
    <xf numFmtId="0" fontId="71" fillId="26" borderId="18" xfId="123" applyFont="1" applyFill="1" applyBorder="1" applyAlignment="1">
      <alignment vertical="center"/>
    </xf>
    <xf numFmtId="0" fontId="71" fillId="26" borderId="22" xfId="123" applyFont="1" applyFill="1" applyBorder="1" applyAlignment="1">
      <alignment vertical="center"/>
    </xf>
    <xf numFmtId="0" fontId="71" fillId="26" borderId="11" xfId="123" applyFont="1" applyFill="1" applyBorder="1" applyAlignment="1">
      <alignment vertical="center"/>
    </xf>
    <xf numFmtId="0" fontId="72" fillId="26" borderId="11" xfId="64" applyNumberFormat="1" applyFont="1" applyFill="1" applyBorder="1" applyAlignment="1">
      <alignment vertical="center"/>
    </xf>
    <xf numFmtId="0" fontId="71" fillId="26" borderId="18" xfId="123" applyFont="1" applyFill="1" applyBorder="1" applyAlignment="1">
      <alignment horizontal="right" vertical="center"/>
    </xf>
    <xf numFmtId="0" fontId="71" fillId="26" borderId="18" xfId="64" applyNumberFormat="1" applyFont="1" applyFill="1" applyBorder="1" applyAlignment="1">
      <alignment vertical="center"/>
    </xf>
    <xf numFmtId="0" fontId="23" fillId="0" borderId="0" xfId="94"/>
    <xf numFmtId="0" fontId="25" fillId="0" borderId="0" xfId="95" applyFont="1" applyAlignment="1">
      <alignment horizontal="left"/>
    </xf>
    <xf numFmtId="0" fontId="25" fillId="0" borderId="0" xfId="95" applyFont="1"/>
    <xf numFmtId="165" fontId="25" fillId="0" borderId="15" xfId="65" applyFont="1" applyBorder="1" applyAlignment="1">
      <alignment horizontal="center" vertical="center"/>
    </xf>
    <xf numFmtId="165" fontId="25" fillId="0" borderId="17" xfId="65" applyFont="1" applyBorder="1" applyAlignment="1">
      <alignment horizontal="center" vertical="center"/>
    </xf>
    <xf numFmtId="164" fontId="25" fillId="0" borderId="17" xfId="65" applyNumberFormat="1" applyFont="1" applyBorder="1" applyAlignment="1">
      <alignment horizontal="right" vertical="center"/>
    </xf>
    <xf numFmtId="164" fontId="28" fillId="0" borderId="17" xfId="64" applyFont="1" applyBorder="1" applyAlignment="1">
      <alignment horizontal="left" vertical="center"/>
    </xf>
    <xf numFmtId="0" fontId="25" fillId="0" borderId="3" xfId="123" applyFont="1" applyBorder="1" applyAlignment="1">
      <alignment vertical="center"/>
    </xf>
    <xf numFmtId="0" fontId="25" fillId="0" borderId="0" xfId="123" applyFont="1" applyAlignment="1">
      <alignment vertical="center"/>
    </xf>
    <xf numFmtId="0" fontId="25" fillId="0" borderId="14" xfId="123" applyFont="1" applyBorder="1" applyAlignment="1">
      <alignment vertical="center"/>
    </xf>
    <xf numFmtId="0" fontId="33" fillId="0" borderId="19" xfId="123" applyFont="1" applyBorder="1" applyAlignment="1">
      <alignment vertical="center"/>
    </xf>
    <xf numFmtId="0" fontId="32" fillId="0" borderId="15" xfId="64" applyNumberFormat="1" applyFont="1" applyBorder="1" applyAlignment="1">
      <alignment horizontal="left" vertical="center"/>
    </xf>
    <xf numFmtId="0" fontId="25" fillId="0" borderId="0" xfId="123" applyFont="1">
      <alignment vertical="top"/>
    </xf>
    <xf numFmtId="0" fontId="25" fillId="0" borderId="3" xfId="123" applyFont="1" applyBorder="1">
      <alignment vertical="top"/>
    </xf>
    <xf numFmtId="0" fontId="29" fillId="0" borderId="0" xfId="123" applyFont="1" applyAlignment="1">
      <alignment vertical="top" wrapText="1"/>
    </xf>
    <xf numFmtId="0" fontId="29" fillId="0" borderId="0" xfId="123" applyFont="1">
      <alignment vertical="top"/>
    </xf>
    <xf numFmtId="0" fontId="29" fillId="0" borderId="0" xfId="123" applyFont="1" applyAlignment="1">
      <alignment vertical="center"/>
    </xf>
    <xf numFmtId="0" fontId="33" fillId="0" borderId="0" xfId="123" applyFont="1" applyAlignment="1">
      <alignment vertical="center"/>
    </xf>
    <xf numFmtId="0" fontId="33" fillId="0" borderId="14" xfId="123" applyFont="1" applyBorder="1" applyAlignment="1">
      <alignment vertical="center"/>
    </xf>
    <xf numFmtId="164" fontId="25" fillId="0" borderId="15" xfId="64" applyFont="1" applyBorder="1" applyAlignment="1">
      <alignment horizontal="center" vertical="center"/>
    </xf>
    <xf numFmtId="0" fontId="33" fillId="0" borderId="18" xfId="123" applyFont="1" applyBorder="1" applyAlignment="1">
      <alignment horizontal="right" vertical="center"/>
    </xf>
    <xf numFmtId="0" fontId="38" fillId="0" borderId="3" xfId="47" applyNumberFormat="1" applyFont="1" applyFill="1" applyBorder="1" applyAlignment="1">
      <alignment horizontal="center"/>
    </xf>
    <xf numFmtId="0" fontId="30" fillId="0" borderId="0" xfId="47" applyNumberFormat="1" applyFont="1" applyFill="1" applyAlignment="1">
      <alignment horizontal="left" vertical="center"/>
    </xf>
    <xf numFmtId="0" fontId="30" fillId="0" borderId="14" xfId="47" applyNumberFormat="1" applyFont="1" applyFill="1" applyBorder="1" applyAlignment="1">
      <alignment horizontal="left" vertical="center" wrapText="1"/>
    </xf>
    <xf numFmtId="0" fontId="30" fillId="0" borderId="3" xfId="47" applyNumberFormat="1" applyFont="1" applyFill="1" applyBorder="1" applyAlignment="1">
      <alignment horizontal="left" vertical="center"/>
    </xf>
    <xf numFmtId="0" fontId="30" fillId="0" borderId="0" xfId="47" quotePrefix="1" applyNumberFormat="1" applyFont="1" applyFill="1" applyAlignment="1">
      <alignment horizontal="left" vertical="center"/>
    </xf>
    <xf numFmtId="0" fontId="30" fillId="0" borderId="0" xfId="47" applyNumberFormat="1" applyFont="1" applyFill="1" applyAlignment="1">
      <alignment horizontal="center" vertical="center"/>
    </xf>
    <xf numFmtId="164" fontId="33" fillId="0" borderId="15" xfId="64" applyFont="1" applyBorder="1" applyAlignment="1">
      <alignment horizontal="center" vertical="center"/>
    </xf>
    <xf numFmtId="0" fontId="30" fillId="0" borderId="0" xfId="47" applyNumberFormat="1" applyFont="1" applyFill="1" applyAlignment="1">
      <alignment horizontal="right" vertical="center"/>
    </xf>
    <xf numFmtId="164" fontId="25" fillId="0" borderId="0" xfId="67" applyFont="1" applyAlignment="1">
      <alignment horizontal="center" vertical="top"/>
    </xf>
    <xf numFmtId="0" fontId="25" fillId="0" borderId="0" xfId="67" applyNumberFormat="1" applyFont="1" applyAlignment="1">
      <alignment horizontal="center" vertical="top"/>
    </xf>
    <xf numFmtId="0" fontId="25" fillId="0" borderId="0" xfId="120" applyFont="1"/>
    <xf numFmtId="0" fontId="25" fillId="0" borderId="0" xfId="120" applyFont="1" applyAlignment="1">
      <alignment horizontal="center" vertical="center" wrapText="1"/>
    </xf>
    <xf numFmtId="0" fontId="29" fillId="0" borderId="0" xfId="120" applyFont="1" applyAlignment="1">
      <alignment vertical="center" wrapText="1"/>
    </xf>
    <xf numFmtId="0" fontId="29" fillId="0" borderId="0" xfId="120" applyFont="1" applyAlignment="1">
      <alignment vertical="center"/>
    </xf>
    <xf numFmtId="0" fontId="9" fillId="0" borderId="0" xfId="120"/>
    <xf numFmtId="0" fontId="40" fillId="25" borderId="0" xfId="156" applyFont="1" applyFill="1"/>
    <xf numFmtId="0" fontId="40" fillId="25" borderId="0" xfId="156" applyFont="1" applyFill="1" applyAlignment="1">
      <alignment horizontal="right"/>
    </xf>
    <xf numFmtId="0" fontId="40" fillId="25" borderId="0" xfId="156" quotePrefix="1" applyFont="1" applyFill="1"/>
    <xf numFmtId="0" fontId="35" fillId="25" borderId="0" xfId="156" applyFont="1" applyFill="1"/>
    <xf numFmtId="164" fontId="32" fillId="0" borderId="0" xfId="67" applyFont="1" applyAlignment="1">
      <alignment horizontal="center" vertical="top"/>
    </xf>
    <xf numFmtId="0" fontId="32" fillId="0" borderId="0" xfId="67" applyNumberFormat="1" applyFont="1" applyAlignment="1">
      <alignment horizontal="center" vertical="top"/>
    </xf>
    <xf numFmtId="0" fontId="9" fillId="0" borderId="0" xfId="120" applyAlignment="1">
      <alignment horizontal="center"/>
    </xf>
    <xf numFmtId="0" fontId="9" fillId="24" borderId="0" xfId="120" applyFill="1"/>
    <xf numFmtId="0" fontId="71" fillId="26" borderId="27" xfId="123" applyFont="1" applyFill="1" applyBorder="1" applyAlignment="1">
      <alignment horizontal="left" vertical="center"/>
    </xf>
    <xf numFmtId="164" fontId="25" fillId="0" borderId="0" xfId="64" applyFont="1" applyAlignment="1">
      <alignment horizontal="center" vertical="top"/>
    </xf>
    <xf numFmtId="0" fontId="25" fillId="0" borderId="0" xfId="64" applyNumberFormat="1" applyFont="1" applyAlignment="1">
      <alignment horizontal="center" vertical="top"/>
    </xf>
    <xf numFmtId="0" fontId="33" fillId="0" borderId="18" xfId="123" applyFont="1" applyBorder="1" applyAlignment="1">
      <alignment vertical="center"/>
    </xf>
    <xf numFmtId="0" fontId="34" fillId="0" borderId="0" xfId="47" applyNumberFormat="1" applyFont="1" applyFill="1" applyAlignment="1">
      <alignment horizontal="right" vertical="center" wrapText="1"/>
    </xf>
    <xf numFmtId="0" fontId="34" fillId="0" borderId="0" xfId="47" applyNumberFormat="1" applyFont="1" applyFill="1" applyAlignment="1">
      <alignment horizontal="left" vertical="center"/>
    </xf>
    <xf numFmtId="0" fontId="29" fillId="0" borderId="30" xfId="123" applyFont="1" applyBorder="1" applyAlignment="1">
      <alignment vertical="center"/>
    </xf>
    <xf numFmtId="0" fontId="29" fillId="0" borderId="30" xfId="123" applyFont="1" applyBorder="1">
      <alignment vertical="top"/>
    </xf>
    <xf numFmtId="164" fontId="25" fillId="0" borderId="30" xfId="64" applyFont="1" applyBorder="1" applyAlignment="1">
      <alignment horizontal="center" vertical="top"/>
    </xf>
    <xf numFmtId="0" fontId="25" fillId="0" borderId="30" xfId="64" applyNumberFormat="1" applyFont="1" applyBorder="1" applyAlignment="1">
      <alignment horizontal="center" vertical="top"/>
    </xf>
    <xf numFmtId="164" fontId="29" fillId="0" borderId="30" xfId="64" applyFont="1" applyBorder="1" applyAlignment="1">
      <alignment horizontal="center" vertical="center"/>
    </xf>
    <xf numFmtId="0" fontId="25" fillId="0" borderId="0" xfId="123" applyFont="1" applyAlignment="1">
      <alignment horizontal="right" vertical="top"/>
    </xf>
    <xf numFmtId="0" fontId="32" fillId="0" borderId="0" xfId="453" applyFont="1">
      <alignment vertical="top"/>
    </xf>
    <xf numFmtId="164" fontId="32" fillId="0" borderId="0" xfId="70" applyFont="1" applyAlignment="1">
      <alignment horizontal="center" vertical="top"/>
    </xf>
    <xf numFmtId="0" fontId="32" fillId="0" borderId="0" xfId="70" applyNumberFormat="1" applyFont="1" applyAlignment="1">
      <alignment horizontal="center" vertical="top"/>
    </xf>
    <xf numFmtId="0" fontId="29" fillId="0" borderId="36" xfId="123" applyFont="1" applyBorder="1" applyAlignment="1">
      <alignment vertical="center"/>
    </xf>
    <xf numFmtId="0" fontId="29" fillId="0" borderId="36" xfId="123" applyFont="1" applyBorder="1">
      <alignment vertical="top"/>
    </xf>
    <xf numFmtId="164" fontId="25" fillId="0" borderId="36" xfId="64" applyFont="1" applyBorder="1" applyAlignment="1">
      <alignment horizontal="center" vertical="top"/>
    </xf>
    <xf numFmtId="164" fontId="29" fillId="0" borderId="37" xfId="64" applyFont="1" applyBorder="1" applyAlignment="1">
      <alignment horizontal="center" vertical="center"/>
    </xf>
    <xf numFmtId="165" fontId="73" fillId="0" borderId="17" xfId="65" applyFont="1" applyBorder="1" applyAlignment="1">
      <alignment horizontal="center" vertical="center"/>
    </xf>
    <xf numFmtId="0" fontId="29" fillId="0" borderId="0" xfId="95" applyFont="1"/>
    <xf numFmtId="165" fontId="25" fillId="0" borderId="15" xfId="65" applyFont="1" applyFill="1" applyBorder="1" applyAlignment="1" applyProtection="1">
      <alignment horizontal="center" vertical="center"/>
    </xf>
    <xf numFmtId="165" fontId="29" fillId="0" borderId="17" xfId="65" applyFont="1" applyFill="1" applyBorder="1" applyAlignment="1" applyProtection="1">
      <alignment horizontal="center" vertical="center"/>
    </xf>
    <xf numFmtId="0" fontId="23" fillId="0" borderId="0" xfId="94" applyAlignment="1">
      <alignment vertical="center"/>
    </xf>
    <xf numFmtId="0" fontId="23" fillId="0" borderId="0" xfId="94" applyAlignment="1">
      <alignment horizontal="center" vertical="center"/>
    </xf>
    <xf numFmtId="0" fontId="23" fillId="0" borderId="0" xfId="94" applyAlignment="1">
      <alignment horizontal="center"/>
    </xf>
    <xf numFmtId="0" fontId="30" fillId="0" borderId="3" xfId="47" applyNumberFormat="1" applyFont="1" applyFill="1" applyBorder="1" applyAlignment="1">
      <alignment horizontal="center"/>
    </xf>
    <xf numFmtId="0" fontId="38" fillId="0" borderId="0" xfId="47" applyNumberFormat="1" applyFont="1" applyFill="1" applyAlignment="1">
      <alignment horizontal="right" vertical="center"/>
    </xf>
    <xf numFmtId="0" fontId="38" fillId="0" borderId="0" xfId="47" applyNumberFormat="1" applyFont="1" applyFill="1" applyAlignment="1">
      <alignment horizontal="left" vertical="center"/>
    </xf>
    <xf numFmtId="0" fontId="74" fillId="0" borderId="14" xfId="47" applyNumberFormat="1" applyFont="1" applyFill="1" applyBorder="1" applyAlignment="1">
      <alignment horizontal="left" vertical="center" wrapText="1"/>
    </xf>
    <xf numFmtId="165" fontId="73" fillId="0" borderId="15" xfId="65" applyFont="1" applyFill="1" applyBorder="1" applyAlignment="1" applyProtection="1">
      <alignment horizontal="center" vertical="center"/>
    </xf>
    <xf numFmtId="164" fontId="75" fillId="0" borderId="17" xfId="65" applyNumberFormat="1" applyFont="1" applyFill="1" applyBorder="1" applyAlignment="1" applyProtection="1">
      <alignment horizontal="right" vertical="center"/>
    </xf>
    <xf numFmtId="0" fontId="9" fillId="0" borderId="0" xfId="94" applyFont="1"/>
    <xf numFmtId="0" fontId="9" fillId="0" borderId="0" xfId="94" applyFont="1" applyAlignment="1">
      <alignment vertical="center"/>
    </xf>
    <xf numFmtId="0" fontId="9" fillId="0" borderId="0" xfId="94" applyFont="1" applyAlignment="1">
      <alignment horizontal="center" vertical="center"/>
    </xf>
    <xf numFmtId="0" fontId="9" fillId="0" borderId="0" xfId="94" applyFont="1" applyAlignment="1">
      <alignment horizontal="center"/>
    </xf>
    <xf numFmtId="0" fontId="25" fillId="0" borderId="0" xfId="95" applyFont="1" applyAlignment="1">
      <alignment horizontal="right"/>
    </xf>
    <xf numFmtId="165" fontId="25" fillId="0" borderId="17" xfId="65" applyFont="1" applyFill="1" applyBorder="1" applyAlignment="1" applyProtection="1">
      <alignment horizontal="center" vertical="center"/>
    </xf>
    <xf numFmtId="0" fontId="29" fillId="0" borderId="30" xfId="123" applyFont="1" applyBorder="1" applyAlignment="1">
      <alignment vertical="top" wrapText="1"/>
    </xf>
    <xf numFmtId="164" fontId="25" fillId="0" borderId="0" xfId="64" applyFont="1" applyBorder="1" applyAlignment="1">
      <alignment horizontal="center" vertical="top"/>
    </xf>
    <xf numFmtId="164" fontId="29" fillId="0" borderId="0" xfId="64" applyFont="1" applyBorder="1" applyAlignment="1">
      <alignment horizontal="center" vertical="center"/>
    </xf>
    <xf numFmtId="0" fontId="25" fillId="0" borderId="0" xfId="64" applyNumberFormat="1" applyFont="1" applyBorder="1" applyAlignment="1">
      <alignment horizontal="center" vertical="top"/>
    </xf>
    <xf numFmtId="164" fontId="32" fillId="0" borderId="0" xfId="64" applyFont="1" applyBorder="1" applyAlignment="1">
      <alignment horizontal="center" vertical="top"/>
    </xf>
    <xf numFmtId="0" fontId="25" fillId="0" borderId="35" xfId="64" applyNumberFormat="1" applyFont="1" applyBorder="1" applyAlignment="1">
      <alignment horizontal="center" vertical="top"/>
    </xf>
    <xf numFmtId="164" fontId="25" fillId="0" borderId="31" xfId="64" applyFont="1" applyBorder="1" applyAlignment="1">
      <alignment horizontal="center" vertical="top"/>
    </xf>
    <xf numFmtId="0" fontId="25" fillId="0" borderId="3" xfId="64" applyNumberFormat="1" applyFont="1" applyBorder="1" applyAlignment="1">
      <alignment horizontal="center" vertical="top"/>
    </xf>
    <xf numFmtId="0" fontId="25" fillId="0" borderId="22" xfId="64" applyNumberFormat="1" applyFont="1" applyBorder="1" applyAlignment="1">
      <alignment horizontal="center" vertical="top"/>
    </xf>
    <xf numFmtId="164" fontId="29" fillId="0" borderId="13" xfId="64" applyFont="1" applyBorder="1" applyAlignment="1">
      <alignment horizontal="center" vertical="center" wrapText="1"/>
    </xf>
    <xf numFmtId="164" fontId="29" fillId="0" borderId="38" xfId="64" applyFont="1" applyBorder="1" applyAlignment="1">
      <alignment horizontal="center" vertical="center"/>
    </xf>
    <xf numFmtId="0" fontId="25" fillId="0" borderId="25" xfId="64" applyNumberFormat="1" applyFont="1" applyBorder="1" applyAlignment="1">
      <alignment horizontal="center" vertical="center"/>
    </xf>
    <xf numFmtId="164" fontId="32" fillId="0" borderId="25" xfId="64" applyFont="1" applyBorder="1" applyAlignment="1">
      <alignment horizontal="left" vertical="center"/>
    </xf>
    <xf numFmtId="165" fontId="25" fillId="0" borderId="25" xfId="65" applyFont="1" applyFill="1" applyBorder="1" applyAlignment="1" applyProtection="1">
      <alignment horizontal="center" vertical="center"/>
    </xf>
    <xf numFmtId="0" fontId="29" fillId="0" borderId="12" xfId="64" applyNumberFormat="1" applyFont="1" applyBorder="1" applyAlignment="1">
      <alignment horizontal="center" vertical="center" wrapText="1"/>
    </xf>
    <xf numFmtId="0" fontId="25" fillId="0" borderId="15" xfId="65" applyNumberFormat="1" applyFont="1" applyFill="1" applyBorder="1" applyAlignment="1" applyProtection="1">
      <alignment horizontal="center" vertical="center"/>
    </xf>
    <xf numFmtId="164" fontId="25" fillId="0" borderId="39" xfId="64" applyFont="1" applyBorder="1" applyAlignment="1">
      <alignment horizontal="center" vertical="center"/>
    </xf>
    <xf numFmtId="0" fontId="32" fillId="0" borderId="25" xfId="64" applyNumberFormat="1" applyFont="1" applyBorder="1" applyAlignment="1">
      <alignment horizontal="left" vertical="center"/>
    </xf>
    <xf numFmtId="164" fontId="25" fillId="0" borderId="25" xfId="64" applyFont="1" applyBorder="1" applyAlignment="1">
      <alignment horizontal="center" vertical="center"/>
    </xf>
    <xf numFmtId="165" fontId="25" fillId="0" borderId="25" xfId="65" applyFont="1" applyBorder="1" applyAlignment="1">
      <alignment horizontal="center" vertical="center"/>
    </xf>
    <xf numFmtId="164" fontId="25" fillId="0" borderId="25" xfId="65" applyNumberFormat="1" applyFont="1" applyBorder="1" applyAlignment="1">
      <alignment horizontal="right" vertical="center"/>
    </xf>
    <xf numFmtId="164" fontId="73" fillId="0" borderId="25" xfId="65" applyNumberFormat="1" applyFont="1" applyFill="1" applyBorder="1" applyAlignment="1" applyProtection="1">
      <alignment horizontal="right" vertical="center"/>
    </xf>
    <xf numFmtId="165" fontId="73" fillId="0" borderId="25" xfId="65" applyFont="1" applyBorder="1" applyAlignment="1">
      <alignment horizontal="center" vertical="center"/>
    </xf>
    <xf numFmtId="0" fontId="25" fillId="0" borderId="28" xfId="64" applyNumberFormat="1" applyFont="1" applyBorder="1" applyAlignment="1">
      <alignment horizontal="center" vertical="center"/>
    </xf>
    <xf numFmtId="0" fontId="25" fillId="0" borderId="15" xfId="65" applyNumberFormat="1" applyFont="1" applyBorder="1" applyAlignment="1">
      <alignment horizontal="center" vertical="center"/>
    </xf>
    <xf numFmtId="0" fontId="73" fillId="0" borderId="15" xfId="65" applyNumberFormat="1" applyFont="1" applyFill="1" applyBorder="1" applyAlignment="1" applyProtection="1">
      <alignment horizontal="center" vertical="center"/>
    </xf>
    <xf numFmtId="0" fontId="25" fillId="0" borderId="30" xfId="123" applyFont="1" applyBorder="1">
      <alignment vertical="top"/>
    </xf>
    <xf numFmtId="164" fontId="25" fillId="0" borderId="16" xfId="64" applyFont="1" applyBorder="1" applyAlignment="1">
      <alignment horizontal="right" vertical="center"/>
    </xf>
    <xf numFmtId="164" fontId="25" fillId="0" borderId="25" xfId="64" applyFont="1" applyBorder="1" applyAlignment="1">
      <alignment horizontal="right" vertical="center"/>
    </xf>
    <xf numFmtId="0" fontId="74" fillId="0" borderId="0" xfId="47" applyNumberFormat="1" applyFont="1" applyFill="1" applyAlignment="1">
      <alignment horizontal="left" vertical="center"/>
    </xf>
    <xf numFmtId="0" fontId="25" fillId="0" borderId="0" xfId="95" applyFont="1" applyAlignment="1">
      <alignment vertical="center"/>
    </xf>
    <xf numFmtId="0" fontId="25" fillId="0" borderId="14" xfId="95" applyFont="1" applyBorder="1" applyAlignment="1">
      <alignment vertical="center"/>
    </xf>
    <xf numFmtId="0" fontId="25" fillId="0" borderId="27" xfId="0" applyFont="1" applyBorder="1" applyAlignment="1">
      <alignment horizontal="center" vertical="center" wrapText="1"/>
    </xf>
    <xf numFmtId="168" fontId="29" fillId="0" borderId="27" xfId="0" applyNumberFormat="1" applyFont="1" applyBorder="1" applyAlignment="1">
      <alignment horizontal="center" vertical="center"/>
    </xf>
    <xf numFmtId="0" fontId="72" fillId="26" borderId="19" xfId="64" applyNumberFormat="1" applyFont="1" applyFill="1" applyBorder="1" applyAlignment="1">
      <alignment horizontal="center" vertical="center" wrapText="1"/>
    </xf>
    <xf numFmtId="0" fontId="72" fillId="26" borderId="27" xfId="64" applyNumberFormat="1" applyFont="1" applyFill="1" applyBorder="1" applyAlignment="1">
      <alignment horizontal="center" vertical="center" wrapText="1"/>
    </xf>
    <xf numFmtId="0" fontId="72" fillId="26" borderId="22" xfId="64" applyNumberFormat="1" applyFont="1" applyFill="1" applyBorder="1" applyAlignment="1">
      <alignment horizontal="center" vertical="center" wrapText="1"/>
    </xf>
    <xf numFmtId="0" fontId="72" fillId="26" borderId="23" xfId="64" applyNumberFormat="1" applyFont="1" applyFill="1" applyBorder="1" applyAlignment="1">
      <alignment horizontal="center" vertical="center" wrapText="1"/>
    </xf>
    <xf numFmtId="0" fontId="25" fillId="0" borderId="11" xfId="123" applyFont="1" applyBorder="1" applyAlignment="1">
      <alignment vertical="center"/>
    </xf>
    <xf numFmtId="0" fontId="25" fillId="0" borderId="23" xfId="123" applyFont="1" applyBorder="1" applyAlignment="1">
      <alignment vertical="center"/>
    </xf>
    <xf numFmtId="0" fontId="74" fillId="0" borderId="0" xfId="47" applyNumberFormat="1" applyFont="1" applyFill="1" applyAlignment="1">
      <alignment horizontal="right" vertical="center"/>
    </xf>
    <xf numFmtId="164" fontId="29" fillId="0" borderId="40" xfId="64" applyFont="1" applyBorder="1" applyAlignment="1">
      <alignment horizontal="center" vertical="center"/>
    </xf>
    <xf numFmtId="164" fontId="25" fillId="0" borderId="40" xfId="64" applyFont="1" applyBorder="1" applyAlignment="1">
      <alignment horizontal="center" vertical="top"/>
    </xf>
    <xf numFmtId="0" fontId="25" fillId="0" borderId="41" xfId="64" applyNumberFormat="1" applyFont="1" applyBorder="1" applyAlignment="1">
      <alignment horizontal="center" vertical="top"/>
    </xf>
    <xf numFmtId="0" fontId="24" fillId="0" borderId="14" xfId="0" applyFont="1" applyBorder="1"/>
    <xf numFmtId="0" fontId="22" fillId="0" borderId="14" xfId="0" applyFont="1" applyBorder="1"/>
    <xf numFmtId="0" fontId="25" fillId="0" borderId="23" xfId="64" applyNumberFormat="1" applyFont="1" applyBorder="1" applyAlignment="1">
      <alignment horizontal="center" vertical="top"/>
    </xf>
    <xf numFmtId="3" fontId="42" fillId="0" borderId="0" xfId="64" applyNumberFormat="1" applyFont="1" applyBorder="1" applyAlignment="1">
      <alignment horizontal="center" vertical="center"/>
    </xf>
    <xf numFmtId="3" fontId="42" fillId="0" borderId="14" xfId="64" applyNumberFormat="1" applyFont="1" applyBorder="1" applyAlignment="1">
      <alignment horizontal="center" vertical="center"/>
    </xf>
    <xf numFmtId="3" fontId="32" fillId="0" borderId="0" xfId="64" applyNumberFormat="1" applyFont="1" applyBorder="1" applyAlignment="1">
      <alignment horizontal="center" vertical="center"/>
    </xf>
    <xf numFmtId="3" fontId="32" fillId="0" borderId="14" xfId="64" applyNumberFormat="1" applyFont="1" applyBorder="1" applyAlignment="1">
      <alignment horizontal="center" vertical="center"/>
    </xf>
    <xf numFmtId="164" fontId="0" fillId="0" borderId="0" xfId="0" applyNumberFormat="1" applyAlignment="1">
      <alignment horizontal="left" vertical="center"/>
    </xf>
    <xf numFmtId="164" fontId="0" fillId="0" borderId="0" xfId="0" applyNumberFormat="1"/>
    <xf numFmtId="164" fontId="25" fillId="0" borderId="16" xfId="64" applyFont="1" applyBorder="1" applyAlignment="1">
      <alignment horizontal="center" vertical="center"/>
    </xf>
    <xf numFmtId="0" fontId="29" fillId="0" borderId="0" xfId="95" applyFont="1" applyAlignment="1">
      <alignment horizontal="left"/>
    </xf>
    <xf numFmtId="164" fontId="73" fillId="0" borderId="25" xfId="64" applyFont="1" applyBorder="1" applyAlignment="1">
      <alignment horizontal="right" vertical="center"/>
    </xf>
    <xf numFmtId="164" fontId="73" fillId="0" borderId="25" xfId="64" applyFont="1" applyBorder="1" applyAlignment="1">
      <alignment horizontal="center" vertical="center"/>
    </xf>
    <xf numFmtId="0" fontId="30" fillId="0" borderId="22" xfId="47" applyNumberFormat="1" applyFont="1" applyFill="1" applyBorder="1" applyAlignment="1">
      <alignment horizontal="center"/>
    </xf>
    <xf numFmtId="0" fontId="30" fillId="0" borderId="11" xfId="47" quotePrefix="1" applyNumberFormat="1" applyFont="1" applyFill="1" applyBorder="1" applyAlignment="1">
      <alignment horizontal="left" vertical="center"/>
    </xf>
    <xf numFmtId="0" fontId="38" fillId="0" borderId="11" xfId="47" applyNumberFormat="1" applyFont="1" applyFill="1" applyBorder="1" applyAlignment="1">
      <alignment horizontal="right" vertical="center"/>
    </xf>
    <xf numFmtId="0" fontId="38" fillId="0" borderId="11" xfId="47" applyNumberFormat="1" applyFont="1" applyFill="1" applyBorder="1" applyAlignment="1">
      <alignment horizontal="left" vertical="center"/>
    </xf>
    <xf numFmtId="0" fontId="74" fillId="0" borderId="23" xfId="47" applyNumberFormat="1" applyFont="1" applyFill="1" applyBorder="1" applyAlignment="1">
      <alignment horizontal="left" vertical="center" wrapText="1"/>
    </xf>
    <xf numFmtId="165" fontId="73" fillId="0" borderId="42" xfId="65" applyFont="1" applyFill="1" applyBorder="1" applyAlignment="1" applyProtection="1">
      <alignment horizontal="center" vertical="center"/>
    </xf>
    <xf numFmtId="0" fontId="73" fillId="0" borderId="42" xfId="65" applyNumberFormat="1" applyFont="1" applyFill="1" applyBorder="1" applyAlignment="1" applyProtection="1">
      <alignment horizontal="center" vertical="center"/>
    </xf>
    <xf numFmtId="164" fontId="73" fillId="0" borderId="43" xfId="65" applyNumberFormat="1" applyFont="1" applyFill="1" applyBorder="1" applyAlignment="1" applyProtection="1">
      <alignment horizontal="right" vertical="center"/>
    </xf>
    <xf numFmtId="164" fontId="75" fillId="0" borderId="44" xfId="65" applyNumberFormat="1" applyFont="1" applyFill="1" applyBorder="1" applyAlignment="1" applyProtection="1">
      <alignment horizontal="right" vertical="center"/>
    </xf>
    <xf numFmtId="0" fontId="9" fillId="0" borderId="11" xfId="94" applyFont="1" applyBorder="1"/>
    <xf numFmtId="0" fontId="41" fillId="25" borderId="0" xfId="156" applyFont="1" applyFill="1" applyAlignment="1">
      <alignment horizontal="center"/>
    </xf>
    <xf numFmtId="167" fontId="35" fillId="25" borderId="0" xfId="156" applyNumberFormat="1" applyFont="1" applyFill="1" applyAlignment="1">
      <alignment horizontal="right"/>
    </xf>
    <xf numFmtId="14" fontId="35" fillId="25" borderId="0" xfId="156" applyNumberFormat="1" applyFont="1" applyFill="1" applyAlignment="1">
      <alignment horizontal="left"/>
    </xf>
    <xf numFmtId="0" fontId="40" fillId="25" borderId="0" xfId="156" applyFont="1" applyFill="1" applyAlignment="1">
      <alignment horizontal="center"/>
    </xf>
    <xf numFmtId="0" fontId="43" fillId="25" borderId="0" xfId="156" applyFont="1" applyFill="1" applyAlignment="1">
      <alignment horizontal="center"/>
    </xf>
    <xf numFmtId="0" fontId="41" fillId="25" borderId="0" xfId="156" applyFont="1" applyFill="1" applyAlignment="1">
      <alignment horizontal="center" wrapText="1"/>
    </xf>
    <xf numFmtId="0" fontId="34" fillId="0" borderId="11" xfId="47" applyNumberFormat="1" applyFont="1" applyFill="1" applyBorder="1" applyAlignment="1">
      <alignment horizontal="right" vertical="center" wrapText="1"/>
    </xf>
    <xf numFmtId="0" fontId="25" fillId="0" borderId="0" xfId="95" applyFont="1" applyAlignment="1">
      <alignment horizontal="justify" vertical="center" wrapText="1"/>
    </xf>
    <xf numFmtId="0" fontId="25" fillId="0" borderId="14" xfId="95" applyFont="1" applyBorder="1" applyAlignment="1">
      <alignment horizontal="justify" vertical="center" wrapText="1"/>
    </xf>
    <xf numFmtId="0" fontId="71" fillId="26" borderId="22" xfId="123" applyFont="1" applyFill="1" applyBorder="1" applyAlignment="1">
      <alignment horizontal="left" vertical="center"/>
    </xf>
    <xf numFmtId="0" fontId="71" fillId="26" borderId="11" xfId="123" applyFont="1" applyFill="1" applyBorder="1" applyAlignment="1">
      <alignment horizontal="left" vertical="center"/>
    </xf>
    <xf numFmtId="164" fontId="71" fillId="26" borderId="27" xfId="64" applyFont="1" applyFill="1" applyBorder="1" applyAlignment="1">
      <alignment horizontal="center" vertical="center"/>
    </xf>
    <xf numFmtId="164" fontId="71" fillId="26" borderId="18" xfId="64" applyFont="1" applyFill="1" applyBorder="1" applyAlignment="1">
      <alignment horizontal="center" vertical="center"/>
    </xf>
    <xf numFmtId="164" fontId="42" fillId="0" borderId="3" xfId="64" applyFont="1" applyBorder="1" applyAlignment="1">
      <alignment horizontal="center" vertical="center"/>
    </xf>
    <xf numFmtId="164" fontId="42" fillId="0" borderId="0" xfId="64" applyFont="1" applyBorder="1" applyAlignment="1">
      <alignment horizontal="center" vertical="center"/>
    </xf>
    <xf numFmtId="164" fontId="42" fillId="0" borderId="14" xfId="64" applyFont="1" applyBorder="1" applyAlignment="1">
      <alignment horizontal="center" vertical="center"/>
    </xf>
    <xf numFmtId="164" fontId="37" fillId="0" borderId="3" xfId="64" applyFont="1" applyBorder="1" applyAlignment="1">
      <alignment horizontal="center" vertical="center"/>
    </xf>
    <xf numFmtId="164" fontId="37" fillId="0" borderId="0" xfId="64" applyFont="1" applyBorder="1" applyAlignment="1">
      <alignment horizontal="center" vertical="center"/>
    </xf>
    <xf numFmtId="164" fontId="37" fillId="0" borderId="14" xfId="64" applyFont="1" applyBorder="1" applyAlignment="1">
      <alignment horizontal="center" vertical="center"/>
    </xf>
    <xf numFmtId="164" fontId="31" fillId="0" borderId="3" xfId="64" applyFont="1" applyBorder="1" applyAlignment="1">
      <alignment horizontal="center" vertical="center"/>
    </xf>
    <xf numFmtId="164" fontId="31" fillId="0" borderId="0" xfId="64" applyFont="1" applyBorder="1" applyAlignment="1">
      <alignment horizontal="center" vertical="center"/>
    </xf>
    <xf numFmtId="164" fontId="31" fillId="0" borderId="14" xfId="64" applyFont="1" applyBorder="1" applyAlignment="1">
      <alignment horizontal="center" vertical="center"/>
    </xf>
    <xf numFmtId="0" fontId="37" fillId="0" borderId="0" xfId="95" applyFont="1" applyAlignment="1">
      <alignment horizontal="justify" vertical="center" wrapText="1"/>
    </xf>
    <xf numFmtId="0" fontId="37" fillId="0" borderId="14" xfId="95" applyFont="1" applyBorder="1" applyAlignment="1">
      <alignment horizontal="justify" vertical="center" wrapText="1"/>
    </xf>
    <xf numFmtId="0" fontId="27" fillId="0" borderId="27" xfId="123" applyFont="1" applyBorder="1" applyAlignment="1">
      <alignment horizontal="center" vertical="center" wrapText="1"/>
    </xf>
    <xf numFmtId="0" fontId="27" fillId="0" borderId="18" xfId="123" applyFont="1" applyBorder="1" applyAlignment="1">
      <alignment horizontal="center" vertical="center" wrapText="1"/>
    </xf>
    <xf numFmtId="0" fontId="28" fillId="0" borderId="27" xfId="123" applyFont="1" applyBorder="1" applyAlignment="1">
      <alignment horizontal="center" vertical="center"/>
    </xf>
    <xf numFmtId="0" fontId="28" fillId="0" borderId="18" xfId="123" applyFont="1" applyBorder="1" applyAlignment="1">
      <alignment horizontal="center" vertical="center"/>
    </xf>
    <xf numFmtId="0" fontId="28" fillId="0" borderId="19" xfId="123" applyFont="1" applyBorder="1" applyAlignment="1">
      <alignment horizontal="center" vertical="center"/>
    </xf>
    <xf numFmtId="164" fontId="71" fillId="26" borderId="19" xfId="64" applyFont="1" applyFill="1" applyBorder="1" applyAlignment="1">
      <alignment horizontal="center" vertical="center"/>
    </xf>
    <xf numFmtId="0" fontId="32" fillId="0" borderId="0" xfId="123" applyFont="1" applyAlignment="1">
      <alignment vertical="center"/>
    </xf>
    <xf numFmtId="0" fontId="0" fillId="0" borderId="14" xfId="0" applyFill="1" applyBorder="1"/>
  </cellXfs>
  <cellStyles count="455">
    <cellStyle name="20 % - Accent1 2" xfId="1" xr:uid="{00000000-0005-0000-0000-000000000000}"/>
    <cellStyle name="20 % - Accent1 2 2" xfId="2" xr:uid="{00000000-0005-0000-0000-000001000000}"/>
    <cellStyle name="20 % - Accent2 2" xfId="3" xr:uid="{00000000-0005-0000-0000-000002000000}"/>
    <cellStyle name="20 % - Accent2 2 2" xfId="4" xr:uid="{00000000-0005-0000-0000-000003000000}"/>
    <cellStyle name="20 % - Accent3 2" xfId="5" xr:uid="{00000000-0005-0000-0000-000004000000}"/>
    <cellStyle name="20 % - Accent3 2 2" xfId="6" xr:uid="{00000000-0005-0000-0000-000005000000}"/>
    <cellStyle name="20 % - Accent4 2" xfId="7" xr:uid="{00000000-0005-0000-0000-000006000000}"/>
    <cellStyle name="20 % - Accent4 2 2" xfId="8" xr:uid="{00000000-0005-0000-0000-000007000000}"/>
    <cellStyle name="20 % - Accent5 2" xfId="9" xr:uid="{00000000-0005-0000-0000-000008000000}"/>
    <cellStyle name="20 % - Accent5 2 2" xfId="10" xr:uid="{00000000-0005-0000-0000-000009000000}"/>
    <cellStyle name="20 % - Accent6 2" xfId="11" xr:uid="{00000000-0005-0000-0000-00000A000000}"/>
    <cellStyle name="20 % - Accent6 2 2" xfId="12" xr:uid="{00000000-0005-0000-0000-00000B000000}"/>
    <cellStyle name="40 % - Accent1 2" xfId="13" xr:uid="{00000000-0005-0000-0000-00000C000000}"/>
    <cellStyle name="40 % - Accent1 2 2" xfId="14" xr:uid="{00000000-0005-0000-0000-00000D000000}"/>
    <cellStyle name="40 % - Accent2 2" xfId="15" xr:uid="{00000000-0005-0000-0000-00000E000000}"/>
    <cellStyle name="40 % - Accent2 2 2" xfId="16" xr:uid="{00000000-0005-0000-0000-00000F000000}"/>
    <cellStyle name="40 % - Accent3 2" xfId="17" xr:uid="{00000000-0005-0000-0000-000010000000}"/>
    <cellStyle name="40 % - Accent3 2 2" xfId="18" xr:uid="{00000000-0005-0000-0000-000011000000}"/>
    <cellStyle name="40 % - Accent4 2" xfId="19" xr:uid="{00000000-0005-0000-0000-000012000000}"/>
    <cellStyle name="40 % - Accent4 2 2" xfId="20" xr:uid="{00000000-0005-0000-0000-000013000000}"/>
    <cellStyle name="40 % - Accent5 2" xfId="21" xr:uid="{00000000-0005-0000-0000-000014000000}"/>
    <cellStyle name="40 % - Accent5 2 2" xfId="22" xr:uid="{00000000-0005-0000-0000-000015000000}"/>
    <cellStyle name="40 % - Accent6 2" xfId="23" xr:uid="{00000000-0005-0000-0000-000016000000}"/>
    <cellStyle name="40 % - Accent6 2 2" xfId="24" xr:uid="{00000000-0005-0000-0000-000017000000}"/>
    <cellStyle name="60 % - Accent1 2" xfId="25" xr:uid="{00000000-0005-0000-0000-000018000000}"/>
    <cellStyle name="60 % - Accent2 2" xfId="26" xr:uid="{00000000-0005-0000-0000-000019000000}"/>
    <cellStyle name="60 % - Accent3 2" xfId="27" xr:uid="{00000000-0005-0000-0000-00001A000000}"/>
    <cellStyle name="60 % - Accent4 2" xfId="28" xr:uid="{00000000-0005-0000-0000-00001B000000}"/>
    <cellStyle name="60 % - Accent5 2" xfId="29" xr:uid="{00000000-0005-0000-0000-00001C000000}"/>
    <cellStyle name="60 % - Accent6 2" xfId="30" xr:uid="{00000000-0005-0000-0000-00001D000000}"/>
    <cellStyle name="Accent1 2" xfId="31" xr:uid="{00000000-0005-0000-0000-00001E000000}"/>
    <cellStyle name="Accent2 2" xfId="32" xr:uid="{00000000-0005-0000-0000-00001F000000}"/>
    <cellStyle name="Accent3 2" xfId="33" xr:uid="{00000000-0005-0000-0000-000020000000}"/>
    <cellStyle name="Accent4 2" xfId="34" xr:uid="{00000000-0005-0000-0000-000021000000}"/>
    <cellStyle name="Accent5 2" xfId="35" xr:uid="{00000000-0005-0000-0000-000022000000}"/>
    <cellStyle name="Accent6 2" xfId="36" xr:uid="{00000000-0005-0000-0000-000023000000}"/>
    <cellStyle name="Article note1" xfId="37" xr:uid="{00000000-0005-0000-0000-000024000000}"/>
    <cellStyle name="Article note2" xfId="38" xr:uid="{00000000-0005-0000-0000-000025000000}"/>
    <cellStyle name="Article note3" xfId="39" xr:uid="{00000000-0005-0000-0000-000026000000}"/>
    <cellStyle name="Article note4" xfId="40" xr:uid="{00000000-0005-0000-0000-000027000000}"/>
    <cellStyle name="Article note5" xfId="41" xr:uid="{00000000-0005-0000-0000-000028000000}"/>
    <cellStyle name="Avertissement 2" xfId="42" xr:uid="{00000000-0005-0000-0000-000029000000}"/>
    <cellStyle name="Calcul 2" xfId="43" xr:uid="{00000000-0005-0000-0000-00002A000000}"/>
    <cellStyle name="Calcul 2 2" xfId="296" xr:uid="{00000000-0005-0000-0000-00002B000000}"/>
    <cellStyle name="CE" xfId="44" xr:uid="{00000000-0005-0000-0000-00002C000000}"/>
    <cellStyle name="Cellule liée 2" xfId="45" xr:uid="{00000000-0005-0000-0000-00002D000000}"/>
    <cellStyle name="Chap 1" xfId="46" xr:uid="{00000000-0005-0000-0000-00002E000000}"/>
    <cellStyle name="Chap 2" xfId="47" xr:uid="{00000000-0005-0000-0000-00002F000000}"/>
    <cellStyle name="Chap 3" xfId="48" xr:uid="{00000000-0005-0000-0000-000030000000}"/>
    <cellStyle name="Commentaire 2" xfId="50" xr:uid="{00000000-0005-0000-0000-000032000000}"/>
    <cellStyle name="Commentaire 3" xfId="192" xr:uid="{00000000-0005-0000-0000-000033000000}"/>
    <cellStyle name="Descr Article" xfId="51" xr:uid="{00000000-0005-0000-0000-000034000000}"/>
    <cellStyle name="Entrée 2" xfId="52" xr:uid="{00000000-0005-0000-0000-000035000000}"/>
    <cellStyle name="Entrée 2 2" xfId="297" xr:uid="{00000000-0005-0000-0000-000036000000}"/>
    <cellStyle name="Euro" xfId="53" xr:uid="{00000000-0005-0000-0000-000037000000}"/>
    <cellStyle name="Euro 2" xfId="54" xr:uid="{00000000-0005-0000-0000-000038000000}"/>
    <cellStyle name="Euro 2 2" xfId="55" xr:uid="{00000000-0005-0000-0000-000039000000}"/>
    <cellStyle name="Euro 3" xfId="56" xr:uid="{00000000-0005-0000-0000-00003A000000}"/>
    <cellStyle name="Info Entete" xfId="57" xr:uid="{00000000-0005-0000-0000-00003B000000}"/>
    <cellStyle name="Insatisfaisant 2" xfId="58" xr:uid="{00000000-0005-0000-0000-00003C000000}"/>
    <cellStyle name="Inter Entete" xfId="59" xr:uid="{00000000-0005-0000-0000-00003D000000}"/>
    <cellStyle name="Loc Litteraire" xfId="60" xr:uid="{00000000-0005-0000-0000-00003E000000}"/>
    <cellStyle name="Loc Structuree" xfId="61" xr:uid="{00000000-0005-0000-0000-00003F000000}"/>
    <cellStyle name="Lot" xfId="62" xr:uid="{00000000-0005-0000-0000-000040000000}"/>
    <cellStyle name="Millares [0]_PRECALCULO-2002EURO" xfId="63" xr:uid="{00000000-0005-0000-0000-000041000000}"/>
    <cellStyle name="Milliers" xfId="64" builtinId="3"/>
    <cellStyle name="Milliers 2" xfId="65" xr:uid="{00000000-0005-0000-0000-000043000000}"/>
    <cellStyle name="Milliers 2 2" xfId="66" xr:uid="{00000000-0005-0000-0000-000044000000}"/>
    <cellStyle name="Milliers 2 2 2" xfId="67" xr:uid="{00000000-0005-0000-0000-000045000000}"/>
    <cellStyle name="Milliers 2 3" xfId="68" xr:uid="{00000000-0005-0000-0000-000046000000}"/>
    <cellStyle name="Milliers 3" xfId="69" xr:uid="{00000000-0005-0000-0000-000047000000}"/>
    <cellStyle name="Milliers 4" xfId="70" xr:uid="{00000000-0005-0000-0000-000048000000}"/>
    <cellStyle name="Milliers 4 2" xfId="71" xr:uid="{00000000-0005-0000-0000-000049000000}"/>
    <cellStyle name="Milliers 4 2 2" xfId="72" xr:uid="{00000000-0005-0000-0000-00004A000000}"/>
    <cellStyle name="Milliers 4 3" xfId="73" xr:uid="{00000000-0005-0000-0000-00004B000000}"/>
    <cellStyle name="Milliers 4 3 2" xfId="74" xr:uid="{00000000-0005-0000-0000-00004C000000}"/>
    <cellStyle name="Milliers 4 4" xfId="75" xr:uid="{00000000-0005-0000-0000-00004D000000}"/>
    <cellStyle name="Milliers 5" xfId="76" xr:uid="{00000000-0005-0000-0000-00004E000000}"/>
    <cellStyle name="Milliers 5 2" xfId="77" xr:uid="{00000000-0005-0000-0000-00004F000000}"/>
    <cellStyle name="Milliers 5 2 2" xfId="78" xr:uid="{00000000-0005-0000-0000-000050000000}"/>
    <cellStyle name="Milliers 5 3" xfId="79" xr:uid="{00000000-0005-0000-0000-000051000000}"/>
    <cellStyle name="Milliers 6" xfId="80" xr:uid="{00000000-0005-0000-0000-000052000000}"/>
    <cellStyle name="Milliers 6 2" xfId="81" xr:uid="{00000000-0005-0000-0000-000053000000}"/>
    <cellStyle name="Milliers 6 2 2" xfId="82" xr:uid="{00000000-0005-0000-0000-000054000000}"/>
    <cellStyle name="Milliers 6 3" xfId="83" xr:uid="{00000000-0005-0000-0000-000055000000}"/>
    <cellStyle name="Milliers 7" xfId="84" xr:uid="{00000000-0005-0000-0000-000056000000}"/>
    <cellStyle name="Milliers 7 2" xfId="85" xr:uid="{00000000-0005-0000-0000-000057000000}"/>
    <cellStyle name="Milliers 8" xfId="193" xr:uid="{00000000-0005-0000-0000-000058000000}"/>
    <cellStyle name="Neutre 2" xfId="86" xr:uid="{00000000-0005-0000-0000-000059000000}"/>
    <cellStyle name="Normal" xfId="0" builtinId="0"/>
    <cellStyle name="Normal 10" xfId="87" xr:uid="{00000000-0005-0000-0000-00005B000000}"/>
    <cellStyle name="Normal 10 2" xfId="454" xr:uid="{00000000-0005-0000-0000-00005C000000}"/>
    <cellStyle name="Normal 11" xfId="88" xr:uid="{00000000-0005-0000-0000-00005D000000}"/>
    <cellStyle name="Normal 11 2" xfId="175" xr:uid="{00000000-0005-0000-0000-00005E000000}"/>
    <cellStyle name="Normal 11 2 2" xfId="229" xr:uid="{00000000-0005-0000-0000-00005F000000}"/>
    <cellStyle name="Normal 11 2 2 2" xfId="386" xr:uid="{00000000-0005-0000-0000-000060000000}"/>
    <cellStyle name="Normal 11 2 3" xfId="246" xr:uid="{00000000-0005-0000-0000-000061000000}"/>
    <cellStyle name="Normal 11 2 3 2" xfId="403" xr:uid="{00000000-0005-0000-0000-000062000000}"/>
    <cellStyle name="Normal 11 2 4" xfId="335" xr:uid="{00000000-0005-0000-0000-000063000000}"/>
    <cellStyle name="Normal 11 3" xfId="158" xr:uid="{00000000-0005-0000-0000-000064000000}"/>
    <cellStyle name="Normal 11 3 2" xfId="212" xr:uid="{00000000-0005-0000-0000-000065000000}"/>
    <cellStyle name="Normal 11 3 2 2" xfId="369" xr:uid="{00000000-0005-0000-0000-000066000000}"/>
    <cellStyle name="Normal 11 3 3" xfId="247" xr:uid="{00000000-0005-0000-0000-000067000000}"/>
    <cellStyle name="Normal 11 3 3 2" xfId="404" xr:uid="{00000000-0005-0000-0000-000068000000}"/>
    <cellStyle name="Normal 11 3 4" xfId="318" xr:uid="{00000000-0005-0000-0000-000069000000}"/>
    <cellStyle name="Normal 11 4" xfId="194" xr:uid="{00000000-0005-0000-0000-00006A000000}"/>
    <cellStyle name="Normal 11 4 2" xfId="351" xr:uid="{00000000-0005-0000-0000-00006B000000}"/>
    <cellStyle name="Normal 11 5" xfId="245" xr:uid="{00000000-0005-0000-0000-00006C000000}"/>
    <cellStyle name="Normal 11 5 2" xfId="402" xr:uid="{00000000-0005-0000-0000-00006D000000}"/>
    <cellStyle name="Normal 11 6" xfId="298" xr:uid="{00000000-0005-0000-0000-00006E000000}"/>
    <cellStyle name="Normal 12" xfId="89" xr:uid="{00000000-0005-0000-0000-00006F000000}"/>
    <cellStyle name="Normal 13" xfId="90" xr:uid="{00000000-0005-0000-0000-000070000000}"/>
    <cellStyle name="Normal 14" xfId="91" xr:uid="{00000000-0005-0000-0000-000071000000}"/>
    <cellStyle name="Normal 15" xfId="92" xr:uid="{00000000-0005-0000-0000-000072000000}"/>
    <cellStyle name="Normal 15 2" xfId="176" xr:uid="{00000000-0005-0000-0000-000073000000}"/>
    <cellStyle name="Normal 15 2 2" xfId="230" xr:uid="{00000000-0005-0000-0000-000074000000}"/>
    <cellStyle name="Normal 15 2 2 2" xfId="387" xr:uid="{00000000-0005-0000-0000-000075000000}"/>
    <cellStyle name="Normal 15 2 3" xfId="249" xr:uid="{00000000-0005-0000-0000-000076000000}"/>
    <cellStyle name="Normal 15 2 3 2" xfId="406" xr:uid="{00000000-0005-0000-0000-000077000000}"/>
    <cellStyle name="Normal 15 2 4" xfId="336" xr:uid="{00000000-0005-0000-0000-000078000000}"/>
    <cellStyle name="Normal 15 3" xfId="159" xr:uid="{00000000-0005-0000-0000-000079000000}"/>
    <cellStyle name="Normal 15 3 2" xfId="213" xr:uid="{00000000-0005-0000-0000-00007A000000}"/>
    <cellStyle name="Normal 15 3 2 2" xfId="370" xr:uid="{00000000-0005-0000-0000-00007B000000}"/>
    <cellStyle name="Normal 15 3 3" xfId="250" xr:uid="{00000000-0005-0000-0000-00007C000000}"/>
    <cellStyle name="Normal 15 3 3 2" xfId="407" xr:uid="{00000000-0005-0000-0000-00007D000000}"/>
    <cellStyle name="Normal 15 3 4" xfId="319" xr:uid="{00000000-0005-0000-0000-00007E000000}"/>
    <cellStyle name="Normal 15 4" xfId="195" xr:uid="{00000000-0005-0000-0000-00007F000000}"/>
    <cellStyle name="Normal 15 4 2" xfId="352" xr:uid="{00000000-0005-0000-0000-000080000000}"/>
    <cellStyle name="Normal 15 5" xfId="248" xr:uid="{00000000-0005-0000-0000-000081000000}"/>
    <cellStyle name="Normal 15 5 2" xfId="405" xr:uid="{00000000-0005-0000-0000-000082000000}"/>
    <cellStyle name="Normal 15 6" xfId="299" xr:uid="{00000000-0005-0000-0000-000083000000}"/>
    <cellStyle name="Normal 16" xfId="93" xr:uid="{00000000-0005-0000-0000-000084000000}"/>
    <cellStyle name="Normal 16 2" xfId="177" xr:uid="{00000000-0005-0000-0000-000085000000}"/>
    <cellStyle name="Normal 16 2 2" xfId="231" xr:uid="{00000000-0005-0000-0000-000086000000}"/>
    <cellStyle name="Normal 16 2 2 2" xfId="388" xr:uid="{00000000-0005-0000-0000-000087000000}"/>
    <cellStyle name="Normal 16 2 3" xfId="252" xr:uid="{00000000-0005-0000-0000-000088000000}"/>
    <cellStyle name="Normal 16 2 3 2" xfId="409" xr:uid="{00000000-0005-0000-0000-000089000000}"/>
    <cellStyle name="Normal 16 2 4" xfId="337" xr:uid="{00000000-0005-0000-0000-00008A000000}"/>
    <cellStyle name="Normal 16 3" xfId="160" xr:uid="{00000000-0005-0000-0000-00008B000000}"/>
    <cellStyle name="Normal 16 3 2" xfId="214" xr:uid="{00000000-0005-0000-0000-00008C000000}"/>
    <cellStyle name="Normal 16 3 2 2" xfId="371" xr:uid="{00000000-0005-0000-0000-00008D000000}"/>
    <cellStyle name="Normal 16 3 3" xfId="253" xr:uid="{00000000-0005-0000-0000-00008E000000}"/>
    <cellStyle name="Normal 16 3 3 2" xfId="410" xr:uid="{00000000-0005-0000-0000-00008F000000}"/>
    <cellStyle name="Normal 16 3 4" xfId="320" xr:uid="{00000000-0005-0000-0000-000090000000}"/>
    <cellStyle name="Normal 16 4" xfId="196" xr:uid="{00000000-0005-0000-0000-000091000000}"/>
    <cellStyle name="Normal 16 4 2" xfId="353" xr:uid="{00000000-0005-0000-0000-000092000000}"/>
    <cellStyle name="Normal 16 5" xfId="251" xr:uid="{00000000-0005-0000-0000-000093000000}"/>
    <cellStyle name="Normal 16 5 2" xfId="408" xr:uid="{00000000-0005-0000-0000-000094000000}"/>
    <cellStyle name="Normal 16 6" xfId="300" xr:uid="{00000000-0005-0000-0000-000095000000}"/>
    <cellStyle name="Normal 17" xfId="155" xr:uid="{00000000-0005-0000-0000-000096000000}"/>
    <cellStyle name="Normal 17 2" xfId="174" xr:uid="{00000000-0005-0000-0000-000097000000}"/>
    <cellStyle name="Normal 17 2 2" xfId="228" xr:uid="{00000000-0005-0000-0000-000098000000}"/>
    <cellStyle name="Normal 17 2 2 2" xfId="385" xr:uid="{00000000-0005-0000-0000-000099000000}"/>
    <cellStyle name="Normal 17 2 3" xfId="255" xr:uid="{00000000-0005-0000-0000-00009A000000}"/>
    <cellStyle name="Normal 17 2 3 2" xfId="412" xr:uid="{00000000-0005-0000-0000-00009B000000}"/>
    <cellStyle name="Normal 17 2 4" xfId="334" xr:uid="{00000000-0005-0000-0000-00009C000000}"/>
    <cellStyle name="Normal 17 3" xfId="210" xr:uid="{00000000-0005-0000-0000-00009D000000}"/>
    <cellStyle name="Normal 17 3 2" xfId="367" xr:uid="{00000000-0005-0000-0000-00009E000000}"/>
    <cellStyle name="Normal 17 4" xfId="254" xr:uid="{00000000-0005-0000-0000-00009F000000}"/>
    <cellStyle name="Normal 17 4 2" xfId="411" xr:uid="{00000000-0005-0000-0000-0000A0000000}"/>
    <cellStyle name="Normal 17 5" xfId="316" xr:uid="{00000000-0005-0000-0000-0000A1000000}"/>
    <cellStyle name="Normal 18" xfId="157" xr:uid="{00000000-0005-0000-0000-0000A2000000}"/>
    <cellStyle name="Normal 18 2" xfId="211" xr:uid="{00000000-0005-0000-0000-0000A3000000}"/>
    <cellStyle name="Normal 18 2 2" xfId="368" xr:uid="{00000000-0005-0000-0000-0000A4000000}"/>
    <cellStyle name="Normal 18 3" xfId="256" xr:uid="{00000000-0005-0000-0000-0000A5000000}"/>
    <cellStyle name="Normal 18 3 2" xfId="413" xr:uid="{00000000-0005-0000-0000-0000A6000000}"/>
    <cellStyle name="Normal 18 4" xfId="317" xr:uid="{00000000-0005-0000-0000-0000A7000000}"/>
    <cellStyle name="Normal 19" xfId="191" xr:uid="{00000000-0005-0000-0000-0000A8000000}"/>
    <cellStyle name="Normal 2" xfId="94" xr:uid="{00000000-0005-0000-0000-0000A9000000}"/>
    <cellStyle name="Normal 2 2" xfId="95" xr:uid="{00000000-0005-0000-0000-0000AA000000}"/>
    <cellStyle name="Normal 2 2 2" xfId="96" xr:uid="{00000000-0005-0000-0000-0000AB000000}"/>
    <cellStyle name="Normal 2 3" xfId="97" xr:uid="{00000000-0005-0000-0000-0000AC000000}"/>
    <cellStyle name="Normal 2 4" xfId="98" xr:uid="{00000000-0005-0000-0000-0000AD000000}"/>
    <cellStyle name="Normal 2 4 2" xfId="178" xr:uid="{00000000-0005-0000-0000-0000AE000000}"/>
    <cellStyle name="Normal 2 4 2 2" xfId="232" xr:uid="{00000000-0005-0000-0000-0000AF000000}"/>
    <cellStyle name="Normal 2 4 2 2 2" xfId="389" xr:uid="{00000000-0005-0000-0000-0000B0000000}"/>
    <cellStyle name="Normal 2 4 2 3" xfId="258" xr:uid="{00000000-0005-0000-0000-0000B1000000}"/>
    <cellStyle name="Normal 2 4 2 3 2" xfId="415" xr:uid="{00000000-0005-0000-0000-0000B2000000}"/>
    <cellStyle name="Normal 2 4 2 4" xfId="338" xr:uid="{00000000-0005-0000-0000-0000B3000000}"/>
    <cellStyle name="Normal 2 4 3" xfId="161" xr:uid="{00000000-0005-0000-0000-0000B4000000}"/>
    <cellStyle name="Normal 2 4 3 2" xfId="215" xr:uid="{00000000-0005-0000-0000-0000B5000000}"/>
    <cellStyle name="Normal 2 4 3 2 2" xfId="372" xr:uid="{00000000-0005-0000-0000-0000B6000000}"/>
    <cellStyle name="Normal 2 4 3 3" xfId="259" xr:uid="{00000000-0005-0000-0000-0000B7000000}"/>
    <cellStyle name="Normal 2 4 3 3 2" xfId="416" xr:uid="{00000000-0005-0000-0000-0000B8000000}"/>
    <cellStyle name="Normal 2 4 3 4" xfId="321" xr:uid="{00000000-0005-0000-0000-0000B9000000}"/>
    <cellStyle name="Normal 2 4 4" xfId="197" xr:uid="{00000000-0005-0000-0000-0000BA000000}"/>
    <cellStyle name="Normal 2 4 4 2" xfId="354" xr:uid="{00000000-0005-0000-0000-0000BB000000}"/>
    <cellStyle name="Normal 2 4 5" xfId="257" xr:uid="{00000000-0005-0000-0000-0000BC000000}"/>
    <cellStyle name="Normal 2 4 5 2" xfId="414" xr:uid="{00000000-0005-0000-0000-0000BD000000}"/>
    <cellStyle name="Normal 2 4 6" xfId="301" xr:uid="{00000000-0005-0000-0000-0000BE000000}"/>
    <cellStyle name="Normal 3" xfId="99" xr:uid="{00000000-0005-0000-0000-0000BF000000}"/>
    <cellStyle name="Normal 4" xfId="100" xr:uid="{00000000-0005-0000-0000-0000C0000000}"/>
    <cellStyle name="Normal 5" xfId="101" xr:uid="{00000000-0005-0000-0000-0000C1000000}"/>
    <cellStyle name="Normal 5 10" xfId="260" xr:uid="{00000000-0005-0000-0000-0000C2000000}"/>
    <cellStyle name="Normal 5 10 2" xfId="417" xr:uid="{00000000-0005-0000-0000-0000C3000000}"/>
    <cellStyle name="Normal 5 11" xfId="302" xr:uid="{00000000-0005-0000-0000-0000C4000000}"/>
    <cellStyle name="Normal 5 2" xfId="102" xr:uid="{00000000-0005-0000-0000-0000C5000000}"/>
    <cellStyle name="Normal 5 2 2" xfId="103" xr:uid="{00000000-0005-0000-0000-0000C6000000}"/>
    <cellStyle name="Normal 5 2 3" xfId="104" xr:uid="{00000000-0005-0000-0000-0000C7000000}"/>
    <cellStyle name="Normal 5 2 3 2" xfId="181" xr:uid="{00000000-0005-0000-0000-0000C8000000}"/>
    <cellStyle name="Normal 5 2 3 2 2" xfId="235" xr:uid="{00000000-0005-0000-0000-0000C9000000}"/>
    <cellStyle name="Normal 5 2 3 2 2 2" xfId="392" xr:uid="{00000000-0005-0000-0000-0000CA000000}"/>
    <cellStyle name="Normal 5 2 3 2 3" xfId="263" xr:uid="{00000000-0005-0000-0000-0000CB000000}"/>
    <cellStyle name="Normal 5 2 3 2 3 2" xfId="420" xr:uid="{00000000-0005-0000-0000-0000CC000000}"/>
    <cellStyle name="Normal 5 2 3 2 4" xfId="341" xr:uid="{00000000-0005-0000-0000-0000CD000000}"/>
    <cellStyle name="Normal 5 2 3 3" xfId="164" xr:uid="{00000000-0005-0000-0000-0000CE000000}"/>
    <cellStyle name="Normal 5 2 3 3 2" xfId="218" xr:uid="{00000000-0005-0000-0000-0000CF000000}"/>
    <cellStyle name="Normal 5 2 3 3 2 2" xfId="375" xr:uid="{00000000-0005-0000-0000-0000D0000000}"/>
    <cellStyle name="Normal 5 2 3 3 3" xfId="264" xr:uid="{00000000-0005-0000-0000-0000D1000000}"/>
    <cellStyle name="Normal 5 2 3 3 3 2" xfId="421" xr:uid="{00000000-0005-0000-0000-0000D2000000}"/>
    <cellStyle name="Normal 5 2 3 3 4" xfId="324" xr:uid="{00000000-0005-0000-0000-0000D3000000}"/>
    <cellStyle name="Normal 5 2 3 4" xfId="200" xr:uid="{00000000-0005-0000-0000-0000D4000000}"/>
    <cellStyle name="Normal 5 2 3 4 2" xfId="357" xr:uid="{00000000-0005-0000-0000-0000D5000000}"/>
    <cellStyle name="Normal 5 2 3 5" xfId="262" xr:uid="{00000000-0005-0000-0000-0000D6000000}"/>
    <cellStyle name="Normal 5 2 3 5 2" xfId="419" xr:uid="{00000000-0005-0000-0000-0000D7000000}"/>
    <cellStyle name="Normal 5 2 3 6" xfId="304" xr:uid="{00000000-0005-0000-0000-0000D8000000}"/>
    <cellStyle name="Normal 5 2 4" xfId="153" xr:uid="{00000000-0005-0000-0000-0000D9000000}"/>
    <cellStyle name="Normal 5 2 4 2" xfId="189" xr:uid="{00000000-0005-0000-0000-0000DA000000}"/>
    <cellStyle name="Normal 5 2 4 2 2" xfId="243" xr:uid="{00000000-0005-0000-0000-0000DB000000}"/>
    <cellStyle name="Normal 5 2 4 2 2 2" xfId="400" xr:uid="{00000000-0005-0000-0000-0000DC000000}"/>
    <cellStyle name="Normal 5 2 4 2 3" xfId="266" xr:uid="{00000000-0005-0000-0000-0000DD000000}"/>
    <cellStyle name="Normal 5 2 4 2 3 2" xfId="423" xr:uid="{00000000-0005-0000-0000-0000DE000000}"/>
    <cellStyle name="Normal 5 2 4 2 4" xfId="349" xr:uid="{00000000-0005-0000-0000-0000DF000000}"/>
    <cellStyle name="Normal 5 2 4 3" xfId="172" xr:uid="{00000000-0005-0000-0000-0000E0000000}"/>
    <cellStyle name="Normal 5 2 4 3 2" xfId="226" xr:uid="{00000000-0005-0000-0000-0000E1000000}"/>
    <cellStyle name="Normal 5 2 4 3 2 2" xfId="383" xr:uid="{00000000-0005-0000-0000-0000E2000000}"/>
    <cellStyle name="Normal 5 2 4 3 3" xfId="267" xr:uid="{00000000-0005-0000-0000-0000E3000000}"/>
    <cellStyle name="Normal 5 2 4 3 3 2" xfId="424" xr:uid="{00000000-0005-0000-0000-0000E4000000}"/>
    <cellStyle name="Normal 5 2 4 3 4" xfId="332" xr:uid="{00000000-0005-0000-0000-0000E5000000}"/>
    <cellStyle name="Normal 5 2 4 4" xfId="208" xr:uid="{00000000-0005-0000-0000-0000E6000000}"/>
    <cellStyle name="Normal 5 2 4 4 2" xfId="365" xr:uid="{00000000-0005-0000-0000-0000E7000000}"/>
    <cellStyle name="Normal 5 2 4 5" xfId="265" xr:uid="{00000000-0005-0000-0000-0000E8000000}"/>
    <cellStyle name="Normal 5 2 4 5 2" xfId="422" xr:uid="{00000000-0005-0000-0000-0000E9000000}"/>
    <cellStyle name="Normal 5 2 4 6" xfId="314" xr:uid="{00000000-0005-0000-0000-0000EA000000}"/>
    <cellStyle name="Normal 5 2 5" xfId="180" xr:uid="{00000000-0005-0000-0000-0000EB000000}"/>
    <cellStyle name="Normal 5 2 5 2" xfId="234" xr:uid="{00000000-0005-0000-0000-0000EC000000}"/>
    <cellStyle name="Normal 5 2 5 2 2" xfId="391" xr:uid="{00000000-0005-0000-0000-0000ED000000}"/>
    <cellStyle name="Normal 5 2 5 3" xfId="268" xr:uid="{00000000-0005-0000-0000-0000EE000000}"/>
    <cellStyle name="Normal 5 2 5 3 2" xfId="425" xr:uid="{00000000-0005-0000-0000-0000EF000000}"/>
    <cellStyle name="Normal 5 2 5 4" xfId="340" xr:uid="{00000000-0005-0000-0000-0000F0000000}"/>
    <cellStyle name="Normal 5 2 6" xfId="163" xr:uid="{00000000-0005-0000-0000-0000F1000000}"/>
    <cellStyle name="Normal 5 2 6 2" xfId="217" xr:uid="{00000000-0005-0000-0000-0000F2000000}"/>
    <cellStyle name="Normal 5 2 6 2 2" xfId="374" xr:uid="{00000000-0005-0000-0000-0000F3000000}"/>
    <cellStyle name="Normal 5 2 6 3" xfId="269" xr:uid="{00000000-0005-0000-0000-0000F4000000}"/>
    <cellStyle name="Normal 5 2 6 3 2" xfId="426" xr:uid="{00000000-0005-0000-0000-0000F5000000}"/>
    <cellStyle name="Normal 5 2 6 4" xfId="323" xr:uid="{00000000-0005-0000-0000-0000F6000000}"/>
    <cellStyle name="Normal 5 2 7" xfId="199" xr:uid="{00000000-0005-0000-0000-0000F7000000}"/>
    <cellStyle name="Normal 5 2 7 2" xfId="356" xr:uid="{00000000-0005-0000-0000-0000F8000000}"/>
    <cellStyle name="Normal 5 2 8" xfId="261" xr:uid="{00000000-0005-0000-0000-0000F9000000}"/>
    <cellStyle name="Normal 5 2 8 2" xfId="418" xr:uid="{00000000-0005-0000-0000-0000FA000000}"/>
    <cellStyle name="Normal 5 2 9" xfId="303" xr:uid="{00000000-0005-0000-0000-0000FB000000}"/>
    <cellStyle name="Normal 5 3" xfId="105" xr:uid="{00000000-0005-0000-0000-0000FC000000}"/>
    <cellStyle name="Normal 5 4" xfId="106" xr:uid="{00000000-0005-0000-0000-0000FD000000}"/>
    <cellStyle name="Normal 5 5" xfId="107" xr:uid="{00000000-0005-0000-0000-0000FE000000}"/>
    <cellStyle name="Normal 5 5 2" xfId="182" xr:uid="{00000000-0005-0000-0000-0000FF000000}"/>
    <cellStyle name="Normal 5 5 2 2" xfId="236" xr:uid="{00000000-0005-0000-0000-000000010000}"/>
    <cellStyle name="Normal 5 5 2 2 2" xfId="393" xr:uid="{00000000-0005-0000-0000-000001010000}"/>
    <cellStyle name="Normal 5 5 2 3" xfId="271" xr:uid="{00000000-0005-0000-0000-000002010000}"/>
    <cellStyle name="Normal 5 5 2 3 2" xfId="428" xr:uid="{00000000-0005-0000-0000-000003010000}"/>
    <cellStyle name="Normal 5 5 2 4" xfId="342" xr:uid="{00000000-0005-0000-0000-000004010000}"/>
    <cellStyle name="Normal 5 5 3" xfId="165" xr:uid="{00000000-0005-0000-0000-000005010000}"/>
    <cellStyle name="Normal 5 5 3 2" xfId="219" xr:uid="{00000000-0005-0000-0000-000006010000}"/>
    <cellStyle name="Normal 5 5 3 2 2" xfId="376" xr:uid="{00000000-0005-0000-0000-000007010000}"/>
    <cellStyle name="Normal 5 5 3 3" xfId="272" xr:uid="{00000000-0005-0000-0000-000008010000}"/>
    <cellStyle name="Normal 5 5 3 3 2" xfId="429" xr:uid="{00000000-0005-0000-0000-000009010000}"/>
    <cellStyle name="Normal 5 5 3 4" xfId="325" xr:uid="{00000000-0005-0000-0000-00000A010000}"/>
    <cellStyle name="Normal 5 5 4" xfId="201" xr:uid="{00000000-0005-0000-0000-00000B010000}"/>
    <cellStyle name="Normal 5 5 4 2" xfId="358" xr:uid="{00000000-0005-0000-0000-00000C010000}"/>
    <cellStyle name="Normal 5 5 5" xfId="270" xr:uid="{00000000-0005-0000-0000-00000D010000}"/>
    <cellStyle name="Normal 5 5 5 2" xfId="427" xr:uid="{00000000-0005-0000-0000-00000E010000}"/>
    <cellStyle name="Normal 5 5 6" xfId="305" xr:uid="{00000000-0005-0000-0000-00000F010000}"/>
    <cellStyle name="Normal 5 6" xfId="151" xr:uid="{00000000-0005-0000-0000-000010010000}"/>
    <cellStyle name="Normal 5 6 2" xfId="187" xr:uid="{00000000-0005-0000-0000-000011010000}"/>
    <cellStyle name="Normal 5 6 2 2" xfId="241" xr:uid="{00000000-0005-0000-0000-000012010000}"/>
    <cellStyle name="Normal 5 6 2 2 2" xfId="398" xr:uid="{00000000-0005-0000-0000-000013010000}"/>
    <cellStyle name="Normal 5 6 2 3" xfId="274" xr:uid="{00000000-0005-0000-0000-000014010000}"/>
    <cellStyle name="Normal 5 6 2 3 2" xfId="431" xr:uid="{00000000-0005-0000-0000-000015010000}"/>
    <cellStyle name="Normal 5 6 2 4" xfId="347" xr:uid="{00000000-0005-0000-0000-000016010000}"/>
    <cellStyle name="Normal 5 6 3" xfId="170" xr:uid="{00000000-0005-0000-0000-000017010000}"/>
    <cellStyle name="Normal 5 6 3 2" xfId="224" xr:uid="{00000000-0005-0000-0000-000018010000}"/>
    <cellStyle name="Normal 5 6 3 2 2" xfId="381" xr:uid="{00000000-0005-0000-0000-000019010000}"/>
    <cellStyle name="Normal 5 6 3 3" xfId="275" xr:uid="{00000000-0005-0000-0000-00001A010000}"/>
    <cellStyle name="Normal 5 6 3 3 2" xfId="432" xr:uid="{00000000-0005-0000-0000-00001B010000}"/>
    <cellStyle name="Normal 5 6 3 4" xfId="330" xr:uid="{00000000-0005-0000-0000-00001C010000}"/>
    <cellStyle name="Normal 5 6 4" xfId="206" xr:uid="{00000000-0005-0000-0000-00001D010000}"/>
    <cellStyle name="Normal 5 6 4 2" xfId="363" xr:uid="{00000000-0005-0000-0000-00001E010000}"/>
    <cellStyle name="Normal 5 6 5" xfId="273" xr:uid="{00000000-0005-0000-0000-00001F010000}"/>
    <cellStyle name="Normal 5 6 5 2" xfId="430" xr:uid="{00000000-0005-0000-0000-000020010000}"/>
    <cellStyle name="Normal 5 6 6" xfId="312" xr:uid="{00000000-0005-0000-0000-000021010000}"/>
    <cellStyle name="Normal 5 7" xfId="179" xr:uid="{00000000-0005-0000-0000-000022010000}"/>
    <cellStyle name="Normal 5 7 2" xfId="233" xr:uid="{00000000-0005-0000-0000-000023010000}"/>
    <cellStyle name="Normal 5 7 2 2" xfId="390" xr:uid="{00000000-0005-0000-0000-000024010000}"/>
    <cellStyle name="Normal 5 7 3" xfId="276" xr:uid="{00000000-0005-0000-0000-000025010000}"/>
    <cellStyle name="Normal 5 7 3 2" xfId="433" xr:uid="{00000000-0005-0000-0000-000026010000}"/>
    <cellStyle name="Normal 5 7 4" xfId="339" xr:uid="{00000000-0005-0000-0000-000027010000}"/>
    <cellStyle name="Normal 5 8" xfId="162" xr:uid="{00000000-0005-0000-0000-000028010000}"/>
    <cellStyle name="Normal 5 8 2" xfId="216" xr:uid="{00000000-0005-0000-0000-000029010000}"/>
    <cellStyle name="Normal 5 8 2 2" xfId="373" xr:uid="{00000000-0005-0000-0000-00002A010000}"/>
    <cellStyle name="Normal 5 8 3" xfId="277" xr:uid="{00000000-0005-0000-0000-00002B010000}"/>
    <cellStyle name="Normal 5 8 3 2" xfId="434" xr:uid="{00000000-0005-0000-0000-00002C010000}"/>
    <cellStyle name="Normal 5 8 4" xfId="322" xr:uid="{00000000-0005-0000-0000-00002D010000}"/>
    <cellStyle name="Normal 5 9" xfId="198" xr:uid="{00000000-0005-0000-0000-00002E010000}"/>
    <cellStyle name="Normal 5 9 2" xfId="355" xr:uid="{00000000-0005-0000-0000-00002F010000}"/>
    <cellStyle name="Normal 6" xfId="108" xr:uid="{00000000-0005-0000-0000-000030010000}"/>
    <cellStyle name="Normal 6 2" xfId="109" xr:uid="{00000000-0005-0000-0000-000031010000}"/>
    <cellStyle name="Normal 6 2 2" xfId="110" xr:uid="{00000000-0005-0000-0000-000032010000}"/>
    <cellStyle name="Normal 6 3" xfId="111" xr:uid="{00000000-0005-0000-0000-000033010000}"/>
    <cellStyle name="Normal 6 3 2" xfId="183" xr:uid="{00000000-0005-0000-0000-000034010000}"/>
    <cellStyle name="Normal 6 3 2 2" xfId="237" xr:uid="{00000000-0005-0000-0000-000035010000}"/>
    <cellStyle name="Normal 6 3 2 2 2" xfId="394" xr:uid="{00000000-0005-0000-0000-000036010000}"/>
    <cellStyle name="Normal 6 3 2 3" xfId="279" xr:uid="{00000000-0005-0000-0000-000037010000}"/>
    <cellStyle name="Normal 6 3 2 3 2" xfId="436" xr:uid="{00000000-0005-0000-0000-000038010000}"/>
    <cellStyle name="Normal 6 3 2 4" xfId="343" xr:uid="{00000000-0005-0000-0000-000039010000}"/>
    <cellStyle name="Normal 6 3 3" xfId="166" xr:uid="{00000000-0005-0000-0000-00003A010000}"/>
    <cellStyle name="Normal 6 3 3 2" xfId="220" xr:uid="{00000000-0005-0000-0000-00003B010000}"/>
    <cellStyle name="Normal 6 3 3 2 2" xfId="377" xr:uid="{00000000-0005-0000-0000-00003C010000}"/>
    <cellStyle name="Normal 6 3 3 3" xfId="280" xr:uid="{00000000-0005-0000-0000-00003D010000}"/>
    <cellStyle name="Normal 6 3 3 3 2" xfId="437" xr:uid="{00000000-0005-0000-0000-00003E010000}"/>
    <cellStyle name="Normal 6 3 3 4" xfId="326" xr:uid="{00000000-0005-0000-0000-00003F010000}"/>
    <cellStyle name="Normal 6 3 4" xfId="202" xr:uid="{00000000-0005-0000-0000-000040010000}"/>
    <cellStyle name="Normal 6 3 4 2" xfId="359" xr:uid="{00000000-0005-0000-0000-000041010000}"/>
    <cellStyle name="Normal 6 3 5" xfId="278" xr:uid="{00000000-0005-0000-0000-000042010000}"/>
    <cellStyle name="Normal 6 3 5 2" xfId="435" xr:uid="{00000000-0005-0000-0000-000043010000}"/>
    <cellStyle name="Normal 6 3 6" xfId="306" xr:uid="{00000000-0005-0000-0000-000044010000}"/>
    <cellStyle name="Normal 6 4" xfId="112" xr:uid="{00000000-0005-0000-0000-000045010000}"/>
    <cellStyle name="Normal 7" xfId="113" xr:uid="{00000000-0005-0000-0000-000046010000}"/>
    <cellStyle name="Normal 7 2" xfId="114" xr:uid="{00000000-0005-0000-0000-000047010000}"/>
    <cellStyle name="Normal 7 3" xfId="115" xr:uid="{00000000-0005-0000-0000-000048010000}"/>
    <cellStyle name="Normal 8" xfId="116" xr:uid="{00000000-0005-0000-0000-000049010000}"/>
    <cellStyle name="Normal 8 10" xfId="307" xr:uid="{00000000-0005-0000-0000-00004A010000}"/>
    <cellStyle name="Normal 8 2" xfId="117" xr:uid="{00000000-0005-0000-0000-00004B010000}"/>
    <cellStyle name="Normal 8 2 2" xfId="154" xr:uid="{00000000-0005-0000-0000-00004C010000}"/>
    <cellStyle name="Normal 8 2 2 2" xfId="190" xr:uid="{00000000-0005-0000-0000-00004D010000}"/>
    <cellStyle name="Normal 8 2 2 2 2" xfId="244" xr:uid="{00000000-0005-0000-0000-00004E010000}"/>
    <cellStyle name="Normal 8 2 2 2 2 2" xfId="401" xr:uid="{00000000-0005-0000-0000-00004F010000}"/>
    <cellStyle name="Normal 8 2 2 2 3" xfId="284" xr:uid="{00000000-0005-0000-0000-000050010000}"/>
    <cellStyle name="Normal 8 2 2 2 3 2" xfId="441" xr:uid="{00000000-0005-0000-0000-000051010000}"/>
    <cellStyle name="Normal 8 2 2 2 4" xfId="350" xr:uid="{00000000-0005-0000-0000-000052010000}"/>
    <cellStyle name="Normal 8 2 2 3" xfId="173" xr:uid="{00000000-0005-0000-0000-000053010000}"/>
    <cellStyle name="Normal 8 2 2 3 2" xfId="227" xr:uid="{00000000-0005-0000-0000-000054010000}"/>
    <cellStyle name="Normal 8 2 2 3 2 2" xfId="384" xr:uid="{00000000-0005-0000-0000-000055010000}"/>
    <cellStyle name="Normal 8 2 2 3 3" xfId="285" xr:uid="{00000000-0005-0000-0000-000056010000}"/>
    <cellStyle name="Normal 8 2 2 3 3 2" xfId="442" xr:uid="{00000000-0005-0000-0000-000057010000}"/>
    <cellStyle name="Normal 8 2 2 3 4" xfId="333" xr:uid="{00000000-0005-0000-0000-000058010000}"/>
    <cellStyle name="Normal 8 2 2 4" xfId="209" xr:uid="{00000000-0005-0000-0000-000059010000}"/>
    <cellStyle name="Normal 8 2 2 4 2" xfId="366" xr:uid="{00000000-0005-0000-0000-00005A010000}"/>
    <cellStyle name="Normal 8 2 2 5" xfId="283" xr:uid="{00000000-0005-0000-0000-00005B010000}"/>
    <cellStyle name="Normal 8 2 2 5 2" xfId="440" xr:uid="{00000000-0005-0000-0000-00005C010000}"/>
    <cellStyle name="Normal 8 2 2 6" xfId="315" xr:uid="{00000000-0005-0000-0000-00005D010000}"/>
    <cellStyle name="Normal 8 2 3" xfId="185" xr:uid="{00000000-0005-0000-0000-00005E010000}"/>
    <cellStyle name="Normal 8 2 3 2" xfId="239" xr:uid="{00000000-0005-0000-0000-00005F010000}"/>
    <cellStyle name="Normal 8 2 3 2 2" xfId="396" xr:uid="{00000000-0005-0000-0000-000060010000}"/>
    <cellStyle name="Normal 8 2 3 3" xfId="286" xr:uid="{00000000-0005-0000-0000-000061010000}"/>
    <cellStyle name="Normal 8 2 3 3 2" xfId="443" xr:uid="{00000000-0005-0000-0000-000062010000}"/>
    <cellStyle name="Normal 8 2 3 4" xfId="345" xr:uid="{00000000-0005-0000-0000-000063010000}"/>
    <cellStyle name="Normal 8 2 4" xfId="168" xr:uid="{00000000-0005-0000-0000-000064010000}"/>
    <cellStyle name="Normal 8 2 4 2" xfId="222" xr:uid="{00000000-0005-0000-0000-000065010000}"/>
    <cellStyle name="Normal 8 2 4 2 2" xfId="379" xr:uid="{00000000-0005-0000-0000-000066010000}"/>
    <cellStyle name="Normal 8 2 4 3" xfId="287" xr:uid="{00000000-0005-0000-0000-000067010000}"/>
    <cellStyle name="Normal 8 2 4 3 2" xfId="444" xr:uid="{00000000-0005-0000-0000-000068010000}"/>
    <cellStyle name="Normal 8 2 4 4" xfId="328" xr:uid="{00000000-0005-0000-0000-000069010000}"/>
    <cellStyle name="Normal 8 2 5" xfId="204" xr:uid="{00000000-0005-0000-0000-00006A010000}"/>
    <cellStyle name="Normal 8 2 5 2" xfId="361" xr:uid="{00000000-0005-0000-0000-00006B010000}"/>
    <cellStyle name="Normal 8 2 6" xfId="282" xr:uid="{00000000-0005-0000-0000-00006C010000}"/>
    <cellStyle name="Normal 8 2 6 2" xfId="439" xr:uid="{00000000-0005-0000-0000-00006D010000}"/>
    <cellStyle name="Normal 8 2 7" xfId="308" xr:uid="{00000000-0005-0000-0000-00006E010000}"/>
    <cellStyle name="Normal 8 3" xfId="118" xr:uid="{00000000-0005-0000-0000-00006F010000}"/>
    <cellStyle name="Normal 8 4" xfId="119" xr:uid="{00000000-0005-0000-0000-000070010000}"/>
    <cellStyle name="Normal 8 4 2" xfId="186" xr:uid="{00000000-0005-0000-0000-000071010000}"/>
    <cellStyle name="Normal 8 4 2 2" xfId="240" xr:uid="{00000000-0005-0000-0000-000072010000}"/>
    <cellStyle name="Normal 8 4 2 2 2" xfId="397" xr:uid="{00000000-0005-0000-0000-000073010000}"/>
    <cellStyle name="Normal 8 4 2 3" xfId="289" xr:uid="{00000000-0005-0000-0000-000074010000}"/>
    <cellStyle name="Normal 8 4 2 3 2" xfId="446" xr:uid="{00000000-0005-0000-0000-000075010000}"/>
    <cellStyle name="Normal 8 4 2 4" xfId="346" xr:uid="{00000000-0005-0000-0000-000076010000}"/>
    <cellStyle name="Normal 8 4 3" xfId="169" xr:uid="{00000000-0005-0000-0000-000077010000}"/>
    <cellStyle name="Normal 8 4 3 2" xfId="223" xr:uid="{00000000-0005-0000-0000-000078010000}"/>
    <cellStyle name="Normal 8 4 3 2 2" xfId="380" xr:uid="{00000000-0005-0000-0000-000079010000}"/>
    <cellStyle name="Normal 8 4 3 3" xfId="290" xr:uid="{00000000-0005-0000-0000-00007A010000}"/>
    <cellStyle name="Normal 8 4 3 3 2" xfId="447" xr:uid="{00000000-0005-0000-0000-00007B010000}"/>
    <cellStyle name="Normal 8 4 3 4" xfId="329" xr:uid="{00000000-0005-0000-0000-00007C010000}"/>
    <cellStyle name="Normal 8 4 4" xfId="205" xr:uid="{00000000-0005-0000-0000-00007D010000}"/>
    <cellStyle name="Normal 8 4 4 2" xfId="362" xr:uid="{00000000-0005-0000-0000-00007E010000}"/>
    <cellStyle name="Normal 8 4 5" xfId="288" xr:uid="{00000000-0005-0000-0000-00007F010000}"/>
    <cellStyle name="Normal 8 4 5 2" xfId="445" xr:uid="{00000000-0005-0000-0000-000080010000}"/>
    <cellStyle name="Normal 8 4 6" xfId="309" xr:uid="{00000000-0005-0000-0000-000081010000}"/>
    <cellStyle name="Normal 8 5" xfId="152" xr:uid="{00000000-0005-0000-0000-000082010000}"/>
    <cellStyle name="Normal 8 5 2" xfId="188" xr:uid="{00000000-0005-0000-0000-000083010000}"/>
    <cellStyle name="Normal 8 5 2 2" xfId="242" xr:uid="{00000000-0005-0000-0000-000084010000}"/>
    <cellStyle name="Normal 8 5 2 2 2" xfId="399" xr:uid="{00000000-0005-0000-0000-000085010000}"/>
    <cellStyle name="Normal 8 5 2 3" xfId="292" xr:uid="{00000000-0005-0000-0000-000086010000}"/>
    <cellStyle name="Normal 8 5 2 3 2" xfId="449" xr:uid="{00000000-0005-0000-0000-000087010000}"/>
    <cellStyle name="Normal 8 5 2 4" xfId="348" xr:uid="{00000000-0005-0000-0000-000088010000}"/>
    <cellStyle name="Normal 8 5 3" xfId="171" xr:uid="{00000000-0005-0000-0000-000089010000}"/>
    <cellStyle name="Normal 8 5 3 2" xfId="225" xr:uid="{00000000-0005-0000-0000-00008A010000}"/>
    <cellStyle name="Normal 8 5 3 2 2" xfId="382" xr:uid="{00000000-0005-0000-0000-00008B010000}"/>
    <cellStyle name="Normal 8 5 3 3" xfId="293" xr:uid="{00000000-0005-0000-0000-00008C010000}"/>
    <cellStyle name="Normal 8 5 3 3 2" xfId="450" xr:uid="{00000000-0005-0000-0000-00008D010000}"/>
    <cellStyle name="Normal 8 5 3 4" xfId="331" xr:uid="{00000000-0005-0000-0000-00008E010000}"/>
    <cellStyle name="Normal 8 5 4" xfId="207" xr:uid="{00000000-0005-0000-0000-00008F010000}"/>
    <cellStyle name="Normal 8 5 4 2" xfId="364" xr:uid="{00000000-0005-0000-0000-000090010000}"/>
    <cellStyle name="Normal 8 5 5" xfId="291" xr:uid="{00000000-0005-0000-0000-000091010000}"/>
    <cellStyle name="Normal 8 5 5 2" xfId="448" xr:uid="{00000000-0005-0000-0000-000092010000}"/>
    <cellStyle name="Normal 8 5 6" xfId="313" xr:uid="{00000000-0005-0000-0000-000093010000}"/>
    <cellStyle name="Normal 8 6" xfId="184" xr:uid="{00000000-0005-0000-0000-000094010000}"/>
    <cellStyle name="Normal 8 6 2" xfId="238" xr:uid="{00000000-0005-0000-0000-000095010000}"/>
    <cellStyle name="Normal 8 6 2 2" xfId="395" xr:uid="{00000000-0005-0000-0000-000096010000}"/>
    <cellStyle name="Normal 8 6 3" xfId="294" xr:uid="{00000000-0005-0000-0000-000097010000}"/>
    <cellStyle name="Normal 8 6 3 2" xfId="451" xr:uid="{00000000-0005-0000-0000-000098010000}"/>
    <cellStyle name="Normal 8 6 4" xfId="344" xr:uid="{00000000-0005-0000-0000-000099010000}"/>
    <cellStyle name="Normal 8 7" xfId="167" xr:uid="{00000000-0005-0000-0000-00009A010000}"/>
    <cellStyle name="Normal 8 7 2" xfId="221" xr:uid="{00000000-0005-0000-0000-00009B010000}"/>
    <cellStyle name="Normal 8 7 2 2" xfId="378" xr:uid="{00000000-0005-0000-0000-00009C010000}"/>
    <cellStyle name="Normal 8 7 3" xfId="295" xr:uid="{00000000-0005-0000-0000-00009D010000}"/>
    <cellStyle name="Normal 8 7 3 2" xfId="452" xr:uid="{00000000-0005-0000-0000-00009E010000}"/>
    <cellStyle name="Normal 8 7 4" xfId="327" xr:uid="{00000000-0005-0000-0000-00009F010000}"/>
    <cellStyle name="Normal 8 8" xfId="203" xr:uid="{00000000-0005-0000-0000-0000A0010000}"/>
    <cellStyle name="Normal 8 8 2" xfId="360" xr:uid="{00000000-0005-0000-0000-0000A1010000}"/>
    <cellStyle name="Normal 8 9" xfId="281" xr:uid="{00000000-0005-0000-0000-0000A2010000}"/>
    <cellStyle name="Normal 8 9 2" xfId="438" xr:uid="{00000000-0005-0000-0000-0000A3010000}"/>
    <cellStyle name="Normal 9" xfId="120" xr:uid="{00000000-0005-0000-0000-0000A4010000}"/>
    <cellStyle name="Normal 9 2" xfId="121" xr:uid="{00000000-0005-0000-0000-0000A5010000}"/>
    <cellStyle name="Normal_Classeur3 2" xfId="156" xr:uid="{00000000-0005-0000-0000-0000A6010000}"/>
    <cellStyle name="Normal_DPGF " xfId="122" xr:uid="{00000000-0005-0000-0000-0000A7010000}"/>
    <cellStyle name="Normal_Feuil1" xfId="123" xr:uid="{00000000-0005-0000-0000-0000A8010000}"/>
    <cellStyle name="Normal_Feuil1 2 2" xfId="453" xr:uid="{00000000-0005-0000-0000-0000A9010000}"/>
    <cellStyle name="Normale_DQE sanofi" xfId="124" xr:uid="{00000000-0005-0000-0000-0000AA010000}"/>
    <cellStyle name="Note" xfId="49" builtinId="10" customBuiltin="1"/>
    <cellStyle name="Porcentual_PRECALCULO-2002EURO" xfId="125" xr:uid="{00000000-0005-0000-0000-0000AB010000}"/>
    <cellStyle name="Qte Structuree" xfId="126" xr:uid="{00000000-0005-0000-0000-0000AC010000}"/>
    <cellStyle name="Satisfaisant 2" xfId="127" xr:uid="{00000000-0005-0000-0000-0000AD010000}"/>
    <cellStyle name="Sortie 2" xfId="128" xr:uid="{00000000-0005-0000-0000-0000AE010000}"/>
    <cellStyle name="Sortie 2 2" xfId="310" xr:uid="{00000000-0005-0000-0000-0000AF010000}"/>
    <cellStyle name="Structure" xfId="129" xr:uid="{00000000-0005-0000-0000-0000B0010000}"/>
    <cellStyle name="Structure Note" xfId="130" xr:uid="{00000000-0005-0000-0000-0000B1010000}"/>
    <cellStyle name="texte" xfId="131" xr:uid="{00000000-0005-0000-0000-0000B2010000}"/>
    <cellStyle name="texte 2" xfId="132" xr:uid="{00000000-0005-0000-0000-0000B3010000}"/>
    <cellStyle name="texte 2 2" xfId="133" xr:uid="{00000000-0005-0000-0000-0000B4010000}"/>
    <cellStyle name="texte 3" xfId="134" xr:uid="{00000000-0005-0000-0000-0000B5010000}"/>
    <cellStyle name="Texte explicatif 2" xfId="135" xr:uid="{00000000-0005-0000-0000-0000B6010000}"/>
    <cellStyle name="Titre 2" xfId="136" xr:uid="{00000000-0005-0000-0000-0000B7010000}"/>
    <cellStyle name="Titre Article" xfId="137" xr:uid="{00000000-0005-0000-0000-0000B8010000}"/>
    <cellStyle name="Titre Entete" xfId="138" xr:uid="{00000000-0005-0000-0000-0000B9010000}"/>
    <cellStyle name="Titre 1 2" xfId="139" xr:uid="{00000000-0005-0000-0000-0000BA010000}"/>
    <cellStyle name="Titre 2 2" xfId="140" xr:uid="{00000000-0005-0000-0000-0000BB010000}"/>
    <cellStyle name="Titre 3 2" xfId="141" xr:uid="{00000000-0005-0000-0000-0000BC010000}"/>
    <cellStyle name="Titre 4 2" xfId="142" xr:uid="{00000000-0005-0000-0000-0000BD010000}"/>
    <cellStyle name="titre1" xfId="143" xr:uid="{00000000-0005-0000-0000-0000BE010000}"/>
    <cellStyle name="titre2" xfId="144" xr:uid="{00000000-0005-0000-0000-0000BF010000}"/>
    <cellStyle name="titre3" xfId="145" xr:uid="{00000000-0005-0000-0000-0000C0010000}"/>
    <cellStyle name="Total 2" xfId="146" xr:uid="{00000000-0005-0000-0000-0000C1010000}"/>
    <cellStyle name="Total 2 2" xfId="311" xr:uid="{00000000-0005-0000-0000-0000C2010000}"/>
    <cellStyle name="totaux1" xfId="147" xr:uid="{00000000-0005-0000-0000-0000C3010000}"/>
    <cellStyle name="totaux2" xfId="148" xr:uid="{00000000-0005-0000-0000-0000C4010000}"/>
    <cellStyle name="totaux3" xfId="149" xr:uid="{00000000-0005-0000-0000-0000C5010000}"/>
    <cellStyle name="Vérification 2" xfId="150" xr:uid="{00000000-0005-0000-0000-0000C6010000}"/>
  </cellStyles>
  <dxfs count="72">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theme="9" tint="0.79998168889431442"/>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
      <font>
        <u val="none"/>
        <color auto="1"/>
      </font>
      <fill>
        <patternFill>
          <bgColor theme="9" tint="0.79998168889431442"/>
        </patternFill>
      </fill>
    </dxf>
    <dxf>
      <font>
        <u val="none"/>
        <color auto="1"/>
      </font>
      <fill>
        <patternFill>
          <bgColor rgb="FFFFFF00"/>
        </patternFill>
      </fill>
    </dxf>
    <dxf>
      <font>
        <u val="none"/>
        <color auto="1"/>
      </font>
      <fill>
        <patternFill>
          <bgColor rgb="FFFFFF00"/>
        </patternFill>
      </fill>
    </dxf>
    <dxf>
      <font>
        <u val="none"/>
        <color auto="1"/>
      </font>
      <fill>
        <patternFill>
          <bgColor rgb="FFFFFF00"/>
        </patternFill>
      </fill>
    </dxf>
  </dxfs>
  <tableStyles count="0" defaultTableStyle="TableStyleMedium9" defaultPivotStyle="PivotStyleLight16"/>
  <colors>
    <mruColors>
      <color rgb="FF45434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5.tmp"/><Relationship Id="rId2" Type="http://schemas.openxmlformats.org/officeDocument/2006/relationships/image" Target="../media/image4.tmp"/><Relationship Id="rId1" Type="http://schemas.openxmlformats.org/officeDocument/2006/relationships/image" Target="../media/image2.png"/><Relationship Id="rId4" Type="http://schemas.openxmlformats.org/officeDocument/2006/relationships/image" Target="../media/image6.tmp"/></Relationships>
</file>

<file path=xl/drawings/drawing1.xml><?xml version="1.0" encoding="utf-8"?>
<xdr:wsDr xmlns:xdr="http://schemas.openxmlformats.org/drawingml/2006/spreadsheetDrawing" xmlns:a="http://schemas.openxmlformats.org/drawingml/2006/main">
  <xdr:twoCellAnchor editAs="oneCell">
    <xdr:from>
      <xdr:col>1</xdr:col>
      <xdr:colOff>9526</xdr:colOff>
      <xdr:row>37</xdr:row>
      <xdr:rowOff>57150</xdr:rowOff>
    </xdr:from>
    <xdr:to>
      <xdr:col>4</xdr:col>
      <xdr:colOff>1</xdr:colOff>
      <xdr:row>38</xdr:row>
      <xdr:rowOff>97153</xdr:rowOff>
    </xdr:to>
    <xdr:sp macro="" textlink="">
      <xdr:nvSpPr>
        <xdr:cNvPr id="2" name="Text Box 12">
          <a:extLst>
            <a:ext uri="{FF2B5EF4-FFF2-40B4-BE49-F238E27FC236}">
              <a16:creationId xmlns:a16="http://schemas.microsoft.com/office/drawing/2014/main" id="{00000000-0008-0000-0000-000002000000}"/>
            </a:ext>
          </a:extLst>
        </xdr:cNvPr>
        <xdr:cNvSpPr txBox="1">
          <a:spLocks noChangeArrowheads="1"/>
        </xdr:cNvSpPr>
      </xdr:nvSpPr>
      <xdr:spPr bwMode="auto">
        <a:xfrm>
          <a:off x="457201" y="9315450"/>
          <a:ext cx="2819399" cy="25717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none" lIns="27432" tIns="0" rIns="27432" bIns="0" anchor="t" upright="1"/>
        <a:lstStyle/>
        <a:p>
          <a:pPr algn="ctr" rtl="0">
            <a:lnSpc>
              <a:spcPts val="300"/>
            </a:lnSpc>
            <a:defRPr sz="1000"/>
          </a:pPr>
          <a:endParaRPr lang="fr-FR" sz="1200" b="1" i="0" u="none" strike="noStrike" baseline="0">
            <a:solidFill>
              <a:srgbClr val="000000"/>
            </a:solidFill>
            <a:latin typeface="Times New Roman"/>
            <a:cs typeface="Times New Roman"/>
          </a:endParaRPr>
        </a:p>
        <a:p>
          <a:pPr algn="ctr" rtl="0">
            <a:lnSpc>
              <a:spcPts val="300"/>
            </a:lnSpc>
            <a:defRPr sz="1000"/>
          </a:pPr>
          <a:endParaRPr lang="fr-FR" sz="1200" b="1" i="0" u="none" strike="noStrike" baseline="0">
            <a:solidFill>
              <a:srgbClr val="000000"/>
            </a:solidFill>
            <a:latin typeface="Times New Roman"/>
            <a:cs typeface="Times New Roman"/>
          </a:endParaRPr>
        </a:p>
        <a:p>
          <a:pPr algn="ctr" rtl="0">
            <a:lnSpc>
              <a:spcPts val="300"/>
            </a:lnSpc>
            <a:defRPr sz="1000"/>
          </a:pPr>
          <a:endParaRPr lang="fr-FR" sz="1200" b="1" i="0" u="none" strike="noStrike" baseline="0">
            <a:solidFill>
              <a:srgbClr val="000000"/>
            </a:solidFill>
            <a:latin typeface="Times New Roman"/>
            <a:cs typeface="Times New Roman"/>
          </a:endParaRPr>
        </a:p>
        <a:p>
          <a:pPr algn="ctr" rtl="0">
            <a:lnSpc>
              <a:spcPts val="200"/>
            </a:lnSpc>
            <a:defRPr sz="1000"/>
          </a:pPr>
          <a:r>
            <a:rPr lang="fr-FR" sz="1200" b="1" i="0" u="none" strike="noStrike" baseline="0">
              <a:solidFill>
                <a:srgbClr val="000000"/>
              </a:solidFill>
              <a:latin typeface="Times New Roman"/>
              <a:cs typeface="Times New Roman"/>
            </a:rPr>
            <a:t>INGENIERIE</a:t>
          </a:r>
        </a:p>
        <a:p>
          <a:pPr algn="ctr" rtl="0">
            <a:lnSpc>
              <a:spcPts val="300"/>
            </a:lnSpc>
            <a:defRPr sz="1000"/>
          </a:pPr>
          <a:r>
            <a:rPr lang="fr-FR" sz="900" b="0" i="0" u="none" strike="noStrike" baseline="0">
              <a:solidFill>
                <a:srgbClr val="000000"/>
              </a:solidFill>
              <a:latin typeface="Times New Roman"/>
              <a:cs typeface="Times New Roman"/>
            </a:rPr>
            <a:t> </a:t>
          </a:r>
          <a:endParaRPr lang="fr-FR" sz="1100" b="0" i="0" u="none" strike="noStrike" baseline="0">
            <a:solidFill>
              <a:srgbClr val="000000"/>
            </a:solidFill>
            <a:latin typeface="Arial"/>
            <a:cs typeface="Arial"/>
          </a:endParaRPr>
        </a:p>
      </xdr:txBody>
    </xdr:sp>
    <xdr:clientData/>
  </xdr:twoCellAnchor>
  <xdr:twoCellAnchor editAs="oneCell">
    <xdr:from>
      <xdr:col>1</xdr:col>
      <xdr:colOff>0</xdr:colOff>
      <xdr:row>29</xdr:row>
      <xdr:rowOff>47625</xdr:rowOff>
    </xdr:from>
    <xdr:to>
      <xdr:col>3</xdr:col>
      <xdr:colOff>933450</xdr:colOff>
      <xdr:row>30</xdr:row>
      <xdr:rowOff>76200</xdr:rowOff>
    </xdr:to>
    <xdr:sp macro="" textlink="">
      <xdr:nvSpPr>
        <xdr:cNvPr id="3" name="Text Box 12">
          <a:extLst>
            <a:ext uri="{FF2B5EF4-FFF2-40B4-BE49-F238E27FC236}">
              <a16:creationId xmlns:a16="http://schemas.microsoft.com/office/drawing/2014/main" id="{00000000-0008-0000-0000-000003000000}"/>
            </a:ext>
          </a:extLst>
        </xdr:cNvPr>
        <xdr:cNvSpPr txBox="1">
          <a:spLocks noChangeArrowheads="1"/>
        </xdr:cNvSpPr>
      </xdr:nvSpPr>
      <xdr:spPr bwMode="auto">
        <a:xfrm>
          <a:off x="447675" y="7477125"/>
          <a:ext cx="2819399"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none" lIns="27432" tIns="0" rIns="27432" bIns="0" anchor="t" upright="1"/>
        <a:lstStyle/>
        <a:p>
          <a:pPr algn="ctr" rtl="0">
            <a:lnSpc>
              <a:spcPts val="300"/>
            </a:lnSpc>
            <a:defRPr sz="1000"/>
          </a:pPr>
          <a:endParaRPr lang="fr-FR" sz="1200" b="1" i="0" u="none" strike="noStrike" baseline="0">
            <a:solidFill>
              <a:srgbClr val="000000"/>
            </a:solidFill>
            <a:latin typeface="Times New Roman"/>
            <a:cs typeface="Times New Roman"/>
          </a:endParaRPr>
        </a:p>
        <a:p>
          <a:pPr algn="ctr" rtl="0">
            <a:lnSpc>
              <a:spcPts val="300"/>
            </a:lnSpc>
            <a:defRPr sz="1000"/>
          </a:pPr>
          <a:endParaRPr lang="fr-FR" sz="1200" b="1" i="0" u="none" strike="noStrike" baseline="0">
            <a:solidFill>
              <a:srgbClr val="000000"/>
            </a:solidFill>
            <a:latin typeface="Times New Roman"/>
            <a:cs typeface="Times New Roman"/>
          </a:endParaRPr>
        </a:p>
        <a:p>
          <a:pPr algn="ctr" rtl="0">
            <a:lnSpc>
              <a:spcPts val="300"/>
            </a:lnSpc>
            <a:defRPr sz="1000"/>
          </a:pPr>
          <a:endParaRPr lang="fr-FR" sz="1200" b="1" i="0" u="none" strike="noStrike" baseline="0">
            <a:solidFill>
              <a:srgbClr val="000000"/>
            </a:solidFill>
            <a:latin typeface="Times New Roman"/>
            <a:cs typeface="Times New Roman"/>
          </a:endParaRPr>
        </a:p>
        <a:p>
          <a:pPr algn="ctr" rtl="0">
            <a:lnSpc>
              <a:spcPts val="200"/>
            </a:lnSpc>
            <a:defRPr sz="1000"/>
          </a:pPr>
          <a:r>
            <a:rPr lang="fr-FR" sz="1200" b="1" i="0" u="none" strike="noStrike" baseline="0">
              <a:solidFill>
                <a:srgbClr val="000000"/>
              </a:solidFill>
              <a:latin typeface="Times New Roman"/>
              <a:cs typeface="Times New Roman"/>
            </a:rPr>
            <a:t>MAITRE D'OUVRAGE</a:t>
          </a:r>
        </a:p>
        <a:p>
          <a:pPr algn="ctr" rtl="0">
            <a:lnSpc>
              <a:spcPts val="300"/>
            </a:lnSpc>
            <a:defRPr sz="1000"/>
          </a:pPr>
          <a:r>
            <a:rPr lang="fr-FR" sz="900" b="0" i="0" u="none" strike="noStrike" baseline="0">
              <a:solidFill>
                <a:srgbClr val="000000"/>
              </a:solidFill>
              <a:latin typeface="Times New Roman"/>
              <a:cs typeface="Times New Roman"/>
            </a:rPr>
            <a:t> </a:t>
          </a:r>
          <a:endParaRPr lang="fr-FR" sz="1100" b="0" i="0" u="none" strike="noStrike" baseline="0">
            <a:solidFill>
              <a:srgbClr val="000000"/>
            </a:solidFill>
            <a:latin typeface="Arial"/>
            <a:cs typeface="Arial"/>
          </a:endParaRPr>
        </a:p>
      </xdr:txBody>
    </xdr:sp>
    <xdr:clientData/>
  </xdr:twoCellAnchor>
  <xdr:twoCellAnchor>
    <xdr:from>
      <xdr:col>1</xdr:col>
      <xdr:colOff>177605</xdr:colOff>
      <xdr:row>37</xdr:row>
      <xdr:rowOff>230992</xdr:rowOff>
    </xdr:from>
    <xdr:to>
      <xdr:col>3</xdr:col>
      <xdr:colOff>728870</xdr:colOff>
      <xdr:row>37</xdr:row>
      <xdr:rowOff>230992</xdr:rowOff>
    </xdr:to>
    <xdr:sp macro="" textlink="">
      <xdr:nvSpPr>
        <xdr:cNvPr id="4" name="Line 1925">
          <a:extLst>
            <a:ext uri="{FF2B5EF4-FFF2-40B4-BE49-F238E27FC236}">
              <a16:creationId xmlns:a16="http://schemas.microsoft.com/office/drawing/2014/main" id="{00000000-0008-0000-0000-000004000000}"/>
            </a:ext>
          </a:extLst>
        </xdr:cNvPr>
        <xdr:cNvSpPr>
          <a:spLocks noChangeAspect="1" noChangeShapeType="1"/>
        </xdr:cNvSpPr>
      </xdr:nvSpPr>
      <xdr:spPr bwMode="auto">
        <a:xfrm rot="5400000">
          <a:off x="1843888" y="8270684"/>
          <a:ext cx="0" cy="2437215"/>
        </a:xfrm>
        <a:prstGeom prst="line">
          <a:avLst/>
        </a:prstGeom>
        <a:ln w="9525">
          <a:prstDash val="solid"/>
          <a:headEnd/>
          <a:tailEnd/>
        </a:ln>
      </xdr:spPr>
      <xdr:style>
        <a:lnRef idx="1">
          <a:schemeClr val="dk1"/>
        </a:lnRef>
        <a:fillRef idx="0">
          <a:schemeClr val="dk1"/>
        </a:fillRef>
        <a:effectRef idx="0">
          <a:schemeClr val="dk1"/>
        </a:effectRef>
        <a:fontRef idx="minor">
          <a:schemeClr val="tx1"/>
        </a:fontRef>
      </xdr:style>
      <xdr:txBody>
        <a:bodyPr/>
        <a:lstStyle/>
        <a:p>
          <a:endParaRPr lang="fr-FR"/>
        </a:p>
      </xdr:txBody>
    </xdr:sp>
    <xdr:clientData/>
  </xdr:twoCellAnchor>
  <xdr:twoCellAnchor editAs="oneCell">
    <xdr:from>
      <xdr:col>0</xdr:col>
      <xdr:colOff>217085</xdr:colOff>
      <xdr:row>46</xdr:row>
      <xdr:rowOff>16197</xdr:rowOff>
    </xdr:from>
    <xdr:to>
      <xdr:col>4</xdr:col>
      <xdr:colOff>361277</xdr:colOff>
      <xdr:row>47</xdr:row>
      <xdr:rowOff>114585</xdr:rowOff>
    </xdr:to>
    <xdr:sp macro="" textlink="">
      <xdr:nvSpPr>
        <xdr:cNvPr id="5" name="Text Box 12">
          <a:extLst>
            <a:ext uri="{FF2B5EF4-FFF2-40B4-BE49-F238E27FC236}">
              <a16:creationId xmlns:a16="http://schemas.microsoft.com/office/drawing/2014/main" id="{00000000-0008-0000-0000-000005000000}"/>
            </a:ext>
          </a:extLst>
        </xdr:cNvPr>
        <xdr:cNvSpPr txBox="1">
          <a:spLocks noChangeArrowheads="1"/>
        </xdr:cNvSpPr>
      </xdr:nvSpPr>
      <xdr:spPr bwMode="auto">
        <a:xfrm>
          <a:off x="217085" y="11331897"/>
          <a:ext cx="3398604" cy="326988"/>
        </a:xfrm>
        <a:prstGeom prst="rect">
          <a:avLst/>
        </a:prstGeom>
        <a:noFill/>
        <a:ln w="9525">
          <a:no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none" lIns="0" tIns="0" rIns="0" bIns="0" anchor="ctr" anchorCtr="0" upright="1"/>
        <a:lstStyle/>
        <a:p>
          <a:pPr algn="ctr" rtl="0">
            <a:lnSpc>
              <a:spcPts val="400"/>
            </a:lnSpc>
            <a:defRPr sz="1000"/>
          </a:pPr>
          <a:r>
            <a:rPr lang="fr-FR" sz="1100" b="0" i="0" u="none" strike="noStrike" baseline="0">
              <a:solidFill>
                <a:srgbClr val="000000"/>
              </a:solidFill>
              <a:latin typeface="Times New Roman" pitchFamily="18" charset="0"/>
              <a:cs typeface="Times New Roman" pitchFamily="18" charset="0"/>
            </a:rPr>
            <a:t>Date &amp; Cachet de l'entreprise</a:t>
          </a:r>
        </a:p>
      </xdr:txBody>
    </xdr:sp>
    <xdr:clientData/>
  </xdr:twoCellAnchor>
  <xdr:twoCellAnchor>
    <xdr:from>
      <xdr:col>1</xdr:col>
      <xdr:colOff>0</xdr:colOff>
      <xdr:row>45</xdr:row>
      <xdr:rowOff>9525</xdr:rowOff>
    </xdr:from>
    <xdr:to>
      <xdr:col>9</xdr:col>
      <xdr:colOff>0</xdr:colOff>
      <xdr:row>51</xdr:row>
      <xdr:rowOff>209550</xdr:rowOff>
    </xdr:to>
    <xdr:sp macro="" textlink="">
      <xdr:nvSpPr>
        <xdr:cNvPr id="6" name="Rectangle 13">
          <a:extLst>
            <a:ext uri="{FF2B5EF4-FFF2-40B4-BE49-F238E27FC236}">
              <a16:creationId xmlns:a16="http://schemas.microsoft.com/office/drawing/2014/main" id="{00000000-0008-0000-0000-000006000000}"/>
            </a:ext>
          </a:extLst>
        </xdr:cNvPr>
        <xdr:cNvSpPr>
          <a:spLocks noChangeArrowheads="1"/>
        </xdr:cNvSpPr>
      </xdr:nvSpPr>
      <xdr:spPr bwMode="auto">
        <a:xfrm>
          <a:off x="447675" y="11096625"/>
          <a:ext cx="7467600" cy="15716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xdr:col>
      <xdr:colOff>0</xdr:colOff>
      <xdr:row>37</xdr:row>
      <xdr:rowOff>9525</xdr:rowOff>
    </xdr:from>
    <xdr:to>
      <xdr:col>9</xdr:col>
      <xdr:colOff>0</xdr:colOff>
      <xdr:row>43</xdr:row>
      <xdr:rowOff>209550</xdr:rowOff>
    </xdr:to>
    <xdr:sp macro="" textlink="">
      <xdr:nvSpPr>
        <xdr:cNvPr id="7" name="Rectangle 15">
          <a:extLst>
            <a:ext uri="{FF2B5EF4-FFF2-40B4-BE49-F238E27FC236}">
              <a16:creationId xmlns:a16="http://schemas.microsoft.com/office/drawing/2014/main" id="{00000000-0008-0000-0000-000007000000}"/>
            </a:ext>
          </a:extLst>
        </xdr:cNvPr>
        <xdr:cNvSpPr>
          <a:spLocks noChangeArrowheads="1"/>
        </xdr:cNvSpPr>
      </xdr:nvSpPr>
      <xdr:spPr bwMode="auto">
        <a:xfrm>
          <a:off x="447675" y="9267825"/>
          <a:ext cx="7467600" cy="15716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xdr:col>
      <xdr:colOff>9525</xdr:colOff>
      <xdr:row>29</xdr:row>
      <xdr:rowOff>9525</xdr:rowOff>
    </xdr:from>
    <xdr:to>
      <xdr:col>9</xdr:col>
      <xdr:colOff>9525</xdr:colOff>
      <xdr:row>35</xdr:row>
      <xdr:rowOff>209550</xdr:rowOff>
    </xdr:to>
    <xdr:sp macro="" textlink="">
      <xdr:nvSpPr>
        <xdr:cNvPr id="8" name="Rectangle 16">
          <a:extLst>
            <a:ext uri="{FF2B5EF4-FFF2-40B4-BE49-F238E27FC236}">
              <a16:creationId xmlns:a16="http://schemas.microsoft.com/office/drawing/2014/main" id="{00000000-0008-0000-0000-000008000000}"/>
            </a:ext>
          </a:extLst>
        </xdr:cNvPr>
        <xdr:cNvSpPr>
          <a:spLocks noChangeArrowheads="1"/>
        </xdr:cNvSpPr>
      </xdr:nvSpPr>
      <xdr:spPr bwMode="auto">
        <a:xfrm>
          <a:off x="457200" y="7439025"/>
          <a:ext cx="7467600" cy="15716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xdr:col>
      <xdr:colOff>191271</xdr:colOff>
      <xdr:row>30</xdr:row>
      <xdr:rowOff>2393</xdr:rowOff>
    </xdr:from>
    <xdr:to>
      <xdr:col>3</xdr:col>
      <xdr:colOff>742536</xdr:colOff>
      <xdr:row>30</xdr:row>
      <xdr:rowOff>2393</xdr:rowOff>
    </xdr:to>
    <xdr:sp macro="" textlink="">
      <xdr:nvSpPr>
        <xdr:cNvPr id="9" name="Line 1925">
          <a:extLst>
            <a:ext uri="{FF2B5EF4-FFF2-40B4-BE49-F238E27FC236}">
              <a16:creationId xmlns:a16="http://schemas.microsoft.com/office/drawing/2014/main" id="{00000000-0008-0000-0000-000009000000}"/>
            </a:ext>
          </a:extLst>
        </xdr:cNvPr>
        <xdr:cNvSpPr>
          <a:spLocks noChangeAspect="1" noChangeShapeType="1"/>
        </xdr:cNvSpPr>
      </xdr:nvSpPr>
      <xdr:spPr bwMode="auto">
        <a:xfrm rot="5400000">
          <a:off x="1857554" y="6441885"/>
          <a:ext cx="0" cy="2437215"/>
        </a:xfrm>
        <a:prstGeom prst="line">
          <a:avLst/>
        </a:prstGeom>
        <a:ln w="9525">
          <a:prstDash val="solid"/>
          <a:headEnd/>
          <a:tailEnd/>
        </a:ln>
      </xdr:spPr>
      <xdr:style>
        <a:lnRef idx="1">
          <a:schemeClr val="dk1"/>
        </a:lnRef>
        <a:fillRef idx="0">
          <a:schemeClr val="dk1"/>
        </a:fillRef>
        <a:effectRef idx="0">
          <a:schemeClr val="dk1"/>
        </a:effectRef>
        <a:fontRef idx="minor">
          <a:schemeClr val="tx1"/>
        </a:fontRef>
      </xdr:style>
      <xdr:txBody>
        <a:bodyPr/>
        <a:lstStyle/>
        <a:p>
          <a:endParaRPr lang="fr-FR"/>
        </a:p>
      </xdr:txBody>
    </xdr:sp>
    <xdr:clientData/>
  </xdr:twoCellAnchor>
  <xdr:twoCellAnchor>
    <xdr:from>
      <xdr:col>1</xdr:col>
      <xdr:colOff>177605</xdr:colOff>
      <xdr:row>46</xdr:row>
      <xdr:rowOff>2392</xdr:rowOff>
    </xdr:from>
    <xdr:to>
      <xdr:col>3</xdr:col>
      <xdr:colOff>728870</xdr:colOff>
      <xdr:row>46</xdr:row>
      <xdr:rowOff>2392</xdr:rowOff>
    </xdr:to>
    <xdr:sp macro="" textlink="">
      <xdr:nvSpPr>
        <xdr:cNvPr id="10" name="Line 1925">
          <a:extLst>
            <a:ext uri="{FF2B5EF4-FFF2-40B4-BE49-F238E27FC236}">
              <a16:creationId xmlns:a16="http://schemas.microsoft.com/office/drawing/2014/main" id="{00000000-0008-0000-0000-00000A000000}"/>
            </a:ext>
          </a:extLst>
        </xdr:cNvPr>
        <xdr:cNvSpPr>
          <a:spLocks noChangeAspect="1" noChangeShapeType="1"/>
        </xdr:cNvSpPr>
      </xdr:nvSpPr>
      <xdr:spPr bwMode="auto">
        <a:xfrm rot="5400000">
          <a:off x="1843888" y="10099484"/>
          <a:ext cx="0" cy="2437215"/>
        </a:xfrm>
        <a:prstGeom prst="line">
          <a:avLst/>
        </a:prstGeom>
        <a:ln w="9525">
          <a:prstDash val="solid"/>
          <a:headEnd/>
          <a:tailEnd/>
        </a:ln>
      </xdr:spPr>
      <xdr:style>
        <a:lnRef idx="1">
          <a:schemeClr val="dk1"/>
        </a:lnRef>
        <a:fillRef idx="0">
          <a:schemeClr val="dk1"/>
        </a:fillRef>
        <a:effectRef idx="0">
          <a:schemeClr val="dk1"/>
        </a:effectRef>
        <a:fontRef idx="minor">
          <a:schemeClr val="tx1"/>
        </a:fontRef>
      </xdr:style>
      <xdr:txBody>
        <a:bodyPr/>
        <a:lstStyle/>
        <a:p>
          <a:endParaRPr lang="fr-FR"/>
        </a:p>
      </xdr:txBody>
    </xdr:sp>
    <xdr:clientData/>
  </xdr:twoCellAnchor>
  <xdr:twoCellAnchor editAs="oneCell">
    <xdr:from>
      <xdr:col>1</xdr:col>
      <xdr:colOff>1</xdr:colOff>
      <xdr:row>45</xdr:row>
      <xdr:rowOff>47625</xdr:rowOff>
    </xdr:from>
    <xdr:to>
      <xdr:col>3</xdr:col>
      <xdr:colOff>933451</xdr:colOff>
      <xdr:row>46</xdr:row>
      <xdr:rowOff>76201</xdr:rowOff>
    </xdr:to>
    <xdr:sp macro="" textlink="">
      <xdr:nvSpPr>
        <xdr:cNvPr id="11" name="Text Box 12">
          <a:extLst>
            <a:ext uri="{FF2B5EF4-FFF2-40B4-BE49-F238E27FC236}">
              <a16:creationId xmlns:a16="http://schemas.microsoft.com/office/drawing/2014/main" id="{00000000-0008-0000-0000-00000B000000}"/>
            </a:ext>
          </a:extLst>
        </xdr:cNvPr>
        <xdr:cNvSpPr txBox="1">
          <a:spLocks noChangeArrowheads="1"/>
        </xdr:cNvSpPr>
      </xdr:nvSpPr>
      <xdr:spPr bwMode="auto">
        <a:xfrm>
          <a:off x="447676" y="11134725"/>
          <a:ext cx="2819399" cy="25717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none" lIns="27432" tIns="0" rIns="27432" bIns="0" anchor="t" upright="1"/>
        <a:lstStyle/>
        <a:p>
          <a:pPr algn="ctr" rtl="0">
            <a:lnSpc>
              <a:spcPts val="300"/>
            </a:lnSpc>
            <a:defRPr sz="1000"/>
          </a:pPr>
          <a:endParaRPr lang="fr-FR" sz="1200" b="1" i="0" u="none" strike="noStrike" baseline="0">
            <a:solidFill>
              <a:srgbClr val="000000"/>
            </a:solidFill>
            <a:latin typeface="Times New Roman"/>
            <a:cs typeface="Times New Roman"/>
          </a:endParaRPr>
        </a:p>
        <a:p>
          <a:pPr algn="ctr" rtl="0">
            <a:lnSpc>
              <a:spcPts val="300"/>
            </a:lnSpc>
            <a:defRPr sz="1000"/>
          </a:pPr>
          <a:endParaRPr lang="fr-FR" sz="1200" b="1" i="0" u="none" strike="noStrike" baseline="0">
            <a:solidFill>
              <a:srgbClr val="000000"/>
            </a:solidFill>
            <a:latin typeface="Times New Roman"/>
            <a:cs typeface="Times New Roman"/>
          </a:endParaRPr>
        </a:p>
        <a:p>
          <a:pPr algn="ctr" rtl="0">
            <a:lnSpc>
              <a:spcPts val="300"/>
            </a:lnSpc>
            <a:defRPr sz="1000"/>
          </a:pPr>
          <a:endParaRPr lang="fr-FR" sz="1200" b="1" i="0" u="none" strike="noStrike" baseline="0">
            <a:solidFill>
              <a:srgbClr val="000000"/>
            </a:solidFill>
            <a:latin typeface="Times New Roman"/>
            <a:cs typeface="Times New Roman"/>
          </a:endParaRPr>
        </a:p>
        <a:p>
          <a:pPr algn="ctr" rtl="0">
            <a:lnSpc>
              <a:spcPts val="200"/>
            </a:lnSpc>
            <a:defRPr sz="1000"/>
          </a:pPr>
          <a:r>
            <a:rPr lang="fr-FR" sz="1200" b="1" i="0" u="none" strike="noStrike" baseline="0">
              <a:solidFill>
                <a:srgbClr val="000000"/>
              </a:solidFill>
              <a:latin typeface="Times New Roman"/>
              <a:cs typeface="Times New Roman"/>
            </a:rPr>
            <a:t>ENTREPRISE</a:t>
          </a:r>
        </a:p>
        <a:p>
          <a:pPr algn="ctr" rtl="0">
            <a:lnSpc>
              <a:spcPts val="300"/>
            </a:lnSpc>
            <a:defRPr sz="1000"/>
          </a:pPr>
          <a:r>
            <a:rPr lang="fr-FR" sz="900" b="0" i="0" u="none" strike="noStrike" baseline="0">
              <a:solidFill>
                <a:srgbClr val="000000"/>
              </a:solidFill>
              <a:latin typeface="Times New Roman"/>
              <a:cs typeface="Times New Roman"/>
            </a:rPr>
            <a:t> </a:t>
          </a:r>
          <a:endParaRPr lang="fr-FR" sz="1100" b="0" i="0" u="none" strike="noStrike" baseline="0">
            <a:solidFill>
              <a:srgbClr val="000000"/>
            </a:solidFill>
            <a:latin typeface="Arial"/>
            <a:cs typeface="Arial"/>
          </a:endParaRPr>
        </a:p>
      </xdr:txBody>
    </xdr:sp>
    <xdr:clientData/>
  </xdr:twoCellAnchor>
  <xdr:twoCellAnchor editAs="oneCell">
    <xdr:from>
      <xdr:col>1</xdr:col>
      <xdr:colOff>257175</xdr:colOff>
      <xdr:row>30</xdr:row>
      <xdr:rowOff>171450</xdr:rowOff>
    </xdr:from>
    <xdr:to>
      <xdr:col>3</xdr:col>
      <xdr:colOff>666751</xdr:colOff>
      <xdr:row>35</xdr:row>
      <xdr:rowOff>15240</xdr:rowOff>
    </xdr:to>
    <xdr:pic>
      <xdr:nvPicPr>
        <xdr:cNvPr id="13" name="Image 13" descr="http://www.creati-picardie.fr/upload/editeur/image/Nouv%20logo%20ifp.jpg">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4850" y="7829550"/>
          <a:ext cx="2295525" cy="981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2</xdr:col>
      <xdr:colOff>0</xdr:colOff>
      <xdr:row>38</xdr:row>
      <xdr:rowOff>145677</xdr:rowOff>
    </xdr:from>
    <xdr:ext cx="920688" cy="985631"/>
    <xdr:pic>
      <xdr:nvPicPr>
        <xdr:cNvPr id="15" name="Image 14">
          <a:extLst>
            <a:ext uri="{FF2B5EF4-FFF2-40B4-BE49-F238E27FC236}">
              <a16:creationId xmlns:a16="http://schemas.microsoft.com/office/drawing/2014/main" id="{00000000-0008-0000-0000-00000F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355912" y="9547412"/>
          <a:ext cx="920688" cy="985631"/>
        </a:xfrm>
        <a:prstGeom prst="rect">
          <a:avLst/>
        </a:prstGeom>
      </xdr:spPr>
    </xdr:pic>
    <xdr:clientData/>
  </xdr:oneCellAnchor>
  <xdr:twoCellAnchor editAs="oneCell">
    <xdr:from>
      <xdr:col>7</xdr:col>
      <xdr:colOff>313765</xdr:colOff>
      <xdr:row>39</xdr:row>
      <xdr:rowOff>22412</xdr:rowOff>
    </xdr:from>
    <xdr:to>
      <xdr:col>8</xdr:col>
      <xdr:colOff>492280</xdr:colOff>
      <xdr:row>42</xdr:row>
      <xdr:rowOff>134920</xdr:rowOff>
    </xdr:to>
    <xdr:pic>
      <xdr:nvPicPr>
        <xdr:cNvPr id="17" name="Image 9">
          <a:extLst>
            <a:ext uri="{FF2B5EF4-FFF2-40B4-BE49-F238E27FC236}">
              <a16:creationId xmlns:a16="http://schemas.microsoft.com/office/drawing/2014/main" id="{00000000-0008-0000-0000-000011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376147" y="9648265"/>
          <a:ext cx="1119809" cy="777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5</xdr:row>
      <xdr:rowOff>254560</xdr:rowOff>
    </xdr:from>
    <xdr:to>
      <xdr:col>11</xdr:col>
      <xdr:colOff>0</xdr:colOff>
      <xdr:row>5</xdr:row>
      <xdr:rowOff>265043</xdr:rowOff>
    </xdr:to>
    <xdr:cxnSp macro="">
      <xdr:nvCxnSpPr>
        <xdr:cNvPr id="19" name="Connecteur droit 18">
          <a:extLst>
            <a:ext uri="{FF2B5EF4-FFF2-40B4-BE49-F238E27FC236}">
              <a16:creationId xmlns:a16="http://schemas.microsoft.com/office/drawing/2014/main" id="{00000000-0008-0000-0100-000013000000}"/>
            </a:ext>
          </a:extLst>
        </xdr:cNvPr>
        <xdr:cNvCxnSpPr/>
      </xdr:nvCxnSpPr>
      <xdr:spPr>
        <a:xfrm>
          <a:off x="0" y="1314734"/>
          <a:ext cx="9326217" cy="10483"/>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298174</xdr:colOff>
      <xdr:row>0</xdr:row>
      <xdr:rowOff>115957</xdr:rowOff>
    </xdr:from>
    <xdr:ext cx="982582" cy="1051891"/>
    <xdr:pic>
      <xdr:nvPicPr>
        <xdr:cNvPr id="33" name="Image 32">
          <a:extLst>
            <a:ext uri="{FF2B5EF4-FFF2-40B4-BE49-F238E27FC236}">
              <a16:creationId xmlns:a16="http://schemas.microsoft.com/office/drawing/2014/main" id="{00000000-0008-0000-0100-000021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98174" y="115957"/>
          <a:ext cx="982582" cy="1051891"/>
        </a:xfrm>
        <a:prstGeom prst="rect">
          <a:avLst/>
        </a:prstGeom>
      </xdr:spPr>
    </xdr:pic>
    <xdr:clientData/>
  </xdr:oneCellAnchor>
  <xdr:twoCellAnchor>
    <xdr:from>
      <xdr:col>1</xdr:col>
      <xdr:colOff>231939</xdr:colOff>
      <xdr:row>64</xdr:row>
      <xdr:rowOff>129540</xdr:rowOff>
    </xdr:from>
    <xdr:to>
      <xdr:col>10</xdr:col>
      <xdr:colOff>612913</xdr:colOff>
      <xdr:row>71</xdr:row>
      <xdr:rowOff>65943</xdr:rowOff>
    </xdr:to>
    <xdr:grpSp>
      <xdr:nvGrpSpPr>
        <xdr:cNvPr id="35" name="Groupe 34">
          <a:extLst>
            <a:ext uri="{FF2B5EF4-FFF2-40B4-BE49-F238E27FC236}">
              <a16:creationId xmlns:a16="http://schemas.microsoft.com/office/drawing/2014/main" id="{E831D106-2A67-B716-D73D-2CC776E91F65}"/>
            </a:ext>
          </a:extLst>
        </xdr:cNvPr>
        <xdr:cNvGrpSpPr/>
      </xdr:nvGrpSpPr>
      <xdr:grpSpPr>
        <a:xfrm>
          <a:off x="566418" y="12094735"/>
          <a:ext cx="8340561" cy="1566144"/>
          <a:chOff x="574124" y="10423663"/>
          <a:chExt cx="11672955" cy="1622563"/>
        </a:xfrm>
      </xdr:grpSpPr>
      <xdr:sp macro="" textlink="">
        <xdr:nvSpPr>
          <xdr:cNvPr id="12" name="Text Box 12">
            <a:extLst>
              <a:ext uri="{FF2B5EF4-FFF2-40B4-BE49-F238E27FC236}">
                <a16:creationId xmlns:a16="http://schemas.microsoft.com/office/drawing/2014/main" id="{00000000-0008-0000-0100-00000C000000}"/>
              </a:ext>
            </a:extLst>
          </xdr:cNvPr>
          <xdr:cNvSpPr txBox="1">
            <a:spLocks noChangeArrowheads="1"/>
          </xdr:cNvSpPr>
        </xdr:nvSpPr>
        <xdr:spPr bwMode="auto">
          <a:xfrm>
            <a:off x="682322" y="10690896"/>
            <a:ext cx="2853351" cy="196281"/>
          </a:xfrm>
          <a:prstGeom prst="rect">
            <a:avLst/>
          </a:prstGeom>
          <a:noFill/>
          <a:ln w="9525">
            <a:no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none" lIns="0" tIns="0" rIns="0" bIns="0" anchor="ctr" anchorCtr="0" upright="1"/>
          <a:lstStyle/>
          <a:p>
            <a:pPr algn="ctr" rtl="0">
              <a:lnSpc>
                <a:spcPts val="400"/>
              </a:lnSpc>
              <a:defRPr sz="1000"/>
            </a:pPr>
            <a:r>
              <a:rPr lang="fr-FR" sz="1100" b="0" i="0" u="none" strike="noStrike" baseline="0">
                <a:solidFill>
                  <a:srgbClr val="000000"/>
                </a:solidFill>
                <a:latin typeface="Times New Roman" pitchFamily="18" charset="0"/>
                <a:cs typeface="Times New Roman" pitchFamily="18" charset="0"/>
              </a:rPr>
              <a:t>Date &amp; Cachet de l'entreprise</a:t>
            </a:r>
          </a:p>
        </xdr:txBody>
      </xdr:sp>
      <xdr:sp macro="" textlink="">
        <xdr:nvSpPr>
          <xdr:cNvPr id="12404" name="Rectangle 13">
            <a:extLst>
              <a:ext uri="{FF2B5EF4-FFF2-40B4-BE49-F238E27FC236}">
                <a16:creationId xmlns:a16="http://schemas.microsoft.com/office/drawing/2014/main" id="{00000000-0008-0000-0100-000074300000}"/>
              </a:ext>
            </a:extLst>
          </xdr:cNvPr>
          <xdr:cNvSpPr>
            <a:spLocks noChangeArrowheads="1"/>
          </xdr:cNvSpPr>
        </xdr:nvSpPr>
        <xdr:spPr bwMode="auto">
          <a:xfrm>
            <a:off x="576055" y="10423663"/>
            <a:ext cx="11671024" cy="1622563"/>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sp macro="" textlink="">
        <xdr:nvSpPr>
          <xdr:cNvPr id="14" name="Text Box 12">
            <a:extLst>
              <a:ext uri="{FF2B5EF4-FFF2-40B4-BE49-F238E27FC236}">
                <a16:creationId xmlns:a16="http://schemas.microsoft.com/office/drawing/2014/main" id="{00000000-0008-0000-0100-00000E000000}"/>
              </a:ext>
            </a:extLst>
          </xdr:cNvPr>
          <xdr:cNvSpPr txBox="1">
            <a:spLocks noChangeArrowheads="1"/>
          </xdr:cNvSpPr>
        </xdr:nvSpPr>
        <xdr:spPr bwMode="auto">
          <a:xfrm>
            <a:off x="574124" y="10461763"/>
            <a:ext cx="2890582" cy="1550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none" lIns="27432" tIns="0" rIns="27432" bIns="0" anchor="t" upright="1"/>
          <a:lstStyle/>
          <a:p>
            <a:pPr algn="ctr" rtl="0">
              <a:lnSpc>
                <a:spcPts val="300"/>
              </a:lnSpc>
              <a:defRPr sz="1000"/>
            </a:pPr>
            <a:endParaRPr lang="fr-FR" sz="1200" b="1" i="0" u="none" strike="noStrike" baseline="0">
              <a:solidFill>
                <a:srgbClr val="000000"/>
              </a:solidFill>
              <a:latin typeface="Times New Roman"/>
              <a:cs typeface="Times New Roman"/>
            </a:endParaRPr>
          </a:p>
          <a:p>
            <a:pPr algn="ctr" rtl="0">
              <a:lnSpc>
                <a:spcPts val="300"/>
              </a:lnSpc>
              <a:defRPr sz="1000"/>
            </a:pPr>
            <a:endParaRPr lang="fr-FR" sz="1200" b="1" i="0" u="none" strike="noStrike" baseline="0">
              <a:solidFill>
                <a:srgbClr val="000000"/>
              </a:solidFill>
              <a:latin typeface="Times New Roman"/>
              <a:cs typeface="Times New Roman"/>
            </a:endParaRPr>
          </a:p>
          <a:p>
            <a:pPr algn="ctr" rtl="0">
              <a:lnSpc>
                <a:spcPts val="300"/>
              </a:lnSpc>
              <a:defRPr sz="1000"/>
            </a:pPr>
            <a:endParaRPr lang="fr-FR" sz="1200" b="1" i="0" u="none" strike="noStrike" baseline="0">
              <a:solidFill>
                <a:srgbClr val="000000"/>
              </a:solidFill>
              <a:latin typeface="Times New Roman"/>
              <a:cs typeface="Times New Roman"/>
            </a:endParaRPr>
          </a:p>
          <a:p>
            <a:pPr algn="ctr" rtl="0">
              <a:lnSpc>
                <a:spcPts val="200"/>
              </a:lnSpc>
              <a:defRPr sz="1000"/>
            </a:pPr>
            <a:r>
              <a:rPr lang="fr-FR" sz="1200" b="1" i="0" u="none" strike="noStrike" baseline="0">
                <a:solidFill>
                  <a:srgbClr val="000000"/>
                </a:solidFill>
                <a:latin typeface="Times New Roman"/>
                <a:cs typeface="Times New Roman"/>
              </a:rPr>
              <a:t>ENTREPRISE</a:t>
            </a:r>
          </a:p>
          <a:p>
            <a:pPr algn="ctr" rtl="0">
              <a:lnSpc>
                <a:spcPts val="300"/>
              </a:lnSpc>
              <a:defRPr sz="1000"/>
            </a:pPr>
            <a:r>
              <a:rPr lang="fr-FR" sz="900" b="0" i="0" u="none" strike="noStrike" baseline="0">
                <a:solidFill>
                  <a:srgbClr val="000000"/>
                </a:solidFill>
                <a:latin typeface="Times New Roman"/>
                <a:cs typeface="Times New Roman"/>
              </a:rPr>
              <a:t> </a:t>
            </a:r>
            <a:endParaRPr lang="fr-FR" sz="1100" b="0" i="0" u="none" strike="noStrike" baseline="0">
              <a:solidFill>
                <a:srgbClr val="000000"/>
              </a:solidFill>
              <a:latin typeface="Arial"/>
              <a:cs typeface="Arial"/>
            </a:endParaRPr>
          </a:p>
        </xdr:txBody>
      </xdr:sp>
      <xdr:cxnSp macro="">
        <xdr:nvCxnSpPr>
          <xdr:cNvPr id="59" name="Connecteur droit 58">
            <a:extLst>
              <a:ext uri="{FF2B5EF4-FFF2-40B4-BE49-F238E27FC236}">
                <a16:creationId xmlns:a16="http://schemas.microsoft.com/office/drawing/2014/main" id="{00000000-0008-0000-0100-00003B000000}"/>
              </a:ext>
            </a:extLst>
          </xdr:cNvPr>
          <xdr:cNvCxnSpPr/>
        </xdr:nvCxnSpPr>
        <xdr:spPr>
          <a:xfrm>
            <a:off x="1043607" y="10638182"/>
            <a:ext cx="2155754" cy="0"/>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7</xdr:col>
      <xdr:colOff>18469</xdr:colOff>
      <xdr:row>351</xdr:row>
      <xdr:rowOff>18156</xdr:rowOff>
    </xdr:from>
    <xdr:to>
      <xdr:col>7</xdr:col>
      <xdr:colOff>130279</xdr:colOff>
      <xdr:row>354</xdr:row>
      <xdr:rowOff>0</xdr:rowOff>
    </xdr:to>
    <xdr:sp macro="" textlink="">
      <xdr:nvSpPr>
        <xdr:cNvPr id="17" name="Accolade fermante 16">
          <a:extLst>
            <a:ext uri="{FF2B5EF4-FFF2-40B4-BE49-F238E27FC236}">
              <a16:creationId xmlns:a16="http://schemas.microsoft.com/office/drawing/2014/main" id="{C3506A86-086C-4136-9E89-35F6EC775CDE}"/>
            </a:ext>
          </a:extLst>
        </xdr:cNvPr>
        <xdr:cNvSpPr/>
      </xdr:nvSpPr>
      <xdr:spPr>
        <a:xfrm>
          <a:off x="5841143" y="60911895"/>
          <a:ext cx="111810" cy="504000"/>
        </a:xfrm>
        <a:prstGeom prst="rightBrace">
          <a:avLst>
            <a:gd name="adj1" fmla="val 24974"/>
            <a:gd name="adj2"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7</xdr:col>
      <xdr:colOff>11395</xdr:colOff>
      <xdr:row>305</xdr:row>
      <xdr:rowOff>9053</xdr:rowOff>
    </xdr:from>
    <xdr:to>
      <xdr:col>7</xdr:col>
      <xdr:colOff>115585</xdr:colOff>
      <xdr:row>310</xdr:row>
      <xdr:rowOff>0</xdr:rowOff>
    </xdr:to>
    <xdr:sp macro="" textlink="">
      <xdr:nvSpPr>
        <xdr:cNvPr id="21" name="Accolade fermante 20">
          <a:extLst>
            <a:ext uri="{FF2B5EF4-FFF2-40B4-BE49-F238E27FC236}">
              <a16:creationId xmlns:a16="http://schemas.microsoft.com/office/drawing/2014/main" id="{6D483CBC-FC64-4068-9D24-9F9F68725EF5}"/>
            </a:ext>
          </a:extLst>
        </xdr:cNvPr>
        <xdr:cNvSpPr/>
      </xdr:nvSpPr>
      <xdr:spPr>
        <a:xfrm>
          <a:off x="5991438" y="50880836"/>
          <a:ext cx="104190" cy="852338"/>
        </a:xfrm>
        <a:prstGeom prst="rightBrace">
          <a:avLst>
            <a:gd name="adj1" fmla="val 52431"/>
            <a:gd name="adj2" fmla="val 50000"/>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fr-FR"/>
        </a:p>
      </xdr:txBody>
    </xdr:sp>
    <xdr:clientData/>
  </xdr:twoCellAnchor>
  <xdr:twoCellAnchor>
    <xdr:from>
      <xdr:col>7</xdr:col>
      <xdr:colOff>0</xdr:colOff>
      <xdr:row>314</xdr:row>
      <xdr:rowOff>16565</xdr:rowOff>
    </xdr:from>
    <xdr:to>
      <xdr:col>7</xdr:col>
      <xdr:colOff>108000</xdr:colOff>
      <xdr:row>316</xdr:row>
      <xdr:rowOff>172694</xdr:rowOff>
    </xdr:to>
    <xdr:sp macro="" textlink="">
      <xdr:nvSpPr>
        <xdr:cNvPr id="22" name="Accolade fermante 21">
          <a:extLst>
            <a:ext uri="{FF2B5EF4-FFF2-40B4-BE49-F238E27FC236}">
              <a16:creationId xmlns:a16="http://schemas.microsoft.com/office/drawing/2014/main" id="{645006A3-7327-4EDD-82D9-2659E7CB5E4C}"/>
            </a:ext>
          </a:extLst>
        </xdr:cNvPr>
        <xdr:cNvSpPr/>
      </xdr:nvSpPr>
      <xdr:spPr>
        <a:xfrm>
          <a:off x="5980043" y="54690065"/>
          <a:ext cx="108000" cy="503999"/>
        </a:xfrm>
        <a:prstGeom prst="rightBrace">
          <a:avLst>
            <a:gd name="adj1" fmla="val 24974"/>
            <a:gd name="adj2"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7</xdr:col>
      <xdr:colOff>7327</xdr:colOff>
      <xdr:row>183</xdr:row>
      <xdr:rowOff>0</xdr:rowOff>
    </xdr:from>
    <xdr:to>
      <xdr:col>7</xdr:col>
      <xdr:colOff>77422</xdr:colOff>
      <xdr:row>188</xdr:row>
      <xdr:rowOff>12808</xdr:rowOff>
    </xdr:to>
    <xdr:sp macro="" textlink="">
      <xdr:nvSpPr>
        <xdr:cNvPr id="23" name="Accolade fermante 22">
          <a:extLst>
            <a:ext uri="{FF2B5EF4-FFF2-40B4-BE49-F238E27FC236}">
              <a16:creationId xmlns:a16="http://schemas.microsoft.com/office/drawing/2014/main" id="{27431B35-DE68-40CD-B6BB-7AF7BF637743}"/>
            </a:ext>
          </a:extLst>
        </xdr:cNvPr>
        <xdr:cNvSpPr/>
      </xdr:nvSpPr>
      <xdr:spPr>
        <a:xfrm>
          <a:off x="5978769" y="18141462"/>
          <a:ext cx="70095" cy="936000"/>
        </a:xfrm>
        <a:prstGeom prst="rightBrace">
          <a:avLst>
            <a:gd name="adj1" fmla="val 24974"/>
            <a:gd name="adj2"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7</xdr:col>
      <xdr:colOff>7327</xdr:colOff>
      <xdr:row>194</xdr:row>
      <xdr:rowOff>36635</xdr:rowOff>
    </xdr:from>
    <xdr:to>
      <xdr:col>7</xdr:col>
      <xdr:colOff>77422</xdr:colOff>
      <xdr:row>198</xdr:row>
      <xdr:rowOff>167943</xdr:rowOff>
    </xdr:to>
    <xdr:sp macro="" textlink="">
      <xdr:nvSpPr>
        <xdr:cNvPr id="24" name="Accolade fermante 23">
          <a:extLst>
            <a:ext uri="{FF2B5EF4-FFF2-40B4-BE49-F238E27FC236}">
              <a16:creationId xmlns:a16="http://schemas.microsoft.com/office/drawing/2014/main" id="{9EDE447A-E73B-483F-AD4A-B27920110167}"/>
            </a:ext>
          </a:extLst>
        </xdr:cNvPr>
        <xdr:cNvSpPr/>
      </xdr:nvSpPr>
      <xdr:spPr>
        <a:xfrm>
          <a:off x="5978769" y="20039135"/>
          <a:ext cx="70095" cy="864000"/>
        </a:xfrm>
        <a:prstGeom prst="rightBrace">
          <a:avLst>
            <a:gd name="adj1" fmla="val 24974"/>
            <a:gd name="adj2"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7</xdr:col>
      <xdr:colOff>15903</xdr:colOff>
      <xdr:row>238</xdr:row>
      <xdr:rowOff>19624</xdr:rowOff>
    </xdr:from>
    <xdr:to>
      <xdr:col>7</xdr:col>
      <xdr:colOff>95523</xdr:colOff>
      <xdr:row>241</xdr:row>
      <xdr:rowOff>151885</xdr:rowOff>
    </xdr:to>
    <xdr:sp macro="" textlink="">
      <xdr:nvSpPr>
        <xdr:cNvPr id="25" name="Accolade fermante 24">
          <a:extLst>
            <a:ext uri="{FF2B5EF4-FFF2-40B4-BE49-F238E27FC236}">
              <a16:creationId xmlns:a16="http://schemas.microsoft.com/office/drawing/2014/main" id="{4C474C3C-AF48-4F59-919C-2A224EDB5A5B}"/>
            </a:ext>
          </a:extLst>
        </xdr:cNvPr>
        <xdr:cNvSpPr/>
      </xdr:nvSpPr>
      <xdr:spPr>
        <a:xfrm>
          <a:off x="5987345" y="80183489"/>
          <a:ext cx="79620" cy="806338"/>
        </a:xfrm>
        <a:prstGeom prst="rightBrace">
          <a:avLst>
            <a:gd name="adj1" fmla="val 24974"/>
            <a:gd name="adj2"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7</xdr:col>
      <xdr:colOff>15903</xdr:colOff>
      <xdr:row>257</xdr:row>
      <xdr:rowOff>19624</xdr:rowOff>
    </xdr:from>
    <xdr:to>
      <xdr:col>7</xdr:col>
      <xdr:colOff>95523</xdr:colOff>
      <xdr:row>260</xdr:row>
      <xdr:rowOff>151885</xdr:rowOff>
    </xdr:to>
    <xdr:sp macro="" textlink="">
      <xdr:nvSpPr>
        <xdr:cNvPr id="27" name="Accolade fermante 26">
          <a:extLst>
            <a:ext uri="{FF2B5EF4-FFF2-40B4-BE49-F238E27FC236}">
              <a16:creationId xmlns:a16="http://schemas.microsoft.com/office/drawing/2014/main" id="{C658FC61-F32F-4947-9D60-4A5E48B8700D}"/>
            </a:ext>
          </a:extLst>
        </xdr:cNvPr>
        <xdr:cNvSpPr/>
      </xdr:nvSpPr>
      <xdr:spPr>
        <a:xfrm>
          <a:off x="5987345" y="24696701"/>
          <a:ext cx="79620" cy="637819"/>
        </a:xfrm>
        <a:prstGeom prst="rightBrace">
          <a:avLst>
            <a:gd name="adj1" fmla="val 24974"/>
            <a:gd name="adj2"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7</xdr:col>
      <xdr:colOff>0</xdr:colOff>
      <xdr:row>318</xdr:row>
      <xdr:rowOff>16565</xdr:rowOff>
    </xdr:from>
    <xdr:to>
      <xdr:col>7</xdr:col>
      <xdr:colOff>108000</xdr:colOff>
      <xdr:row>320</xdr:row>
      <xdr:rowOff>172694</xdr:rowOff>
    </xdr:to>
    <xdr:sp macro="" textlink="">
      <xdr:nvSpPr>
        <xdr:cNvPr id="28" name="Accolade fermante 27">
          <a:extLst>
            <a:ext uri="{FF2B5EF4-FFF2-40B4-BE49-F238E27FC236}">
              <a16:creationId xmlns:a16="http://schemas.microsoft.com/office/drawing/2014/main" id="{5CA3FAC4-B547-46F9-8BD7-DA21A5BDCAD6}"/>
            </a:ext>
          </a:extLst>
        </xdr:cNvPr>
        <xdr:cNvSpPr/>
      </xdr:nvSpPr>
      <xdr:spPr>
        <a:xfrm>
          <a:off x="5971442" y="36431373"/>
          <a:ext cx="108000" cy="493167"/>
        </a:xfrm>
        <a:prstGeom prst="rightBrace">
          <a:avLst>
            <a:gd name="adj1" fmla="val 24974"/>
            <a:gd name="adj2"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7</xdr:col>
      <xdr:colOff>7327</xdr:colOff>
      <xdr:row>330</xdr:row>
      <xdr:rowOff>7329</xdr:rowOff>
    </xdr:from>
    <xdr:to>
      <xdr:col>7</xdr:col>
      <xdr:colOff>77422</xdr:colOff>
      <xdr:row>335</xdr:row>
      <xdr:rowOff>28733</xdr:rowOff>
    </xdr:to>
    <xdr:sp macro="" textlink="">
      <xdr:nvSpPr>
        <xdr:cNvPr id="29" name="Accolade fermante 28">
          <a:extLst>
            <a:ext uri="{FF2B5EF4-FFF2-40B4-BE49-F238E27FC236}">
              <a16:creationId xmlns:a16="http://schemas.microsoft.com/office/drawing/2014/main" id="{51346DA1-A92F-4BB2-A608-C1312B45A607}"/>
            </a:ext>
          </a:extLst>
        </xdr:cNvPr>
        <xdr:cNvSpPr/>
      </xdr:nvSpPr>
      <xdr:spPr>
        <a:xfrm>
          <a:off x="5978769" y="39045175"/>
          <a:ext cx="70095" cy="864000"/>
        </a:xfrm>
        <a:prstGeom prst="rightBrace">
          <a:avLst>
            <a:gd name="adj1" fmla="val 24974"/>
            <a:gd name="adj2"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editAs="oneCell">
    <xdr:from>
      <xdr:col>11</xdr:col>
      <xdr:colOff>109904</xdr:colOff>
      <xdr:row>55</xdr:row>
      <xdr:rowOff>40103</xdr:rowOff>
    </xdr:from>
    <xdr:to>
      <xdr:col>17</xdr:col>
      <xdr:colOff>676898</xdr:colOff>
      <xdr:row>60</xdr:row>
      <xdr:rowOff>96986</xdr:rowOff>
    </xdr:to>
    <xdr:pic>
      <xdr:nvPicPr>
        <xdr:cNvPr id="31" name="Image 30">
          <a:extLst>
            <a:ext uri="{FF2B5EF4-FFF2-40B4-BE49-F238E27FC236}">
              <a16:creationId xmlns:a16="http://schemas.microsoft.com/office/drawing/2014/main" id="{2B94B099-984D-D543-853B-5D514E29FED3}"/>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012116" y="10444334"/>
          <a:ext cx="4256588" cy="1038690"/>
        </a:xfrm>
        <a:prstGeom prst="rect">
          <a:avLst/>
        </a:prstGeom>
      </xdr:spPr>
    </xdr:pic>
    <xdr:clientData/>
  </xdr:twoCellAnchor>
  <xdr:twoCellAnchor editAs="oneCell">
    <xdr:from>
      <xdr:col>11</xdr:col>
      <xdr:colOff>109902</xdr:colOff>
      <xdr:row>48</xdr:row>
      <xdr:rowOff>12851</xdr:rowOff>
    </xdr:from>
    <xdr:to>
      <xdr:col>17</xdr:col>
      <xdr:colOff>122779</xdr:colOff>
      <xdr:row>55</xdr:row>
      <xdr:rowOff>12262</xdr:rowOff>
    </xdr:to>
    <xdr:pic>
      <xdr:nvPicPr>
        <xdr:cNvPr id="34" name="Image 33">
          <a:extLst>
            <a:ext uri="{FF2B5EF4-FFF2-40B4-BE49-F238E27FC236}">
              <a16:creationId xmlns:a16="http://schemas.microsoft.com/office/drawing/2014/main" id="{544E6A50-8752-D96F-B203-107661097225}"/>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9012114" y="9200813"/>
          <a:ext cx="3702471" cy="1212506"/>
        </a:xfrm>
        <a:prstGeom prst="rect">
          <a:avLst/>
        </a:prstGeom>
      </xdr:spPr>
    </xdr:pic>
    <xdr:clientData/>
  </xdr:twoCellAnchor>
  <xdr:twoCellAnchor>
    <xdr:from>
      <xdr:col>7</xdr:col>
      <xdr:colOff>18469</xdr:colOff>
      <xdr:row>556</xdr:row>
      <xdr:rowOff>18156</xdr:rowOff>
    </xdr:from>
    <xdr:to>
      <xdr:col>7</xdr:col>
      <xdr:colOff>130279</xdr:colOff>
      <xdr:row>559</xdr:row>
      <xdr:rowOff>0</xdr:rowOff>
    </xdr:to>
    <xdr:sp macro="" textlink="">
      <xdr:nvSpPr>
        <xdr:cNvPr id="7" name="Accolade fermante 6">
          <a:extLst>
            <a:ext uri="{FF2B5EF4-FFF2-40B4-BE49-F238E27FC236}">
              <a16:creationId xmlns:a16="http://schemas.microsoft.com/office/drawing/2014/main" id="{2775FAC5-21FA-4947-AAC6-78C262D5F6B6}"/>
            </a:ext>
          </a:extLst>
        </xdr:cNvPr>
        <xdr:cNvSpPr/>
      </xdr:nvSpPr>
      <xdr:spPr>
        <a:xfrm>
          <a:off x="5989911" y="42382425"/>
          <a:ext cx="111810" cy="487402"/>
        </a:xfrm>
        <a:prstGeom prst="rightBrace">
          <a:avLst>
            <a:gd name="adj1" fmla="val 24974"/>
            <a:gd name="adj2"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7</xdr:col>
      <xdr:colOff>11395</xdr:colOff>
      <xdr:row>509</xdr:row>
      <xdr:rowOff>9053</xdr:rowOff>
    </xdr:from>
    <xdr:to>
      <xdr:col>7</xdr:col>
      <xdr:colOff>115585</xdr:colOff>
      <xdr:row>514</xdr:row>
      <xdr:rowOff>0</xdr:rowOff>
    </xdr:to>
    <xdr:sp macro="" textlink="">
      <xdr:nvSpPr>
        <xdr:cNvPr id="8" name="Accolade fermante 7">
          <a:extLst>
            <a:ext uri="{FF2B5EF4-FFF2-40B4-BE49-F238E27FC236}">
              <a16:creationId xmlns:a16="http://schemas.microsoft.com/office/drawing/2014/main" id="{351A24C9-5E65-4133-8688-52FA54F127BA}"/>
            </a:ext>
          </a:extLst>
        </xdr:cNvPr>
        <xdr:cNvSpPr/>
      </xdr:nvSpPr>
      <xdr:spPr>
        <a:xfrm>
          <a:off x="5982837" y="35258880"/>
          <a:ext cx="104190" cy="826216"/>
        </a:xfrm>
        <a:prstGeom prst="rightBrace">
          <a:avLst>
            <a:gd name="adj1" fmla="val 52431"/>
            <a:gd name="adj2" fmla="val 50000"/>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fr-FR"/>
        </a:p>
      </xdr:txBody>
    </xdr:sp>
    <xdr:clientData/>
  </xdr:twoCellAnchor>
  <xdr:twoCellAnchor>
    <xdr:from>
      <xdr:col>7</xdr:col>
      <xdr:colOff>0</xdr:colOff>
      <xdr:row>518</xdr:row>
      <xdr:rowOff>16565</xdr:rowOff>
    </xdr:from>
    <xdr:to>
      <xdr:col>7</xdr:col>
      <xdr:colOff>108000</xdr:colOff>
      <xdr:row>521</xdr:row>
      <xdr:rowOff>172694</xdr:rowOff>
    </xdr:to>
    <xdr:sp macro="" textlink="">
      <xdr:nvSpPr>
        <xdr:cNvPr id="9" name="Accolade fermante 8">
          <a:extLst>
            <a:ext uri="{FF2B5EF4-FFF2-40B4-BE49-F238E27FC236}">
              <a16:creationId xmlns:a16="http://schemas.microsoft.com/office/drawing/2014/main" id="{F6AB3AF1-B15E-48E6-A600-F4DF1EC93B7A}"/>
            </a:ext>
          </a:extLst>
        </xdr:cNvPr>
        <xdr:cNvSpPr/>
      </xdr:nvSpPr>
      <xdr:spPr>
        <a:xfrm>
          <a:off x="5971442" y="36702469"/>
          <a:ext cx="108000" cy="493167"/>
        </a:xfrm>
        <a:prstGeom prst="rightBrace">
          <a:avLst>
            <a:gd name="adj1" fmla="val 24974"/>
            <a:gd name="adj2"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7</xdr:col>
      <xdr:colOff>7327</xdr:colOff>
      <xdr:row>412</xdr:row>
      <xdr:rowOff>0</xdr:rowOff>
    </xdr:from>
    <xdr:to>
      <xdr:col>7</xdr:col>
      <xdr:colOff>77422</xdr:colOff>
      <xdr:row>417</xdr:row>
      <xdr:rowOff>12808</xdr:rowOff>
    </xdr:to>
    <xdr:sp macro="" textlink="">
      <xdr:nvSpPr>
        <xdr:cNvPr id="10" name="Accolade fermante 9">
          <a:extLst>
            <a:ext uri="{FF2B5EF4-FFF2-40B4-BE49-F238E27FC236}">
              <a16:creationId xmlns:a16="http://schemas.microsoft.com/office/drawing/2014/main" id="{E3F5CED7-2790-4049-99FF-42FFFE19D3A7}"/>
            </a:ext>
          </a:extLst>
        </xdr:cNvPr>
        <xdr:cNvSpPr/>
      </xdr:nvSpPr>
      <xdr:spPr>
        <a:xfrm>
          <a:off x="5978769" y="18441865"/>
          <a:ext cx="70095" cy="921347"/>
        </a:xfrm>
        <a:prstGeom prst="rightBrace">
          <a:avLst>
            <a:gd name="adj1" fmla="val 24974"/>
            <a:gd name="adj2"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7</xdr:col>
      <xdr:colOff>15903</xdr:colOff>
      <xdr:row>450</xdr:row>
      <xdr:rowOff>19624</xdr:rowOff>
    </xdr:from>
    <xdr:to>
      <xdr:col>7</xdr:col>
      <xdr:colOff>95523</xdr:colOff>
      <xdr:row>453</xdr:row>
      <xdr:rowOff>151885</xdr:rowOff>
    </xdr:to>
    <xdr:sp macro="" textlink="">
      <xdr:nvSpPr>
        <xdr:cNvPr id="13" name="Accolade fermante 12">
          <a:extLst>
            <a:ext uri="{FF2B5EF4-FFF2-40B4-BE49-F238E27FC236}">
              <a16:creationId xmlns:a16="http://schemas.microsoft.com/office/drawing/2014/main" id="{FF5DA79F-5ADD-4193-8736-8D3D61922A73}"/>
            </a:ext>
          </a:extLst>
        </xdr:cNvPr>
        <xdr:cNvSpPr/>
      </xdr:nvSpPr>
      <xdr:spPr>
        <a:xfrm>
          <a:off x="5987345" y="24967797"/>
          <a:ext cx="79620" cy="637819"/>
        </a:xfrm>
        <a:prstGeom prst="rightBrace">
          <a:avLst>
            <a:gd name="adj1" fmla="val 24974"/>
            <a:gd name="adj2"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7</xdr:col>
      <xdr:colOff>0</xdr:colOff>
      <xdr:row>523</xdr:row>
      <xdr:rowOff>16565</xdr:rowOff>
    </xdr:from>
    <xdr:to>
      <xdr:col>7</xdr:col>
      <xdr:colOff>108000</xdr:colOff>
      <xdr:row>525</xdr:row>
      <xdr:rowOff>172694</xdr:rowOff>
    </xdr:to>
    <xdr:sp macro="" textlink="">
      <xdr:nvSpPr>
        <xdr:cNvPr id="20" name="Accolade fermante 19">
          <a:extLst>
            <a:ext uri="{FF2B5EF4-FFF2-40B4-BE49-F238E27FC236}">
              <a16:creationId xmlns:a16="http://schemas.microsoft.com/office/drawing/2014/main" id="{9740CE73-8BCF-4042-BF1E-FB7200727E8D}"/>
            </a:ext>
          </a:extLst>
        </xdr:cNvPr>
        <xdr:cNvSpPr/>
      </xdr:nvSpPr>
      <xdr:spPr>
        <a:xfrm>
          <a:off x="5971442" y="37281296"/>
          <a:ext cx="108000" cy="493167"/>
        </a:xfrm>
        <a:prstGeom prst="rightBrace">
          <a:avLst>
            <a:gd name="adj1" fmla="val 24974"/>
            <a:gd name="adj2"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7</xdr:col>
      <xdr:colOff>7327</xdr:colOff>
      <xdr:row>535</xdr:row>
      <xdr:rowOff>7329</xdr:rowOff>
    </xdr:from>
    <xdr:to>
      <xdr:col>7</xdr:col>
      <xdr:colOff>77422</xdr:colOff>
      <xdr:row>540</xdr:row>
      <xdr:rowOff>28733</xdr:rowOff>
    </xdr:to>
    <xdr:sp macro="" textlink="">
      <xdr:nvSpPr>
        <xdr:cNvPr id="26" name="Accolade fermante 25">
          <a:extLst>
            <a:ext uri="{FF2B5EF4-FFF2-40B4-BE49-F238E27FC236}">
              <a16:creationId xmlns:a16="http://schemas.microsoft.com/office/drawing/2014/main" id="{DA1C2EF0-AD5B-48E7-A95B-62785C78B59E}"/>
            </a:ext>
          </a:extLst>
        </xdr:cNvPr>
        <xdr:cNvSpPr/>
      </xdr:nvSpPr>
      <xdr:spPr>
        <a:xfrm>
          <a:off x="5978769" y="39316271"/>
          <a:ext cx="70095" cy="864000"/>
        </a:xfrm>
        <a:prstGeom prst="rightBrace">
          <a:avLst>
            <a:gd name="adj1" fmla="val 24974"/>
            <a:gd name="adj2"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twoCellAnchor>
    <xdr:from>
      <xdr:col>1</xdr:col>
      <xdr:colOff>305829</xdr:colOff>
      <xdr:row>131</xdr:row>
      <xdr:rowOff>60182</xdr:rowOff>
    </xdr:from>
    <xdr:to>
      <xdr:col>3</xdr:col>
      <xdr:colOff>1118760</xdr:colOff>
      <xdr:row>131</xdr:row>
      <xdr:rowOff>219120</xdr:rowOff>
    </xdr:to>
    <xdr:sp macro="" textlink="">
      <xdr:nvSpPr>
        <xdr:cNvPr id="32" name="Text Box 12">
          <a:extLst>
            <a:ext uri="{FF2B5EF4-FFF2-40B4-BE49-F238E27FC236}">
              <a16:creationId xmlns:a16="http://schemas.microsoft.com/office/drawing/2014/main" id="{4D4B4D8B-2C7D-2574-BA42-17EC8F9B3AD5}"/>
            </a:ext>
          </a:extLst>
        </xdr:cNvPr>
        <xdr:cNvSpPr txBox="1">
          <a:spLocks noChangeArrowheads="1"/>
        </xdr:cNvSpPr>
      </xdr:nvSpPr>
      <xdr:spPr bwMode="auto">
        <a:xfrm>
          <a:off x="628214" y="24165759"/>
          <a:ext cx="1948604" cy="158938"/>
        </a:xfrm>
        <a:prstGeom prst="rect">
          <a:avLst/>
        </a:prstGeom>
        <a:noFill/>
        <a:ln w="9525">
          <a:no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none" lIns="0" tIns="0" rIns="0" bIns="0" anchor="ctr" anchorCtr="0" upright="1"/>
        <a:lstStyle/>
        <a:p>
          <a:pPr algn="ctr" rtl="0">
            <a:lnSpc>
              <a:spcPts val="400"/>
            </a:lnSpc>
            <a:defRPr sz="1000"/>
          </a:pPr>
          <a:r>
            <a:rPr lang="fr-FR" sz="1100" b="0" i="0" u="none" strike="noStrike" baseline="0">
              <a:solidFill>
                <a:srgbClr val="000000"/>
              </a:solidFill>
              <a:latin typeface="Times New Roman" pitchFamily="18" charset="0"/>
              <a:cs typeface="Times New Roman" pitchFamily="18" charset="0"/>
            </a:rPr>
            <a:t>Date &amp; Cachet de l'entreprise</a:t>
          </a:r>
        </a:p>
      </xdr:txBody>
    </xdr:sp>
    <xdr:clientData/>
  </xdr:twoCellAnchor>
  <xdr:twoCellAnchor>
    <xdr:from>
      <xdr:col>1</xdr:col>
      <xdr:colOff>233258</xdr:colOff>
      <xdr:row>129</xdr:row>
      <xdr:rowOff>129541</xdr:rowOff>
    </xdr:from>
    <xdr:to>
      <xdr:col>10</xdr:col>
      <xdr:colOff>612913</xdr:colOff>
      <xdr:row>135</xdr:row>
      <xdr:rowOff>80597</xdr:rowOff>
    </xdr:to>
    <xdr:sp macro="" textlink="">
      <xdr:nvSpPr>
        <xdr:cNvPr id="36" name="Rectangle 13">
          <a:extLst>
            <a:ext uri="{FF2B5EF4-FFF2-40B4-BE49-F238E27FC236}">
              <a16:creationId xmlns:a16="http://schemas.microsoft.com/office/drawing/2014/main" id="{93C8A596-A90C-E776-DE59-4EB52107BBF3}"/>
            </a:ext>
          </a:extLst>
        </xdr:cNvPr>
        <xdr:cNvSpPr>
          <a:spLocks noChangeArrowheads="1"/>
        </xdr:cNvSpPr>
      </xdr:nvSpPr>
      <xdr:spPr bwMode="auto">
        <a:xfrm>
          <a:off x="555643" y="23780849"/>
          <a:ext cx="7970347" cy="1313863"/>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outerShdw dist="35921" dir="2700000" algn="ctr" rotWithShape="0">
            <a:srgbClr val="808080"/>
          </a:outerShdw>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53640926-AAD7-44D8-BBD7-CCE9431645EC}">
            <a14:shadowObscured xmlns:a14="http://schemas.microsoft.com/office/drawing/2010/main" val="1"/>
          </a:ext>
        </a:extLst>
      </xdr:spPr>
    </xdr:sp>
    <xdr:clientData/>
  </xdr:twoCellAnchor>
  <xdr:twoCellAnchor>
    <xdr:from>
      <xdr:col>1</xdr:col>
      <xdr:colOff>231939</xdr:colOff>
      <xdr:row>129</xdr:row>
      <xdr:rowOff>182373</xdr:rowOff>
    </xdr:from>
    <xdr:to>
      <xdr:col>3</xdr:col>
      <xdr:colOff>1070295</xdr:colOff>
      <xdr:row>130</xdr:row>
      <xdr:rowOff>153866</xdr:rowOff>
    </xdr:to>
    <xdr:sp macro="" textlink="">
      <xdr:nvSpPr>
        <xdr:cNvPr id="37" name="Text Box 12">
          <a:extLst>
            <a:ext uri="{FF2B5EF4-FFF2-40B4-BE49-F238E27FC236}">
              <a16:creationId xmlns:a16="http://schemas.microsoft.com/office/drawing/2014/main" id="{87B8C8E5-B6D3-F67E-87DE-BE307B88D2AF}"/>
            </a:ext>
          </a:extLst>
        </xdr:cNvPr>
        <xdr:cNvSpPr txBox="1">
          <a:spLocks noChangeArrowheads="1"/>
        </xdr:cNvSpPr>
      </xdr:nvSpPr>
      <xdr:spPr bwMode="auto">
        <a:xfrm>
          <a:off x="554324" y="23833681"/>
          <a:ext cx="1974029" cy="19862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none" lIns="27432" tIns="0" rIns="27432" bIns="0" anchor="t" upright="1"/>
        <a:lstStyle/>
        <a:p>
          <a:pPr algn="ctr" rtl="0">
            <a:lnSpc>
              <a:spcPts val="300"/>
            </a:lnSpc>
            <a:defRPr sz="1000"/>
          </a:pPr>
          <a:endParaRPr lang="fr-FR" sz="1200" b="1" i="0" u="none" strike="noStrike" baseline="0">
            <a:solidFill>
              <a:srgbClr val="000000"/>
            </a:solidFill>
            <a:latin typeface="Times New Roman"/>
            <a:cs typeface="Times New Roman"/>
          </a:endParaRPr>
        </a:p>
        <a:p>
          <a:pPr algn="ctr" rtl="0">
            <a:lnSpc>
              <a:spcPts val="300"/>
            </a:lnSpc>
            <a:defRPr sz="1000"/>
          </a:pPr>
          <a:endParaRPr lang="fr-FR" sz="1200" b="1" i="0" u="none" strike="noStrike" baseline="0">
            <a:solidFill>
              <a:srgbClr val="000000"/>
            </a:solidFill>
            <a:latin typeface="Times New Roman"/>
            <a:cs typeface="Times New Roman"/>
          </a:endParaRPr>
        </a:p>
        <a:p>
          <a:pPr algn="ctr" rtl="0">
            <a:lnSpc>
              <a:spcPts val="300"/>
            </a:lnSpc>
            <a:defRPr sz="1000"/>
          </a:pPr>
          <a:endParaRPr lang="fr-FR" sz="1200" b="1" i="0" u="none" strike="noStrike" baseline="0">
            <a:solidFill>
              <a:srgbClr val="000000"/>
            </a:solidFill>
            <a:latin typeface="Times New Roman"/>
            <a:cs typeface="Times New Roman"/>
          </a:endParaRPr>
        </a:p>
        <a:p>
          <a:pPr algn="ctr" rtl="0">
            <a:lnSpc>
              <a:spcPts val="200"/>
            </a:lnSpc>
            <a:defRPr sz="1000"/>
          </a:pPr>
          <a:r>
            <a:rPr lang="fr-FR" sz="1200" b="1" i="0" u="none" strike="noStrike" baseline="0">
              <a:solidFill>
                <a:srgbClr val="000000"/>
              </a:solidFill>
              <a:latin typeface="Times New Roman"/>
              <a:cs typeface="Times New Roman"/>
            </a:rPr>
            <a:t>ENTREPRISE</a:t>
          </a:r>
        </a:p>
        <a:p>
          <a:pPr algn="ctr" rtl="0">
            <a:lnSpc>
              <a:spcPts val="300"/>
            </a:lnSpc>
            <a:defRPr sz="1000"/>
          </a:pPr>
          <a:r>
            <a:rPr lang="fr-FR" sz="900" b="0" i="0" u="none" strike="noStrike" baseline="0">
              <a:solidFill>
                <a:srgbClr val="000000"/>
              </a:solidFill>
              <a:latin typeface="Times New Roman"/>
              <a:cs typeface="Times New Roman"/>
            </a:rPr>
            <a:t> </a:t>
          </a:r>
          <a:endParaRPr lang="fr-FR" sz="1100" b="0" i="0" u="none" strike="noStrike" baseline="0">
            <a:solidFill>
              <a:srgbClr val="000000"/>
            </a:solidFill>
            <a:latin typeface="Arial"/>
            <a:cs typeface="Arial"/>
          </a:endParaRPr>
        </a:p>
      </xdr:txBody>
    </xdr:sp>
    <xdr:clientData/>
  </xdr:twoCellAnchor>
  <xdr:twoCellAnchor>
    <xdr:from>
      <xdr:col>2</xdr:col>
      <xdr:colOff>83635</xdr:colOff>
      <xdr:row>130</xdr:row>
      <xdr:rowOff>193344</xdr:rowOff>
    </xdr:from>
    <xdr:to>
      <xdr:col>3</xdr:col>
      <xdr:colOff>867106</xdr:colOff>
      <xdr:row>130</xdr:row>
      <xdr:rowOff>193344</xdr:rowOff>
    </xdr:to>
    <xdr:cxnSp macro="">
      <xdr:nvCxnSpPr>
        <xdr:cNvPr id="38" name="Connecteur droit 37">
          <a:extLst>
            <a:ext uri="{FF2B5EF4-FFF2-40B4-BE49-F238E27FC236}">
              <a16:creationId xmlns:a16="http://schemas.microsoft.com/office/drawing/2014/main" id="{1F8D1BBB-FCA7-044E-99EC-A6B70889E9A3}"/>
            </a:ext>
          </a:extLst>
        </xdr:cNvPr>
        <xdr:cNvCxnSpPr/>
      </xdr:nvCxnSpPr>
      <xdr:spPr>
        <a:xfrm>
          <a:off x="852962" y="24071786"/>
          <a:ext cx="1472202" cy="0"/>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11</xdr:col>
      <xdr:colOff>105752</xdr:colOff>
      <xdr:row>116</xdr:row>
      <xdr:rowOff>200068</xdr:rowOff>
    </xdr:from>
    <xdr:ext cx="4256588" cy="1038690"/>
    <xdr:pic>
      <xdr:nvPicPr>
        <xdr:cNvPr id="39" name="Image 38">
          <a:extLst>
            <a:ext uri="{FF2B5EF4-FFF2-40B4-BE49-F238E27FC236}">
              <a16:creationId xmlns:a16="http://schemas.microsoft.com/office/drawing/2014/main" id="{EC4FFBB3-0800-465D-93B4-8DE3EA8C8F04}"/>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431969" y="20989416"/>
          <a:ext cx="4256588" cy="1038690"/>
        </a:xfrm>
        <a:prstGeom prst="rect">
          <a:avLst/>
        </a:prstGeom>
      </xdr:spPr>
    </xdr:pic>
    <xdr:clientData/>
  </xdr:oneCellAnchor>
  <xdr:oneCellAnchor>
    <xdr:from>
      <xdr:col>11</xdr:col>
      <xdr:colOff>109902</xdr:colOff>
      <xdr:row>109</xdr:row>
      <xdr:rowOff>12851</xdr:rowOff>
    </xdr:from>
    <xdr:ext cx="3702471" cy="1212506"/>
    <xdr:pic>
      <xdr:nvPicPr>
        <xdr:cNvPr id="40" name="Image 39">
          <a:extLst>
            <a:ext uri="{FF2B5EF4-FFF2-40B4-BE49-F238E27FC236}">
              <a16:creationId xmlns:a16="http://schemas.microsoft.com/office/drawing/2014/main" id="{52A4588F-C045-4525-8930-57DCF41593D5}"/>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9012114" y="8973678"/>
          <a:ext cx="3702471" cy="1212506"/>
        </a:xfrm>
        <a:prstGeom prst="rect">
          <a:avLst/>
        </a:prstGeom>
      </xdr:spPr>
    </xdr:pic>
    <xdr:clientData/>
  </xdr:oneCellAnchor>
  <xdr:twoCellAnchor editAs="oneCell">
    <xdr:from>
      <xdr:col>11</xdr:col>
      <xdr:colOff>110869</xdr:colOff>
      <xdr:row>122</xdr:row>
      <xdr:rowOff>64698</xdr:rowOff>
    </xdr:from>
    <xdr:to>
      <xdr:col>18</xdr:col>
      <xdr:colOff>144222</xdr:colOff>
      <xdr:row>130</xdr:row>
      <xdr:rowOff>36543</xdr:rowOff>
    </xdr:to>
    <xdr:pic>
      <xdr:nvPicPr>
        <xdr:cNvPr id="3" name="Image 2">
          <a:extLst>
            <a:ext uri="{FF2B5EF4-FFF2-40B4-BE49-F238E27FC236}">
              <a16:creationId xmlns:a16="http://schemas.microsoft.com/office/drawing/2014/main" id="{41C519B2-7BF9-C0D1-AC91-131E96C74A1E}"/>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9437086" y="22129568"/>
          <a:ext cx="4690112" cy="1222519"/>
        </a:xfrm>
        <a:prstGeom prst="rect">
          <a:avLst/>
        </a:prstGeom>
      </xdr:spPr>
    </xdr:pic>
    <xdr:clientData/>
  </xdr:twoCellAnchor>
  <xdr:twoCellAnchor>
    <xdr:from>
      <xdr:col>7</xdr:col>
      <xdr:colOff>7327</xdr:colOff>
      <xdr:row>484</xdr:row>
      <xdr:rowOff>0</xdr:rowOff>
    </xdr:from>
    <xdr:to>
      <xdr:col>7</xdr:col>
      <xdr:colOff>86947</xdr:colOff>
      <xdr:row>486</xdr:row>
      <xdr:rowOff>166961</xdr:rowOff>
    </xdr:to>
    <xdr:sp macro="" textlink="">
      <xdr:nvSpPr>
        <xdr:cNvPr id="43" name="Accolade fermante 42">
          <a:extLst>
            <a:ext uri="{FF2B5EF4-FFF2-40B4-BE49-F238E27FC236}">
              <a16:creationId xmlns:a16="http://schemas.microsoft.com/office/drawing/2014/main" id="{6749D8AB-C9EF-48E4-8CFE-49CC5B8D8323}"/>
            </a:ext>
          </a:extLst>
        </xdr:cNvPr>
        <xdr:cNvSpPr/>
      </xdr:nvSpPr>
      <xdr:spPr>
        <a:xfrm>
          <a:off x="5978769" y="82933442"/>
          <a:ext cx="79620" cy="504000"/>
        </a:xfrm>
        <a:prstGeom prst="rightBrace">
          <a:avLst>
            <a:gd name="adj1" fmla="val 24974"/>
            <a:gd name="adj2" fmla="val 5000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fr-FR"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53"/>
  <sheetViews>
    <sheetView tabSelected="1" view="pageBreakPreview" zoomScale="85" zoomScaleNormal="115" zoomScaleSheetLayoutView="85" workbookViewId="0">
      <selection activeCell="N33" sqref="N33"/>
    </sheetView>
  </sheetViews>
  <sheetFormatPr baseColWidth="10" defaultRowHeight="14.15" customHeight="1" x14ac:dyDescent="0.25"/>
  <cols>
    <col min="1" max="1" width="6.1796875" style="120" customWidth="1"/>
    <col min="2" max="5" width="14.1796875" style="120" customWidth="1"/>
    <col min="6" max="6" width="14.1796875" style="127" customWidth="1"/>
    <col min="7" max="7" width="14.1796875" style="128" customWidth="1"/>
    <col min="8" max="8" width="14.1796875" style="120" customWidth="1"/>
    <col min="9" max="9" width="13" style="120" customWidth="1"/>
    <col min="10" max="10" width="6.1796875" style="120" customWidth="1"/>
    <col min="11" max="11" width="11.453125" style="120"/>
    <col min="12" max="12" width="12.81640625" style="120" bestFit="1" customWidth="1"/>
    <col min="13" max="13" width="11.453125" style="120"/>
    <col min="14" max="14" width="11.1796875" style="120" customWidth="1"/>
    <col min="15" max="256" width="11.453125" style="120"/>
    <col min="257" max="257" width="6.7265625" style="120" customWidth="1"/>
    <col min="258" max="264" width="14.1796875" style="120" customWidth="1"/>
    <col min="265" max="265" width="13" style="120" customWidth="1"/>
    <col min="266" max="266" width="7.1796875" style="120" customWidth="1"/>
    <col min="267" max="267" width="11.453125" style="120"/>
    <col min="268" max="268" width="12.81640625" style="120" bestFit="1" customWidth="1"/>
    <col min="269" max="269" width="11.453125" style="120"/>
    <col min="270" max="270" width="11.1796875" style="120" customWidth="1"/>
    <col min="271" max="512" width="11.453125" style="120"/>
    <col min="513" max="513" width="6.7265625" style="120" customWidth="1"/>
    <col min="514" max="520" width="14.1796875" style="120" customWidth="1"/>
    <col min="521" max="521" width="13" style="120" customWidth="1"/>
    <col min="522" max="522" width="7.1796875" style="120" customWidth="1"/>
    <col min="523" max="523" width="11.453125" style="120"/>
    <col min="524" max="524" width="12.81640625" style="120" bestFit="1" customWidth="1"/>
    <col min="525" max="525" width="11.453125" style="120"/>
    <col min="526" max="526" width="11.1796875" style="120" customWidth="1"/>
    <col min="527" max="768" width="11.453125" style="120"/>
    <col min="769" max="769" width="6.7265625" style="120" customWidth="1"/>
    <col min="770" max="776" width="14.1796875" style="120" customWidth="1"/>
    <col min="777" max="777" width="13" style="120" customWidth="1"/>
    <col min="778" max="778" width="7.1796875" style="120" customWidth="1"/>
    <col min="779" max="779" width="11.453125" style="120"/>
    <col min="780" max="780" width="12.81640625" style="120" bestFit="1" customWidth="1"/>
    <col min="781" max="781" width="11.453125" style="120"/>
    <col min="782" max="782" width="11.1796875" style="120" customWidth="1"/>
    <col min="783" max="1024" width="11.453125" style="120"/>
    <col min="1025" max="1025" width="6.7265625" style="120" customWidth="1"/>
    <col min="1026" max="1032" width="14.1796875" style="120" customWidth="1"/>
    <col min="1033" max="1033" width="13" style="120" customWidth="1"/>
    <col min="1034" max="1034" width="7.1796875" style="120" customWidth="1"/>
    <col min="1035" max="1035" width="11.453125" style="120"/>
    <col min="1036" max="1036" width="12.81640625" style="120" bestFit="1" customWidth="1"/>
    <col min="1037" max="1037" width="11.453125" style="120"/>
    <col min="1038" max="1038" width="11.1796875" style="120" customWidth="1"/>
    <col min="1039" max="1280" width="11.453125" style="120"/>
    <col min="1281" max="1281" width="6.7265625" style="120" customWidth="1"/>
    <col min="1282" max="1288" width="14.1796875" style="120" customWidth="1"/>
    <col min="1289" max="1289" width="13" style="120" customWidth="1"/>
    <col min="1290" max="1290" width="7.1796875" style="120" customWidth="1"/>
    <col min="1291" max="1291" width="11.453125" style="120"/>
    <col min="1292" max="1292" width="12.81640625" style="120" bestFit="1" customWidth="1"/>
    <col min="1293" max="1293" width="11.453125" style="120"/>
    <col min="1294" max="1294" width="11.1796875" style="120" customWidth="1"/>
    <col min="1295" max="1536" width="11.453125" style="120"/>
    <col min="1537" max="1537" width="6.7265625" style="120" customWidth="1"/>
    <col min="1538" max="1544" width="14.1796875" style="120" customWidth="1"/>
    <col min="1545" max="1545" width="13" style="120" customWidth="1"/>
    <col min="1546" max="1546" width="7.1796875" style="120" customWidth="1"/>
    <col min="1547" max="1547" width="11.453125" style="120"/>
    <col min="1548" max="1548" width="12.81640625" style="120" bestFit="1" customWidth="1"/>
    <col min="1549" max="1549" width="11.453125" style="120"/>
    <col min="1550" max="1550" width="11.1796875" style="120" customWidth="1"/>
    <col min="1551" max="1792" width="11.453125" style="120"/>
    <col min="1793" max="1793" width="6.7265625" style="120" customWidth="1"/>
    <col min="1794" max="1800" width="14.1796875" style="120" customWidth="1"/>
    <col min="1801" max="1801" width="13" style="120" customWidth="1"/>
    <col min="1802" max="1802" width="7.1796875" style="120" customWidth="1"/>
    <col min="1803" max="1803" width="11.453125" style="120"/>
    <col min="1804" max="1804" width="12.81640625" style="120" bestFit="1" customWidth="1"/>
    <col min="1805" max="1805" width="11.453125" style="120"/>
    <col min="1806" max="1806" width="11.1796875" style="120" customWidth="1"/>
    <col min="1807" max="2048" width="11.453125" style="120"/>
    <col min="2049" max="2049" width="6.7265625" style="120" customWidth="1"/>
    <col min="2050" max="2056" width="14.1796875" style="120" customWidth="1"/>
    <col min="2057" max="2057" width="13" style="120" customWidth="1"/>
    <col min="2058" max="2058" width="7.1796875" style="120" customWidth="1"/>
    <col min="2059" max="2059" width="11.453125" style="120"/>
    <col min="2060" max="2060" width="12.81640625" style="120" bestFit="1" customWidth="1"/>
    <col min="2061" max="2061" width="11.453125" style="120"/>
    <col min="2062" max="2062" width="11.1796875" style="120" customWidth="1"/>
    <col min="2063" max="2304" width="11.453125" style="120"/>
    <col min="2305" max="2305" width="6.7265625" style="120" customWidth="1"/>
    <col min="2306" max="2312" width="14.1796875" style="120" customWidth="1"/>
    <col min="2313" max="2313" width="13" style="120" customWidth="1"/>
    <col min="2314" max="2314" width="7.1796875" style="120" customWidth="1"/>
    <col min="2315" max="2315" width="11.453125" style="120"/>
    <col min="2316" max="2316" width="12.81640625" style="120" bestFit="1" customWidth="1"/>
    <col min="2317" max="2317" width="11.453125" style="120"/>
    <col min="2318" max="2318" width="11.1796875" style="120" customWidth="1"/>
    <col min="2319" max="2560" width="11.453125" style="120"/>
    <col min="2561" max="2561" width="6.7265625" style="120" customWidth="1"/>
    <col min="2562" max="2568" width="14.1796875" style="120" customWidth="1"/>
    <col min="2569" max="2569" width="13" style="120" customWidth="1"/>
    <col min="2570" max="2570" width="7.1796875" style="120" customWidth="1"/>
    <col min="2571" max="2571" width="11.453125" style="120"/>
    <col min="2572" max="2572" width="12.81640625" style="120" bestFit="1" customWidth="1"/>
    <col min="2573" max="2573" width="11.453125" style="120"/>
    <col min="2574" max="2574" width="11.1796875" style="120" customWidth="1"/>
    <col min="2575" max="2816" width="11.453125" style="120"/>
    <col min="2817" max="2817" width="6.7265625" style="120" customWidth="1"/>
    <col min="2818" max="2824" width="14.1796875" style="120" customWidth="1"/>
    <col min="2825" max="2825" width="13" style="120" customWidth="1"/>
    <col min="2826" max="2826" width="7.1796875" style="120" customWidth="1"/>
    <col min="2827" max="2827" width="11.453125" style="120"/>
    <col min="2828" max="2828" width="12.81640625" style="120" bestFit="1" customWidth="1"/>
    <col min="2829" max="2829" width="11.453125" style="120"/>
    <col min="2830" max="2830" width="11.1796875" style="120" customWidth="1"/>
    <col min="2831" max="3072" width="11.453125" style="120"/>
    <col min="3073" max="3073" width="6.7265625" style="120" customWidth="1"/>
    <col min="3074" max="3080" width="14.1796875" style="120" customWidth="1"/>
    <col min="3081" max="3081" width="13" style="120" customWidth="1"/>
    <col min="3082" max="3082" width="7.1796875" style="120" customWidth="1"/>
    <col min="3083" max="3083" width="11.453125" style="120"/>
    <col min="3084" max="3084" width="12.81640625" style="120" bestFit="1" customWidth="1"/>
    <col min="3085" max="3085" width="11.453125" style="120"/>
    <col min="3086" max="3086" width="11.1796875" style="120" customWidth="1"/>
    <col min="3087" max="3328" width="11.453125" style="120"/>
    <col min="3329" max="3329" width="6.7265625" style="120" customWidth="1"/>
    <col min="3330" max="3336" width="14.1796875" style="120" customWidth="1"/>
    <col min="3337" max="3337" width="13" style="120" customWidth="1"/>
    <col min="3338" max="3338" width="7.1796875" style="120" customWidth="1"/>
    <col min="3339" max="3339" width="11.453125" style="120"/>
    <col min="3340" max="3340" width="12.81640625" style="120" bestFit="1" customWidth="1"/>
    <col min="3341" max="3341" width="11.453125" style="120"/>
    <col min="3342" max="3342" width="11.1796875" style="120" customWidth="1"/>
    <col min="3343" max="3584" width="11.453125" style="120"/>
    <col min="3585" max="3585" width="6.7265625" style="120" customWidth="1"/>
    <col min="3586" max="3592" width="14.1796875" style="120" customWidth="1"/>
    <col min="3593" max="3593" width="13" style="120" customWidth="1"/>
    <col min="3594" max="3594" width="7.1796875" style="120" customWidth="1"/>
    <col min="3595" max="3595" width="11.453125" style="120"/>
    <col min="3596" max="3596" width="12.81640625" style="120" bestFit="1" customWidth="1"/>
    <col min="3597" max="3597" width="11.453125" style="120"/>
    <col min="3598" max="3598" width="11.1796875" style="120" customWidth="1"/>
    <col min="3599" max="3840" width="11.453125" style="120"/>
    <col min="3841" max="3841" width="6.7265625" style="120" customWidth="1"/>
    <col min="3842" max="3848" width="14.1796875" style="120" customWidth="1"/>
    <col min="3849" max="3849" width="13" style="120" customWidth="1"/>
    <col min="3850" max="3850" width="7.1796875" style="120" customWidth="1"/>
    <col min="3851" max="3851" width="11.453125" style="120"/>
    <col min="3852" max="3852" width="12.81640625" style="120" bestFit="1" customWidth="1"/>
    <col min="3853" max="3853" width="11.453125" style="120"/>
    <col min="3854" max="3854" width="11.1796875" style="120" customWidth="1"/>
    <col min="3855" max="4096" width="11.453125" style="120"/>
    <col min="4097" max="4097" width="6.7265625" style="120" customWidth="1"/>
    <col min="4098" max="4104" width="14.1796875" style="120" customWidth="1"/>
    <col min="4105" max="4105" width="13" style="120" customWidth="1"/>
    <col min="4106" max="4106" width="7.1796875" style="120" customWidth="1"/>
    <col min="4107" max="4107" width="11.453125" style="120"/>
    <col min="4108" max="4108" width="12.81640625" style="120" bestFit="1" customWidth="1"/>
    <col min="4109" max="4109" width="11.453125" style="120"/>
    <col min="4110" max="4110" width="11.1796875" style="120" customWidth="1"/>
    <col min="4111" max="4352" width="11.453125" style="120"/>
    <col min="4353" max="4353" width="6.7265625" style="120" customWidth="1"/>
    <col min="4354" max="4360" width="14.1796875" style="120" customWidth="1"/>
    <col min="4361" max="4361" width="13" style="120" customWidth="1"/>
    <col min="4362" max="4362" width="7.1796875" style="120" customWidth="1"/>
    <col min="4363" max="4363" width="11.453125" style="120"/>
    <col min="4364" max="4364" width="12.81640625" style="120" bestFit="1" customWidth="1"/>
    <col min="4365" max="4365" width="11.453125" style="120"/>
    <col min="4366" max="4366" width="11.1796875" style="120" customWidth="1"/>
    <col min="4367" max="4608" width="11.453125" style="120"/>
    <col min="4609" max="4609" width="6.7265625" style="120" customWidth="1"/>
    <col min="4610" max="4616" width="14.1796875" style="120" customWidth="1"/>
    <col min="4617" max="4617" width="13" style="120" customWidth="1"/>
    <col min="4618" max="4618" width="7.1796875" style="120" customWidth="1"/>
    <col min="4619" max="4619" width="11.453125" style="120"/>
    <col min="4620" max="4620" width="12.81640625" style="120" bestFit="1" customWidth="1"/>
    <col min="4621" max="4621" width="11.453125" style="120"/>
    <col min="4622" max="4622" width="11.1796875" style="120" customWidth="1"/>
    <col min="4623" max="4864" width="11.453125" style="120"/>
    <col min="4865" max="4865" width="6.7265625" style="120" customWidth="1"/>
    <col min="4866" max="4872" width="14.1796875" style="120" customWidth="1"/>
    <col min="4873" max="4873" width="13" style="120" customWidth="1"/>
    <col min="4874" max="4874" width="7.1796875" style="120" customWidth="1"/>
    <col min="4875" max="4875" width="11.453125" style="120"/>
    <col min="4876" max="4876" width="12.81640625" style="120" bestFit="1" customWidth="1"/>
    <col min="4877" max="4877" width="11.453125" style="120"/>
    <col min="4878" max="4878" width="11.1796875" style="120" customWidth="1"/>
    <col min="4879" max="5120" width="11.453125" style="120"/>
    <col min="5121" max="5121" width="6.7265625" style="120" customWidth="1"/>
    <col min="5122" max="5128" width="14.1796875" style="120" customWidth="1"/>
    <col min="5129" max="5129" width="13" style="120" customWidth="1"/>
    <col min="5130" max="5130" width="7.1796875" style="120" customWidth="1"/>
    <col min="5131" max="5131" width="11.453125" style="120"/>
    <col min="5132" max="5132" width="12.81640625" style="120" bestFit="1" customWidth="1"/>
    <col min="5133" max="5133" width="11.453125" style="120"/>
    <col min="5134" max="5134" width="11.1796875" style="120" customWidth="1"/>
    <col min="5135" max="5376" width="11.453125" style="120"/>
    <col min="5377" max="5377" width="6.7265625" style="120" customWidth="1"/>
    <col min="5378" max="5384" width="14.1796875" style="120" customWidth="1"/>
    <col min="5385" max="5385" width="13" style="120" customWidth="1"/>
    <col min="5386" max="5386" width="7.1796875" style="120" customWidth="1"/>
    <col min="5387" max="5387" width="11.453125" style="120"/>
    <col min="5388" max="5388" width="12.81640625" style="120" bestFit="1" customWidth="1"/>
    <col min="5389" max="5389" width="11.453125" style="120"/>
    <col min="5390" max="5390" width="11.1796875" style="120" customWidth="1"/>
    <col min="5391" max="5632" width="11.453125" style="120"/>
    <col min="5633" max="5633" width="6.7265625" style="120" customWidth="1"/>
    <col min="5634" max="5640" width="14.1796875" style="120" customWidth="1"/>
    <col min="5641" max="5641" width="13" style="120" customWidth="1"/>
    <col min="5642" max="5642" width="7.1796875" style="120" customWidth="1"/>
    <col min="5643" max="5643" width="11.453125" style="120"/>
    <col min="5644" max="5644" width="12.81640625" style="120" bestFit="1" customWidth="1"/>
    <col min="5645" max="5645" width="11.453125" style="120"/>
    <col min="5646" max="5646" width="11.1796875" style="120" customWidth="1"/>
    <col min="5647" max="5888" width="11.453125" style="120"/>
    <col min="5889" max="5889" width="6.7265625" style="120" customWidth="1"/>
    <col min="5890" max="5896" width="14.1796875" style="120" customWidth="1"/>
    <col min="5897" max="5897" width="13" style="120" customWidth="1"/>
    <col min="5898" max="5898" width="7.1796875" style="120" customWidth="1"/>
    <col min="5899" max="5899" width="11.453125" style="120"/>
    <col min="5900" max="5900" width="12.81640625" style="120" bestFit="1" customWidth="1"/>
    <col min="5901" max="5901" width="11.453125" style="120"/>
    <col min="5902" max="5902" width="11.1796875" style="120" customWidth="1"/>
    <col min="5903" max="6144" width="11.453125" style="120"/>
    <col min="6145" max="6145" width="6.7265625" style="120" customWidth="1"/>
    <col min="6146" max="6152" width="14.1796875" style="120" customWidth="1"/>
    <col min="6153" max="6153" width="13" style="120" customWidth="1"/>
    <col min="6154" max="6154" width="7.1796875" style="120" customWidth="1"/>
    <col min="6155" max="6155" width="11.453125" style="120"/>
    <col min="6156" max="6156" width="12.81640625" style="120" bestFit="1" customWidth="1"/>
    <col min="6157" max="6157" width="11.453125" style="120"/>
    <col min="6158" max="6158" width="11.1796875" style="120" customWidth="1"/>
    <col min="6159" max="6400" width="11.453125" style="120"/>
    <col min="6401" max="6401" width="6.7265625" style="120" customWidth="1"/>
    <col min="6402" max="6408" width="14.1796875" style="120" customWidth="1"/>
    <col min="6409" max="6409" width="13" style="120" customWidth="1"/>
    <col min="6410" max="6410" width="7.1796875" style="120" customWidth="1"/>
    <col min="6411" max="6411" width="11.453125" style="120"/>
    <col min="6412" max="6412" width="12.81640625" style="120" bestFit="1" customWidth="1"/>
    <col min="6413" max="6413" width="11.453125" style="120"/>
    <col min="6414" max="6414" width="11.1796875" style="120" customWidth="1"/>
    <col min="6415" max="6656" width="11.453125" style="120"/>
    <col min="6657" max="6657" width="6.7265625" style="120" customWidth="1"/>
    <col min="6658" max="6664" width="14.1796875" style="120" customWidth="1"/>
    <col min="6665" max="6665" width="13" style="120" customWidth="1"/>
    <col min="6666" max="6666" width="7.1796875" style="120" customWidth="1"/>
    <col min="6667" max="6667" width="11.453125" style="120"/>
    <col min="6668" max="6668" width="12.81640625" style="120" bestFit="1" customWidth="1"/>
    <col min="6669" max="6669" width="11.453125" style="120"/>
    <col min="6670" max="6670" width="11.1796875" style="120" customWidth="1"/>
    <col min="6671" max="6912" width="11.453125" style="120"/>
    <col min="6913" max="6913" width="6.7265625" style="120" customWidth="1"/>
    <col min="6914" max="6920" width="14.1796875" style="120" customWidth="1"/>
    <col min="6921" max="6921" width="13" style="120" customWidth="1"/>
    <col min="6922" max="6922" width="7.1796875" style="120" customWidth="1"/>
    <col min="6923" max="6923" width="11.453125" style="120"/>
    <col min="6924" max="6924" width="12.81640625" style="120" bestFit="1" customWidth="1"/>
    <col min="6925" max="6925" width="11.453125" style="120"/>
    <col min="6926" max="6926" width="11.1796875" style="120" customWidth="1"/>
    <col min="6927" max="7168" width="11.453125" style="120"/>
    <col min="7169" max="7169" width="6.7265625" style="120" customWidth="1"/>
    <col min="7170" max="7176" width="14.1796875" style="120" customWidth="1"/>
    <col min="7177" max="7177" width="13" style="120" customWidth="1"/>
    <col min="7178" max="7178" width="7.1796875" style="120" customWidth="1"/>
    <col min="7179" max="7179" width="11.453125" style="120"/>
    <col min="7180" max="7180" width="12.81640625" style="120" bestFit="1" customWidth="1"/>
    <col min="7181" max="7181" width="11.453125" style="120"/>
    <col min="7182" max="7182" width="11.1796875" style="120" customWidth="1"/>
    <col min="7183" max="7424" width="11.453125" style="120"/>
    <col min="7425" max="7425" width="6.7265625" style="120" customWidth="1"/>
    <col min="7426" max="7432" width="14.1796875" style="120" customWidth="1"/>
    <col min="7433" max="7433" width="13" style="120" customWidth="1"/>
    <col min="7434" max="7434" width="7.1796875" style="120" customWidth="1"/>
    <col min="7435" max="7435" width="11.453125" style="120"/>
    <col min="7436" max="7436" width="12.81640625" style="120" bestFit="1" customWidth="1"/>
    <col min="7437" max="7437" width="11.453125" style="120"/>
    <col min="7438" max="7438" width="11.1796875" style="120" customWidth="1"/>
    <col min="7439" max="7680" width="11.453125" style="120"/>
    <col min="7681" max="7681" width="6.7265625" style="120" customWidth="1"/>
    <col min="7682" max="7688" width="14.1796875" style="120" customWidth="1"/>
    <col min="7689" max="7689" width="13" style="120" customWidth="1"/>
    <col min="7690" max="7690" width="7.1796875" style="120" customWidth="1"/>
    <col min="7691" max="7691" width="11.453125" style="120"/>
    <col min="7692" max="7692" width="12.81640625" style="120" bestFit="1" customWidth="1"/>
    <col min="7693" max="7693" width="11.453125" style="120"/>
    <col min="7694" max="7694" width="11.1796875" style="120" customWidth="1"/>
    <col min="7695" max="7936" width="11.453125" style="120"/>
    <col min="7937" max="7937" width="6.7265625" style="120" customWidth="1"/>
    <col min="7938" max="7944" width="14.1796875" style="120" customWidth="1"/>
    <col min="7945" max="7945" width="13" style="120" customWidth="1"/>
    <col min="7946" max="7946" width="7.1796875" style="120" customWidth="1"/>
    <col min="7947" max="7947" width="11.453125" style="120"/>
    <col min="7948" max="7948" width="12.81640625" style="120" bestFit="1" customWidth="1"/>
    <col min="7949" max="7949" width="11.453125" style="120"/>
    <col min="7950" max="7950" width="11.1796875" style="120" customWidth="1"/>
    <col min="7951" max="8192" width="11.453125" style="120"/>
    <col min="8193" max="8193" width="6.7265625" style="120" customWidth="1"/>
    <col min="8194" max="8200" width="14.1796875" style="120" customWidth="1"/>
    <col min="8201" max="8201" width="13" style="120" customWidth="1"/>
    <col min="8202" max="8202" width="7.1796875" style="120" customWidth="1"/>
    <col min="8203" max="8203" width="11.453125" style="120"/>
    <col min="8204" max="8204" width="12.81640625" style="120" bestFit="1" customWidth="1"/>
    <col min="8205" max="8205" width="11.453125" style="120"/>
    <col min="8206" max="8206" width="11.1796875" style="120" customWidth="1"/>
    <col min="8207" max="8448" width="11.453125" style="120"/>
    <col min="8449" max="8449" width="6.7265625" style="120" customWidth="1"/>
    <col min="8450" max="8456" width="14.1796875" style="120" customWidth="1"/>
    <col min="8457" max="8457" width="13" style="120" customWidth="1"/>
    <col min="8458" max="8458" width="7.1796875" style="120" customWidth="1"/>
    <col min="8459" max="8459" width="11.453125" style="120"/>
    <col min="8460" max="8460" width="12.81640625" style="120" bestFit="1" customWidth="1"/>
    <col min="8461" max="8461" width="11.453125" style="120"/>
    <col min="8462" max="8462" width="11.1796875" style="120" customWidth="1"/>
    <col min="8463" max="8704" width="11.453125" style="120"/>
    <col min="8705" max="8705" width="6.7265625" style="120" customWidth="1"/>
    <col min="8706" max="8712" width="14.1796875" style="120" customWidth="1"/>
    <col min="8713" max="8713" width="13" style="120" customWidth="1"/>
    <col min="8714" max="8714" width="7.1796875" style="120" customWidth="1"/>
    <col min="8715" max="8715" width="11.453125" style="120"/>
    <col min="8716" max="8716" width="12.81640625" style="120" bestFit="1" customWidth="1"/>
    <col min="8717" max="8717" width="11.453125" style="120"/>
    <col min="8718" max="8718" width="11.1796875" style="120" customWidth="1"/>
    <col min="8719" max="8960" width="11.453125" style="120"/>
    <col min="8961" max="8961" width="6.7265625" style="120" customWidth="1"/>
    <col min="8962" max="8968" width="14.1796875" style="120" customWidth="1"/>
    <col min="8969" max="8969" width="13" style="120" customWidth="1"/>
    <col min="8970" max="8970" width="7.1796875" style="120" customWidth="1"/>
    <col min="8971" max="8971" width="11.453125" style="120"/>
    <col min="8972" max="8972" width="12.81640625" style="120" bestFit="1" customWidth="1"/>
    <col min="8973" max="8973" width="11.453125" style="120"/>
    <col min="8974" max="8974" width="11.1796875" style="120" customWidth="1"/>
    <col min="8975" max="9216" width="11.453125" style="120"/>
    <col min="9217" max="9217" width="6.7265625" style="120" customWidth="1"/>
    <col min="9218" max="9224" width="14.1796875" style="120" customWidth="1"/>
    <col min="9225" max="9225" width="13" style="120" customWidth="1"/>
    <col min="9226" max="9226" width="7.1796875" style="120" customWidth="1"/>
    <col min="9227" max="9227" width="11.453125" style="120"/>
    <col min="9228" max="9228" width="12.81640625" style="120" bestFit="1" customWidth="1"/>
    <col min="9229" max="9229" width="11.453125" style="120"/>
    <col min="9230" max="9230" width="11.1796875" style="120" customWidth="1"/>
    <col min="9231" max="9472" width="11.453125" style="120"/>
    <col min="9473" max="9473" width="6.7265625" style="120" customWidth="1"/>
    <col min="9474" max="9480" width="14.1796875" style="120" customWidth="1"/>
    <col min="9481" max="9481" width="13" style="120" customWidth="1"/>
    <col min="9482" max="9482" width="7.1796875" style="120" customWidth="1"/>
    <col min="9483" max="9483" width="11.453125" style="120"/>
    <col min="9484" max="9484" width="12.81640625" style="120" bestFit="1" customWidth="1"/>
    <col min="9485" max="9485" width="11.453125" style="120"/>
    <col min="9486" max="9486" width="11.1796875" style="120" customWidth="1"/>
    <col min="9487" max="9728" width="11.453125" style="120"/>
    <col min="9729" max="9729" width="6.7265625" style="120" customWidth="1"/>
    <col min="9730" max="9736" width="14.1796875" style="120" customWidth="1"/>
    <col min="9737" max="9737" width="13" style="120" customWidth="1"/>
    <col min="9738" max="9738" width="7.1796875" style="120" customWidth="1"/>
    <col min="9739" max="9739" width="11.453125" style="120"/>
    <col min="9740" max="9740" width="12.81640625" style="120" bestFit="1" customWidth="1"/>
    <col min="9741" max="9741" width="11.453125" style="120"/>
    <col min="9742" max="9742" width="11.1796875" style="120" customWidth="1"/>
    <col min="9743" max="9984" width="11.453125" style="120"/>
    <col min="9985" max="9985" width="6.7265625" style="120" customWidth="1"/>
    <col min="9986" max="9992" width="14.1796875" style="120" customWidth="1"/>
    <col min="9993" max="9993" width="13" style="120" customWidth="1"/>
    <col min="9994" max="9994" width="7.1796875" style="120" customWidth="1"/>
    <col min="9995" max="9995" width="11.453125" style="120"/>
    <col min="9996" max="9996" width="12.81640625" style="120" bestFit="1" customWidth="1"/>
    <col min="9997" max="9997" width="11.453125" style="120"/>
    <col min="9998" max="9998" width="11.1796875" style="120" customWidth="1"/>
    <col min="9999" max="10240" width="11.453125" style="120"/>
    <col min="10241" max="10241" width="6.7265625" style="120" customWidth="1"/>
    <col min="10242" max="10248" width="14.1796875" style="120" customWidth="1"/>
    <col min="10249" max="10249" width="13" style="120" customWidth="1"/>
    <col min="10250" max="10250" width="7.1796875" style="120" customWidth="1"/>
    <col min="10251" max="10251" width="11.453125" style="120"/>
    <col min="10252" max="10252" width="12.81640625" style="120" bestFit="1" customWidth="1"/>
    <col min="10253" max="10253" width="11.453125" style="120"/>
    <col min="10254" max="10254" width="11.1796875" style="120" customWidth="1"/>
    <col min="10255" max="10496" width="11.453125" style="120"/>
    <col min="10497" max="10497" width="6.7265625" style="120" customWidth="1"/>
    <col min="10498" max="10504" width="14.1796875" style="120" customWidth="1"/>
    <col min="10505" max="10505" width="13" style="120" customWidth="1"/>
    <col min="10506" max="10506" width="7.1796875" style="120" customWidth="1"/>
    <col min="10507" max="10507" width="11.453125" style="120"/>
    <col min="10508" max="10508" width="12.81640625" style="120" bestFit="1" customWidth="1"/>
    <col min="10509" max="10509" width="11.453125" style="120"/>
    <col min="10510" max="10510" width="11.1796875" style="120" customWidth="1"/>
    <col min="10511" max="10752" width="11.453125" style="120"/>
    <col min="10753" max="10753" width="6.7265625" style="120" customWidth="1"/>
    <col min="10754" max="10760" width="14.1796875" style="120" customWidth="1"/>
    <col min="10761" max="10761" width="13" style="120" customWidth="1"/>
    <col min="10762" max="10762" width="7.1796875" style="120" customWidth="1"/>
    <col min="10763" max="10763" width="11.453125" style="120"/>
    <col min="10764" max="10764" width="12.81640625" style="120" bestFit="1" customWidth="1"/>
    <col min="10765" max="10765" width="11.453125" style="120"/>
    <col min="10766" max="10766" width="11.1796875" style="120" customWidth="1"/>
    <col min="10767" max="11008" width="11.453125" style="120"/>
    <col min="11009" max="11009" width="6.7265625" style="120" customWidth="1"/>
    <col min="11010" max="11016" width="14.1796875" style="120" customWidth="1"/>
    <col min="11017" max="11017" width="13" style="120" customWidth="1"/>
    <col min="11018" max="11018" width="7.1796875" style="120" customWidth="1"/>
    <col min="11019" max="11019" width="11.453125" style="120"/>
    <col min="11020" max="11020" width="12.81640625" style="120" bestFit="1" customWidth="1"/>
    <col min="11021" max="11021" width="11.453125" style="120"/>
    <col min="11022" max="11022" width="11.1796875" style="120" customWidth="1"/>
    <col min="11023" max="11264" width="11.453125" style="120"/>
    <col min="11265" max="11265" width="6.7265625" style="120" customWidth="1"/>
    <col min="11266" max="11272" width="14.1796875" style="120" customWidth="1"/>
    <col min="11273" max="11273" width="13" style="120" customWidth="1"/>
    <col min="11274" max="11274" width="7.1796875" style="120" customWidth="1"/>
    <col min="11275" max="11275" width="11.453125" style="120"/>
    <col min="11276" max="11276" width="12.81640625" style="120" bestFit="1" customWidth="1"/>
    <col min="11277" max="11277" width="11.453125" style="120"/>
    <col min="11278" max="11278" width="11.1796875" style="120" customWidth="1"/>
    <col min="11279" max="11520" width="11.453125" style="120"/>
    <col min="11521" max="11521" width="6.7265625" style="120" customWidth="1"/>
    <col min="11522" max="11528" width="14.1796875" style="120" customWidth="1"/>
    <col min="11529" max="11529" width="13" style="120" customWidth="1"/>
    <col min="11530" max="11530" width="7.1796875" style="120" customWidth="1"/>
    <col min="11531" max="11531" width="11.453125" style="120"/>
    <col min="11532" max="11532" width="12.81640625" style="120" bestFit="1" customWidth="1"/>
    <col min="11533" max="11533" width="11.453125" style="120"/>
    <col min="11534" max="11534" width="11.1796875" style="120" customWidth="1"/>
    <col min="11535" max="11776" width="11.453125" style="120"/>
    <col min="11777" max="11777" width="6.7265625" style="120" customWidth="1"/>
    <col min="11778" max="11784" width="14.1796875" style="120" customWidth="1"/>
    <col min="11785" max="11785" width="13" style="120" customWidth="1"/>
    <col min="11786" max="11786" width="7.1796875" style="120" customWidth="1"/>
    <col min="11787" max="11787" width="11.453125" style="120"/>
    <col min="11788" max="11788" width="12.81640625" style="120" bestFit="1" customWidth="1"/>
    <col min="11789" max="11789" width="11.453125" style="120"/>
    <col min="11790" max="11790" width="11.1796875" style="120" customWidth="1"/>
    <col min="11791" max="12032" width="11.453125" style="120"/>
    <col min="12033" max="12033" width="6.7265625" style="120" customWidth="1"/>
    <col min="12034" max="12040" width="14.1796875" style="120" customWidth="1"/>
    <col min="12041" max="12041" width="13" style="120" customWidth="1"/>
    <col min="12042" max="12042" width="7.1796875" style="120" customWidth="1"/>
    <col min="12043" max="12043" width="11.453125" style="120"/>
    <col min="12044" max="12044" width="12.81640625" style="120" bestFit="1" customWidth="1"/>
    <col min="12045" max="12045" width="11.453125" style="120"/>
    <col min="12046" max="12046" width="11.1796875" style="120" customWidth="1"/>
    <col min="12047" max="12288" width="11.453125" style="120"/>
    <col min="12289" max="12289" width="6.7265625" style="120" customWidth="1"/>
    <col min="12290" max="12296" width="14.1796875" style="120" customWidth="1"/>
    <col min="12297" max="12297" width="13" style="120" customWidth="1"/>
    <col min="12298" max="12298" width="7.1796875" style="120" customWidth="1"/>
    <col min="12299" max="12299" width="11.453125" style="120"/>
    <col min="12300" max="12300" width="12.81640625" style="120" bestFit="1" customWidth="1"/>
    <col min="12301" max="12301" width="11.453125" style="120"/>
    <col min="12302" max="12302" width="11.1796875" style="120" customWidth="1"/>
    <col min="12303" max="12544" width="11.453125" style="120"/>
    <col min="12545" max="12545" width="6.7265625" style="120" customWidth="1"/>
    <col min="12546" max="12552" width="14.1796875" style="120" customWidth="1"/>
    <col min="12553" max="12553" width="13" style="120" customWidth="1"/>
    <col min="12554" max="12554" width="7.1796875" style="120" customWidth="1"/>
    <col min="12555" max="12555" width="11.453125" style="120"/>
    <col min="12556" max="12556" width="12.81640625" style="120" bestFit="1" customWidth="1"/>
    <col min="12557" max="12557" width="11.453125" style="120"/>
    <col min="12558" max="12558" width="11.1796875" style="120" customWidth="1"/>
    <col min="12559" max="12800" width="11.453125" style="120"/>
    <col min="12801" max="12801" width="6.7265625" style="120" customWidth="1"/>
    <col min="12802" max="12808" width="14.1796875" style="120" customWidth="1"/>
    <col min="12809" max="12809" width="13" style="120" customWidth="1"/>
    <col min="12810" max="12810" width="7.1796875" style="120" customWidth="1"/>
    <col min="12811" max="12811" width="11.453125" style="120"/>
    <col min="12812" max="12812" width="12.81640625" style="120" bestFit="1" customWidth="1"/>
    <col min="12813" max="12813" width="11.453125" style="120"/>
    <col min="12814" max="12814" width="11.1796875" style="120" customWidth="1"/>
    <col min="12815" max="13056" width="11.453125" style="120"/>
    <col min="13057" max="13057" width="6.7265625" style="120" customWidth="1"/>
    <col min="13058" max="13064" width="14.1796875" style="120" customWidth="1"/>
    <col min="13065" max="13065" width="13" style="120" customWidth="1"/>
    <col min="13066" max="13066" width="7.1796875" style="120" customWidth="1"/>
    <col min="13067" max="13067" width="11.453125" style="120"/>
    <col min="13068" max="13068" width="12.81640625" style="120" bestFit="1" customWidth="1"/>
    <col min="13069" max="13069" width="11.453125" style="120"/>
    <col min="13070" max="13070" width="11.1796875" style="120" customWidth="1"/>
    <col min="13071" max="13312" width="11.453125" style="120"/>
    <col min="13313" max="13313" width="6.7265625" style="120" customWidth="1"/>
    <col min="13314" max="13320" width="14.1796875" style="120" customWidth="1"/>
    <col min="13321" max="13321" width="13" style="120" customWidth="1"/>
    <col min="13322" max="13322" width="7.1796875" style="120" customWidth="1"/>
    <col min="13323" max="13323" width="11.453125" style="120"/>
    <col min="13324" max="13324" width="12.81640625" style="120" bestFit="1" customWidth="1"/>
    <col min="13325" max="13325" width="11.453125" style="120"/>
    <col min="13326" max="13326" width="11.1796875" style="120" customWidth="1"/>
    <col min="13327" max="13568" width="11.453125" style="120"/>
    <col min="13569" max="13569" width="6.7265625" style="120" customWidth="1"/>
    <col min="13570" max="13576" width="14.1796875" style="120" customWidth="1"/>
    <col min="13577" max="13577" width="13" style="120" customWidth="1"/>
    <col min="13578" max="13578" width="7.1796875" style="120" customWidth="1"/>
    <col min="13579" max="13579" width="11.453125" style="120"/>
    <col min="13580" max="13580" width="12.81640625" style="120" bestFit="1" customWidth="1"/>
    <col min="13581" max="13581" width="11.453125" style="120"/>
    <col min="13582" max="13582" width="11.1796875" style="120" customWidth="1"/>
    <col min="13583" max="13824" width="11.453125" style="120"/>
    <col min="13825" max="13825" width="6.7265625" style="120" customWidth="1"/>
    <col min="13826" max="13832" width="14.1796875" style="120" customWidth="1"/>
    <col min="13833" max="13833" width="13" style="120" customWidth="1"/>
    <col min="13834" max="13834" width="7.1796875" style="120" customWidth="1"/>
    <col min="13835" max="13835" width="11.453125" style="120"/>
    <col min="13836" max="13836" width="12.81640625" style="120" bestFit="1" customWidth="1"/>
    <col min="13837" max="13837" width="11.453125" style="120"/>
    <col min="13838" max="13838" width="11.1796875" style="120" customWidth="1"/>
    <col min="13839" max="14080" width="11.453125" style="120"/>
    <col min="14081" max="14081" width="6.7265625" style="120" customWidth="1"/>
    <col min="14082" max="14088" width="14.1796875" style="120" customWidth="1"/>
    <col min="14089" max="14089" width="13" style="120" customWidth="1"/>
    <col min="14090" max="14090" width="7.1796875" style="120" customWidth="1"/>
    <col min="14091" max="14091" width="11.453125" style="120"/>
    <col min="14092" max="14092" width="12.81640625" style="120" bestFit="1" customWidth="1"/>
    <col min="14093" max="14093" width="11.453125" style="120"/>
    <col min="14094" max="14094" width="11.1796875" style="120" customWidth="1"/>
    <col min="14095" max="14336" width="11.453125" style="120"/>
    <col min="14337" max="14337" width="6.7265625" style="120" customWidth="1"/>
    <col min="14338" max="14344" width="14.1796875" style="120" customWidth="1"/>
    <col min="14345" max="14345" width="13" style="120" customWidth="1"/>
    <col min="14346" max="14346" width="7.1796875" style="120" customWidth="1"/>
    <col min="14347" max="14347" width="11.453125" style="120"/>
    <col min="14348" max="14348" width="12.81640625" style="120" bestFit="1" customWidth="1"/>
    <col min="14349" max="14349" width="11.453125" style="120"/>
    <col min="14350" max="14350" width="11.1796875" style="120" customWidth="1"/>
    <col min="14351" max="14592" width="11.453125" style="120"/>
    <col min="14593" max="14593" width="6.7265625" style="120" customWidth="1"/>
    <col min="14594" max="14600" width="14.1796875" style="120" customWidth="1"/>
    <col min="14601" max="14601" width="13" style="120" customWidth="1"/>
    <col min="14602" max="14602" width="7.1796875" style="120" customWidth="1"/>
    <col min="14603" max="14603" width="11.453125" style="120"/>
    <col min="14604" max="14604" width="12.81640625" style="120" bestFit="1" customWidth="1"/>
    <col min="14605" max="14605" width="11.453125" style="120"/>
    <col min="14606" max="14606" width="11.1796875" style="120" customWidth="1"/>
    <col min="14607" max="14848" width="11.453125" style="120"/>
    <col min="14849" max="14849" width="6.7265625" style="120" customWidth="1"/>
    <col min="14850" max="14856" width="14.1796875" style="120" customWidth="1"/>
    <col min="14857" max="14857" width="13" style="120" customWidth="1"/>
    <col min="14858" max="14858" width="7.1796875" style="120" customWidth="1"/>
    <col min="14859" max="14859" width="11.453125" style="120"/>
    <col min="14860" max="14860" width="12.81640625" style="120" bestFit="1" customWidth="1"/>
    <col min="14861" max="14861" width="11.453125" style="120"/>
    <col min="14862" max="14862" width="11.1796875" style="120" customWidth="1"/>
    <col min="14863" max="15104" width="11.453125" style="120"/>
    <col min="15105" max="15105" width="6.7265625" style="120" customWidth="1"/>
    <col min="15106" max="15112" width="14.1796875" style="120" customWidth="1"/>
    <col min="15113" max="15113" width="13" style="120" customWidth="1"/>
    <col min="15114" max="15114" width="7.1796875" style="120" customWidth="1"/>
    <col min="15115" max="15115" width="11.453125" style="120"/>
    <col min="15116" max="15116" width="12.81640625" style="120" bestFit="1" customWidth="1"/>
    <col min="15117" max="15117" width="11.453125" style="120"/>
    <col min="15118" max="15118" width="11.1796875" style="120" customWidth="1"/>
    <col min="15119" max="15360" width="11.453125" style="120"/>
    <col min="15361" max="15361" width="6.7265625" style="120" customWidth="1"/>
    <col min="15362" max="15368" width="14.1796875" style="120" customWidth="1"/>
    <col min="15369" max="15369" width="13" style="120" customWidth="1"/>
    <col min="15370" max="15370" width="7.1796875" style="120" customWidth="1"/>
    <col min="15371" max="15371" width="11.453125" style="120"/>
    <col min="15372" max="15372" width="12.81640625" style="120" bestFit="1" customWidth="1"/>
    <col min="15373" max="15373" width="11.453125" style="120"/>
    <col min="15374" max="15374" width="11.1796875" style="120" customWidth="1"/>
    <col min="15375" max="15616" width="11.453125" style="120"/>
    <col min="15617" max="15617" width="6.7265625" style="120" customWidth="1"/>
    <col min="15618" max="15624" width="14.1796875" style="120" customWidth="1"/>
    <col min="15625" max="15625" width="13" style="120" customWidth="1"/>
    <col min="15626" max="15626" width="7.1796875" style="120" customWidth="1"/>
    <col min="15627" max="15627" width="11.453125" style="120"/>
    <col min="15628" max="15628" width="12.81640625" style="120" bestFit="1" customWidth="1"/>
    <col min="15629" max="15629" width="11.453125" style="120"/>
    <col min="15630" max="15630" width="11.1796875" style="120" customWidth="1"/>
    <col min="15631" max="15872" width="11.453125" style="120"/>
    <col min="15873" max="15873" width="6.7265625" style="120" customWidth="1"/>
    <col min="15874" max="15880" width="14.1796875" style="120" customWidth="1"/>
    <col min="15881" max="15881" width="13" style="120" customWidth="1"/>
    <col min="15882" max="15882" width="7.1796875" style="120" customWidth="1"/>
    <col min="15883" max="15883" width="11.453125" style="120"/>
    <col min="15884" max="15884" width="12.81640625" style="120" bestFit="1" customWidth="1"/>
    <col min="15885" max="15885" width="11.453125" style="120"/>
    <col min="15886" max="15886" width="11.1796875" style="120" customWidth="1"/>
    <col min="15887" max="16128" width="11.453125" style="120"/>
    <col min="16129" max="16129" width="6.7265625" style="120" customWidth="1"/>
    <col min="16130" max="16136" width="14.1796875" style="120" customWidth="1"/>
    <col min="16137" max="16137" width="13" style="120" customWidth="1"/>
    <col min="16138" max="16138" width="7.1796875" style="120" customWidth="1"/>
    <col min="16139" max="16139" width="11.453125" style="120"/>
    <col min="16140" max="16140" width="12.81640625" style="120" bestFit="1" customWidth="1"/>
    <col min="16141" max="16141" width="11.453125" style="120"/>
    <col min="16142" max="16142" width="11.1796875" style="120" customWidth="1"/>
    <col min="16143" max="16384" width="11.453125" style="120"/>
  </cols>
  <sheetData>
    <row r="1" spans="1:10" ht="13" x14ac:dyDescent="0.3">
      <c r="A1" s="116"/>
      <c r="B1" s="116"/>
      <c r="C1" s="117"/>
      <c r="D1" s="117"/>
      <c r="E1" s="118"/>
      <c r="F1" s="119"/>
      <c r="G1" s="52"/>
      <c r="H1" s="52"/>
      <c r="I1" s="53"/>
      <c r="J1" s="54"/>
    </row>
    <row r="2" spans="1:10" ht="10.5" customHeight="1" x14ac:dyDescent="0.5">
      <c r="A2" s="237"/>
      <c r="B2" s="237"/>
      <c r="C2" s="237"/>
      <c r="D2" s="237"/>
      <c r="E2" s="237"/>
      <c r="F2" s="237"/>
      <c r="G2" s="237"/>
      <c r="H2" s="237"/>
      <c r="I2" s="237"/>
      <c r="J2" s="237"/>
    </row>
    <row r="3" spans="1:10" ht="27.5" x14ac:dyDescent="0.55000000000000004">
      <c r="A3" s="238" t="s">
        <v>80</v>
      </c>
      <c r="B3" s="238"/>
      <c r="C3" s="238"/>
      <c r="D3" s="238"/>
      <c r="E3" s="238"/>
      <c r="F3" s="238"/>
      <c r="G3" s="238"/>
      <c r="H3" s="238"/>
      <c r="I3" s="238"/>
      <c r="J3" s="238"/>
    </row>
    <row r="4" spans="1:10" ht="27.5" x14ac:dyDescent="0.55000000000000004">
      <c r="A4" s="238" t="s">
        <v>47</v>
      </c>
      <c r="B4" s="238"/>
      <c r="C4" s="238"/>
      <c r="D4" s="238"/>
      <c r="E4" s="238"/>
      <c r="F4" s="238"/>
      <c r="G4" s="238"/>
      <c r="H4" s="238"/>
      <c r="I4" s="238"/>
      <c r="J4" s="238"/>
    </row>
    <row r="5" spans="1:10" ht="27.5" x14ac:dyDescent="0.55000000000000004">
      <c r="A5" s="238" t="s">
        <v>48</v>
      </c>
      <c r="B5" s="238"/>
      <c r="C5" s="238"/>
      <c r="D5" s="238"/>
      <c r="E5" s="238"/>
      <c r="F5" s="238"/>
      <c r="G5" s="238"/>
      <c r="H5" s="238"/>
      <c r="I5" s="238"/>
      <c r="J5" s="238"/>
    </row>
    <row r="6" spans="1:10" ht="27.75" customHeight="1" x14ac:dyDescent="0.25">
      <c r="A6" s="97"/>
      <c r="B6" s="99"/>
      <c r="C6" s="99"/>
      <c r="D6" s="99"/>
      <c r="E6" s="99"/>
      <c r="F6" s="114"/>
      <c r="G6" s="115"/>
      <c r="H6" s="115"/>
      <c r="I6" s="114"/>
      <c r="J6" s="114"/>
    </row>
    <row r="7" spans="1:10" ht="18" customHeight="1" x14ac:dyDescent="0.25">
      <c r="A7" s="97"/>
      <c r="B7" s="99"/>
      <c r="C7" s="99"/>
      <c r="D7" s="99"/>
      <c r="E7" s="99"/>
      <c r="F7" s="114"/>
      <c r="G7" s="115"/>
      <c r="H7" s="115"/>
      <c r="I7" s="114"/>
      <c r="J7" s="114"/>
    </row>
    <row r="8" spans="1:10" ht="18" customHeight="1" x14ac:dyDescent="0.25">
      <c r="A8" s="97"/>
      <c r="B8" s="99"/>
      <c r="C8" s="99"/>
      <c r="D8" s="99"/>
      <c r="E8" s="99"/>
      <c r="F8" s="114"/>
      <c r="G8" s="115"/>
      <c r="J8" s="114"/>
    </row>
    <row r="9" spans="1:10" ht="18" customHeight="1" x14ac:dyDescent="0.25">
      <c r="A9" s="97"/>
      <c r="B9" s="99"/>
      <c r="C9" s="99"/>
      <c r="D9" s="99"/>
      <c r="E9" s="99"/>
      <c r="F9" s="114"/>
      <c r="G9" s="120"/>
      <c r="H9" s="115"/>
      <c r="I9" s="114"/>
      <c r="J9" s="114"/>
    </row>
    <row r="10" spans="1:10" ht="18" customHeight="1" x14ac:dyDescent="0.25">
      <c r="A10" s="97"/>
      <c r="B10" s="99"/>
      <c r="C10" s="99"/>
      <c r="D10" s="99"/>
      <c r="E10" s="99"/>
      <c r="F10" s="114"/>
      <c r="G10" s="115"/>
      <c r="H10" s="115"/>
      <c r="I10" s="114"/>
      <c r="J10" s="114"/>
    </row>
    <row r="11" spans="1:10" ht="18" customHeight="1" x14ac:dyDescent="0.25">
      <c r="A11" s="97"/>
      <c r="B11" s="99"/>
      <c r="C11" s="99"/>
      <c r="D11" s="99"/>
      <c r="E11" s="99"/>
      <c r="F11" s="114"/>
      <c r="G11" s="115"/>
      <c r="H11" s="115"/>
      <c r="I11" s="114"/>
      <c r="J11" s="114"/>
    </row>
    <row r="12" spans="1:10" ht="18" customHeight="1" x14ac:dyDescent="0.25">
      <c r="A12" s="97"/>
      <c r="B12" s="99"/>
      <c r="C12" s="99"/>
      <c r="D12" s="99"/>
      <c r="E12" s="99"/>
      <c r="F12" s="114"/>
      <c r="G12" s="115"/>
      <c r="H12" s="115"/>
      <c r="I12" s="114"/>
      <c r="J12" s="114"/>
    </row>
    <row r="13" spans="1:10" ht="18" customHeight="1" x14ac:dyDescent="0.25">
      <c r="A13" s="97"/>
      <c r="B13" s="99"/>
      <c r="C13" s="99"/>
      <c r="D13" s="99"/>
      <c r="E13" s="99"/>
      <c r="F13" s="114"/>
      <c r="G13" s="115"/>
      <c r="H13" s="115"/>
      <c r="I13" s="114"/>
      <c r="J13" s="114"/>
    </row>
    <row r="14" spans="1:10" ht="18" customHeight="1" x14ac:dyDescent="0.25">
      <c r="A14" s="97"/>
      <c r="B14" s="99"/>
      <c r="C14" s="99"/>
      <c r="D14" s="99"/>
      <c r="E14" s="99"/>
      <c r="F14" s="114"/>
      <c r="G14" s="115"/>
      <c r="H14" s="115"/>
      <c r="I14" s="114"/>
      <c r="J14" s="114"/>
    </row>
    <row r="15" spans="1:10" ht="18" customHeight="1" x14ac:dyDescent="0.25">
      <c r="A15" s="97"/>
      <c r="B15" s="99"/>
      <c r="C15" s="99"/>
      <c r="D15" s="99"/>
      <c r="E15" s="99"/>
      <c r="F15" s="114"/>
      <c r="G15" s="115"/>
      <c r="H15" s="115"/>
      <c r="I15" s="114"/>
      <c r="J15" s="114"/>
    </row>
    <row r="16" spans="1:10" ht="18" customHeight="1" x14ac:dyDescent="0.25">
      <c r="A16" s="97"/>
      <c r="B16" s="99"/>
      <c r="C16" s="99"/>
      <c r="D16" s="99"/>
      <c r="E16" s="99"/>
      <c r="F16" s="114"/>
      <c r="G16" s="115"/>
      <c r="H16" s="115"/>
      <c r="I16" s="114"/>
      <c r="J16" s="114"/>
    </row>
    <row r="17" spans="1:10" ht="19.5" customHeight="1" x14ac:dyDescent="0.25">
      <c r="A17" s="97"/>
      <c r="B17" s="99"/>
      <c r="C17" s="99"/>
      <c r="D17" s="99"/>
      <c r="E17" s="99"/>
      <c r="F17" s="114"/>
      <c r="G17" s="115"/>
      <c r="H17" s="115"/>
      <c r="I17" s="114"/>
      <c r="J17" s="114"/>
    </row>
    <row r="18" spans="1:10" ht="18" customHeight="1" x14ac:dyDescent="0.25">
      <c r="A18" s="97"/>
      <c r="B18" s="99"/>
      <c r="C18" s="99"/>
      <c r="D18" s="99"/>
      <c r="E18" s="99"/>
      <c r="F18" s="114"/>
      <c r="G18" s="115"/>
      <c r="H18" s="115"/>
      <c r="I18" s="114"/>
      <c r="J18" s="114"/>
    </row>
    <row r="19" spans="1:10" ht="25" x14ac:dyDescent="0.5">
      <c r="A19" s="237" t="s">
        <v>26</v>
      </c>
      <c r="B19" s="237"/>
      <c r="C19" s="237"/>
      <c r="D19" s="237"/>
      <c r="E19" s="237"/>
      <c r="F19" s="237"/>
      <c r="G19" s="237"/>
      <c r="H19" s="237"/>
      <c r="I19" s="237"/>
      <c r="J19" s="237"/>
    </row>
    <row r="20" spans="1:10" ht="18" customHeight="1" x14ac:dyDescent="0.25">
      <c r="A20" s="97"/>
      <c r="B20" s="99"/>
      <c r="C20" s="99"/>
      <c r="D20" s="99"/>
      <c r="E20" s="99"/>
      <c r="F20" s="114"/>
      <c r="G20" s="115"/>
      <c r="H20" s="115"/>
      <c r="I20" s="114"/>
      <c r="J20" s="114"/>
    </row>
    <row r="21" spans="1:10" ht="30" x14ac:dyDescent="0.6">
      <c r="A21" s="239" t="s">
        <v>81</v>
      </c>
      <c r="B21" s="234"/>
      <c r="C21" s="234"/>
      <c r="D21" s="234"/>
      <c r="E21" s="234"/>
      <c r="F21" s="234"/>
      <c r="G21" s="234"/>
      <c r="H21" s="234"/>
      <c r="I21" s="234"/>
      <c r="J21" s="234"/>
    </row>
    <row r="22" spans="1:10" ht="30" x14ac:dyDescent="0.6">
      <c r="A22" s="234" t="s">
        <v>82</v>
      </c>
      <c r="B22" s="234"/>
      <c r="C22" s="234"/>
      <c r="D22" s="234"/>
      <c r="E22" s="234"/>
      <c r="F22" s="234"/>
      <c r="G22" s="234"/>
      <c r="H22" s="234"/>
      <c r="I22" s="234"/>
      <c r="J22" s="234"/>
    </row>
    <row r="23" spans="1:10" ht="11.25" customHeight="1" x14ac:dyDescent="0.25">
      <c r="A23" s="97"/>
      <c r="B23" s="99"/>
      <c r="C23" s="99"/>
      <c r="D23" s="99"/>
      <c r="E23" s="99"/>
      <c r="F23" s="114"/>
      <c r="G23" s="115"/>
      <c r="H23" s="115"/>
      <c r="I23" s="114"/>
      <c r="J23" s="114"/>
    </row>
    <row r="24" spans="1:10" ht="11.25" customHeight="1" x14ac:dyDescent="0.25">
      <c r="A24" s="97"/>
      <c r="B24" s="99"/>
      <c r="C24" s="99"/>
      <c r="D24" s="99"/>
      <c r="E24" s="99"/>
      <c r="F24" s="114"/>
      <c r="G24" s="115"/>
      <c r="H24" s="115"/>
      <c r="I24" s="114"/>
      <c r="J24" s="114"/>
    </row>
    <row r="25" spans="1:10" ht="25" x14ac:dyDescent="0.5">
      <c r="A25" s="121"/>
      <c r="B25" s="121"/>
      <c r="C25" s="121"/>
      <c r="D25" s="121"/>
      <c r="E25" s="122" t="s">
        <v>83</v>
      </c>
      <c r="F25" s="123" t="s">
        <v>73</v>
      </c>
      <c r="G25" s="121"/>
      <c r="H25" s="121"/>
      <c r="I25" s="121"/>
      <c r="J25" s="121"/>
    </row>
    <row r="26" spans="1:10" ht="20" x14ac:dyDescent="0.4">
      <c r="A26" s="124"/>
      <c r="B26" s="124"/>
      <c r="C26" s="124"/>
      <c r="D26" s="235">
        <v>2</v>
      </c>
      <c r="E26" s="235"/>
      <c r="F26" s="236">
        <v>45742</v>
      </c>
      <c r="G26" s="236"/>
      <c r="H26" s="124"/>
      <c r="I26" s="124"/>
      <c r="J26" s="124"/>
    </row>
    <row r="27" spans="1:10" ht="9.75" customHeight="1" x14ac:dyDescent="0.25">
      <c r="A27" s="97"/>
      <c r="B27" s="99"/>
      <c r="C27" s="99"/>
      <c r="D27" s="99"/>
      <c r="E27" s="99"/>
      <c r="F27" s="114"/>
      <c r="G27" s="115"/>
      <c r="H27" s="115"/>
      <c r="I27" s="114"/>
      <c r="J27" s="114"/>
    </row>
    <row r="28" spans="1:10" ht="5.25" customHeight="1" x14ac:dyDescent="0.25">
      <c r="A28" s="97"/>
      <c r="B28" s="99"/>
      <c r="C28" s="99"/>
      <c r="D28" s="99"/>
      <c r="E28" s="99"/>
      <c r="F28" s="114"/>
      <c r="G28" s="115"/>
      <c r="H28" s="115"/>
      <c r="I28" s="114"/>
      <c r="J28" s="114"/>
    </row>
    <row r="29" spans="1:10" ht="18" customHeight="1" x14ac:dyDescent="0.25">
      <c r="A29" s="97"/>
      <c r="B29" s="99"/>
      <c r="C29" s="99"/>
      <c r="D29" s="99"/>
      <c r="E29" s="99"/>
      <c r="F29" s="114"/>
      <c r="G29" s="115"/>
      <c r="H29" s="115"/>
      <c r="I29" s="114"/>
      <c r="J29" s="114"/>
    </row>
    <row r="30" spans="1:10" ht="18" customHeight="1" x14ac:dyDescent="0.25">
      <c r="A30" s="97"/>
      <c r="B30" s="99"/>
      <c r="C30" s="99"/>
      <c r="D30" s="99"/>
      <c r="E30" s="99"/>
      <c r="F30" s="114"/>
      <c r="G30" s="115"/>
      <c r="H30" s="115"/>
      <c r="I30" s="114"/>
      <c r="J30" s="114"/>
    </row>
    <row r="31" spans="1:10" ht="18" customHeight="1" x14ac:dyDescent="0.25">
      <c r="A31" s="97"/>
      <c r="B31" s="99"/>
      <c r="C31" s="99"/>
      <c r="D31" s="99"/>
      <c r="E31" s="62"/>
      <c r="F31" s="114"/>
      <c r="G31" s="115"/>
      <c r="H31" s="115"/>
      <c r="I31" s="114"/>
      <c r="J31" s="114"/>
    </row>
    <row r="32" spans="1:10" ht="18" customHeight="1" x14ac:dyDescent="0.25">
      <c r="A32" s="97"/>
      <c r="B32" s="99"/>
      <c r="C32" s="99"/>
      <c r="E32" s="61" t="s">
        <v>16</v>
      </c>
      <c r="F32" s="114"/>
      <c r="G32" s="115"/>
      <c r="H32" s="115"/>
      <c r="I32" s="114"/>
      <c r="J32" s="114"/>
    </row>
    <row r="33" spans="1:10" ht="18" customHeight="1" x14ac:dyDescent="0.25">
      <c r="A33" s="97"/>
      <c r="B33" s="99"/>
      <c r="C33" s="99"/>
      <c r="D33" s="99"/>
      <c r="E33" s="141" t="s">
        <v>45</v>
      </c>
      <c r="F33" s="114"/>
      <c r="G33" s="115"/>
      <c r="H33" s="115"/>
      <c r="I33" s="114"/>
      <c r="J33" s="114"/>
    </row>
    <row r="34" spans="1:10" ht="18" customHeight="1" x14ac:dyDescent="0.25">
      <c r="A34" s="97"/>
      <c r="B34" s="99"/>
      <c r="D34" s="99"/>
      <c r="E34" s="141" t="s">
        <v>46</v>
      </c>
      <c r="F34" s="114"/>
      <c r="G34" s="115"/>
      <c r="H34" s="115"/>
      <c r="I34" s="114"/>
      <c r="J34" s="114"/>
    </row>
    <row r="35" spans="1:10" ht="18" customHeight="1" x14ac:dyDescent="0.25">
      <c r="A35" s="97"/>
      <c r="B35" s="99"/>
      <c r="C35" s="99"/>
      <c r="D35" s="99"/>
      <c r="E35" s="141" t="s">
        <v>210</v>
      </c>
      <c r="F35" s="114"/>
      <c r="G35" s="115"/>
      <c r="H35" s="115"/>
      <c r="I35" s="114"/>
      <c r="J35" s="114"/>
    </row>
    <row r="36" spans="1:10" ht="18" customHeight="1" x14ac:dyDescent="0.25">
      <c r="A36" s="97"/>
      <c r="B36" s="99"/>
      <c r="C36" s="99"/>
      <c r="D36" s="99"/>
      <c r="E36" s="99"/>
      <c r="F36" s="114"/>
      <c r="G36" s="115"/>
      <c r="H36" s="115"/>
      <c r="I36" s="114"/>
      <c r="J36" s="114"/>
    </row>
    <row r="37" spans="1:10" ht="18" customHeight="1" x14ac:dyDescent="0.25">
      <c r="A37" s="97"/>
      <c r="B37" s="99"/>
      <c r="C37" s="99"/>
      <c r="D37" s="99"/>
      <c r="E37" s="99"/>
      <c r="F37" s="114"/>
      <c r="G37" s="115"/>
      <c r="H37" s="115"/>
      <c r="I37" s="114"/>
      <c r="J37" s="114"/>
    </row>
    <row r="38" spans="1:10" ht="18" customHeight="1" x14ac:dyDescent="0.25">
      <c r="A38" s="97"/>
      <c r="B38" s="99"/>
      <c r="C38" s="99"/>
      <c r="D38" s="99"/>
      <c r="E38" s="100"/>
      <c r="F38" s="114"/>
      <c r="G38" s="115"/>
      <c r="H38" s="115"/>
      <c r="I38" s="114"/>
      <c r="J38" s="114"/>
    </row>
    <row r="39" spans="1:10" ht="18" customHeight="1" x14ac:dyDescent="0.25">
      <c r="A39" s="97"/>
      <c r="B39" s="99"/>
      <c r="C39" s="99"/>
      <c r="D39" s="99"/>
      <c r="E39" s="61" t="s">
        <v>15</v>
      </c>
      <c r="F39" s="114"/>
      <c r="G39" s="115"/>
      <c r="H39" s="115"/>
      <c r="I39" s="114"/>
      <c r="J39" s="114"/>
    </row>
    <row r="40" spans="1:10" ht="18" customHeight="1" x14ac:dyDescent="0.25">
      <c r="A40" s="97"/>
      <c r="B40" s="99"/>
      <c r="C40" s="99"/>
      <c r="D40" s="99"/>
      <c r="E40" s="141" t="s">
        <v>28</v>
      </c>
      <c r="F40" s="142"/>
      <c r="G40" s="143"/>
      <c r="H40" s="126"/>
      <c r="I40" s="125"/>
      <c r="J40" s="114"/>
    </row>
    <row r="41" spans="1:10" ht="18" customHeight="1" x14ac:dyDescent="0.25">
      <c r="A41" s="97"/>
      <c r="B41" s="99"/>
      <c r="C41" s="99"/>
      <c r="D41" s="99"/>
      <c r="E41" s="141" t="s">
        <v>43</v>
      </c>
      <c r="F41" s="142"/>
      <c r="G41" s="143"/>
      <c r="H41" s="126"/>
      <c r="I41" s="125"/>
      <c r="J41" s="114"/>
    </row>
    <row r="42" spans="1:10" ht="18" customHeight="1" x14ac:dyDescent="0.25">
      <c r="A42" s="97"/>
      <c r="B42" s="99"/>
      <c r="C42" s="99"/>
      <c r="D42" s="99"/>
      <c r="E42" s="141" t="s">
        <v>29</v>
      </c>
      <c r="F42" s="142"/>
      <c r="G42" s="143"/>
      <c r="H42" s="126"/>
      <c r="I42" s="125"/>
      <c r="J42" s="114"/>
    </row>
    <row r="43" spans="1:10" ht="18" customHeight="1" x14ac:dyDescent="0.25">
      <c r="A43" s="97"/>
      <c r="B43" s="99"/>
      <c r="C43" s="99"/>
      <c r="D43" s="99"/>
      <c r="E43" s="141" t="s">
        <v>30</v>
      </c>
      <c r="F43" s="142"/>
      <c r="G43" s="143"/>
      <c r="H43" s="126"/>
      <c r="I43" s="125"/>
      <c r="J43" s="114"/>
    </row>
    <row r="44" spans="1:10" ht="18" customHeight="1" x14ac:dyDescent="0.25">
      <c r="A44" s="97"/>
      <c r="B44" s="99"/>
      <c r="C44" s="99"/>
      <c r="D44" s="99"/>
      <c r="E44" s="100"/>
      <c r="F44" s="114"/>
      <c r="G44" s="115"/>
      <c r="H44" s="115"/>
      <c r="I44" s="114"/>
      <c r="J44" s="114"/>
    </row>
    <row r="45" spans="1:10" ht="18" customHeight="1" x14ac:dyDescent="0.25">
      <c r="A45" s="97"/>
      <c r="B45" s="99"/>
      <c r="C45" s="99"/>
      <c r="D45" s="99"/>
      <c r="E45" s="99"/>
      <c r="F45" s="114"/>
      <c r="G45" s="115"/>
      <c r="H45" s="115"/>
      <c r="I45" s="114"/>
      <c r="J45" s="114"/>
    </row>
    <row r="46" spans="1:10" ht="18" customHeight="1" x14ac:dyDescent="0.25">
      <c r="A46" s="97"/>
      <c r="B46" s="99"/>
      <c r="C46" s="99"/>
      <c r="D46" s="99"/>
      <c r="E46" s="99"/>
      <c r="F46" s="114"/>
      <c r="G46" s="115"/>
      <c r="H46" s="115"/>
      <c r="I46" s="114"/>
      <c r="J46" s="114"/>
    </row>
    <row r="47" spans="1:10" ht="18" customHeight="1" x14ac:dyDescent="0.25">
      <c r="A47" s="97"/>
      <c r="B47" s="99"/>
      <c r="C47" s="99"/>
      <c r="D47" s="99"/>
      <c r="E47" s="99"/>
      <c r="F47" s="114"/>
      <c r="G47" s="115"/>
      <c r="H47" s="115"/>
      <c r="I47" s="114"/>
      <c r="J47" s="114"/>
    </row>
    <row r="48" spans="1:10" ht="18" customHeight="1" x14ac:dyDescent="0.25">
      <c r="A48" s="97"/>
      <c r="B48" s="99"/>
      <c r="C48" s="99"/>
      <c r="D48" s="99"/>
      <c r="E48" s="99"/>
      <c r="F48" s="114"/>
      <c r="G48" s="115"/>
      <c r="H48" s="115"/>
      <c r="I48" s="114"/>
      <c r="J48" s="114"/>
    </row>
    <row r="49" spans="1:10" ht="18" customHeight="1" x14ac:dyDescent="0.25">
      <c r="A49" s="97"/>
      <c r="B49" s="99"/>
      <c r="C49" s="99"/>
      <c r="D49" s="99"/>
      <c r="E49" s="99"/>
      <c r="F49" s="114"/>
      <c r="G49" s="115"/>
      <c r="H49" s="115"/>
      <c r="I49" s="114"/>
      <c r="J49" s="114"/>
    </row>
    <row r="50" spans="1:10" ht="18" customHeight="1" x14ac:dyDescent="0.25">
      <c r="A50" s="97"/>
      <c r="B50" s="99"/>
      <c r="C50" s="99"/>
      <c r="D50" s="99"/>
      <c r="E50" s="99"/>
      <c r="F50" s="114"/>
      <c r="G50" s="115"/>
      <c r="H50" s="115"/>
      <c r="I50" s="114"/>
      <c r="J50" s="114"/>
    </row>
    <row r="51" spans="1:10" ht="18" customHeight="1" x14ac:dyDescent="0.25">
      <c r="A51" s="97"/>
      <c r="B51" s="99"/>
      <c r="C51" s="99"/>
      <c r="D51" s="99"/>
      <c r="E51" s="99"/>
      <c r="F51" s="114"/>
      <c r="G51" s="115"/>
      <c r="H51" s="115"/>
      <c r="I51" s="114"/>
      <c r="J51" s="114"/>
    </row>
    <row r="52" spans="1:10" ht="18" customHeight="1" x14ac:dyDescent="0.25">
      <c r="A52" s="97"/>
      <c r="B52" s="99"/>
      <c r="C52" s="99"/>
      <c r="D52" s="99"/>
      <c r="E52" s="99"/>
      <c r="F52" s="114"/>
      <c r="G52" s="115"/>
      <c r="H52" s="115"/>
      <c r="I52" s="114"/>
      <c r="J52" s="114"/>
    </row>
    <row r="53" spans="1:10" ht="18" customHeight="1" x14ac:dyDescent="0.25">
      <c r="A53" s="97"/>
      <c r="B53" s="99"/>
      <c r="C53" s="99"/>
      <c r="D53" s="99"/>
      <c r="E53" s="99"/>
      <c r="F53" s="114"/>
      <c r="G53" s="115"/>
      <c r="H53" s="115"/>
      <c r="I53" s="114"/>
      <c r="J53" s="114"/>
    </row>
  </sheetData>
  <mergeCells count="9">
    <mergeCell ref="A22:J22"/>
    <mergeCell ref="D26:E26"/>
    <mergeCell ref="F26:G26"/>
    <mergeCell ref="A2:J2"/>
    <mergeCell ref="A3:J3"/>
    <mergeCell ref="A4:J4"/>
    <mergeCell ref="A5:J5"/>
    <mergeCell ref="A19:J19"/>
    <mergeCell ref="A21:J21"/>
  </mergeCells>
  <pageMargins left="0.39370078740157483" right="0.15748031496062992" top="0.27559055118110237" bottom="0.47244094488188981" header="0.27559055118110237" footer="0.15748031496062992"/>
  <pageSetup paperSize="9" scale="80" fitToHeight="36" orientation="portrait" r:id="rId1"/>
  <headerFooter alignWithMargins="0">
    <oddFooter>&amp;C&amp;"Cambria,Italique" Page &amp;"Cambria,Gras italique"&amp;P &amp;"Cambria,Italique"sur &amp;"Cambria,Gras italique"&amp;N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587"/>
  <sheetViews>
    <sheetView zoomScale="115" zoomScaleNormal="115" zoomScaleSheetLayoutView="115" workbookViewId="0">
      <selection activeCell="R10" sqref="R10"/>
    </sheetView>
  </sheetViews>
  <sheetFormatPr baseColWidth="10" defaultColWidth="11.453125" defaultRowHeight="14.15" customHeight="1" outlineLevelRow="1" x14ac:dyDescent="0.25"/>
  <cols>
    <col min="1" max="1" width="4.81640625" customWidth="1"/>
    <col min="2" max="2" width="6.7265625" customWidth="1"/>
    <col min="3" max="3" width="10.26953125" customWidth="1"/>
    <col min="4" max="4" width="24.453125" customWidth="1"/>
    <col min="5" max="5" width="18.1796875" customWidth="1"/>
    <col min="6" max="6" width="13.1796875" customWidth="1"/>
    <col min="7" max="7" width="12" customWidth="1"/>
    <col min="8" max="8" width="8.7265625" style="1" customWidth="1"/>
    <col min="9" max="9" width="8.7265625" style="7" customWidth="1"/>
    <col min="10" max="10" width="11.7265625" customWidth="1"/>
    <col min="11" max="11" width="14.81640625" customWidth="1"/>
    <col min="12" max="12" width="13.81640625" bestFit="1" customWidth="1"/>
    <col min="13" max="13" width="13" customWidth="1"/>
    <col min="14" max="16" width="5.7265625" customWidth="1"/>
  </cols>
  <sheetData>
    <row r="1" spans="1:20" ht="13" x14ac:dyDescent="0.3">
      <c r="A1" s="47"/>
      <c r="B1" s="47"/>
      <c r="C1" s="47"/>
      <c r="D1" s="48"/>
      <c r="G1" s="199" t="s">
        <v>8</v>
      </c>
      <c r="H1" s="77" t="s">
        <v>7</v>
      </c>
      <c r="I1" s="77" t="s">
        <v>13</v>
      </c>
      <c r="J1" s="77" t="s">
        <v>14</v>
      </c>
      <c r="K1" s="77" t="s">
        <v>6</v>
      </c>
    </row>
    <row r="2" spans="1:20" ht="17.5" x14ac:dyDescent="0.3">
      <c r="A2" s="47"/>
      <c r="B2" s="47"/>
      <c r="C2" s="51"/>
      <c r="D2" s="58" t="str">
        <f>PDG!A3</f>
        <v>IFPEN - BATIMENTS CLAUDE BONNIER / DAHLIAS</v>
      </c>
      <c r="G2" s="200" t="str">
        <f>PDG!E25</f>
        <v>RMS 25 001</v>
      </c>
      <c r="H2" s="74" t="s">
        <v>27</v>
      </c>
      <c r="I2" s="78">
        <v>1</v>
      </c>
      <c r="J2" s="75">
        <f>PDG!D26</f>
        <v>2</v>
      </c>
      <c r="K2" s="76">
        <f>PDG!F26</f>
        <v>45742</v>
      </c>
    </row>
    <row r="3" spans="1:20" ht="17.5" x14ac:dyDescent="0.3">
      <c r="A3" s="47"/>
      <c r="B3" s="47"/>
      <c r="C3" s="51"/>
      <c r="D3" s="58" t="str">
        <f>PDG!A5</f>
        <v>92 852 RUEIL-MALMAISON Cedex</v>
      </c>
      <c r="I3" s="50"/>
    </row>
    <row r="4" spans="1:20" ht="18" customHeight="1" x14ac:dyDescent="0.3">
      <c r="A4" s="47"/>
      <c r="B4" s="47"/>
      <c r="C4" s="51"/>
      <c r="D4" s="59" t="str">
        <f>PDG!A19</f>
        <v>DECOMPOSITION GLOBALE &amp; FORFAITAIRE</v>
      </c>
      <c r="I4" s="50"/>
    </row>
    <row r="5" spans="1:20" ht="18" customHeight="1" x14ac:dyDescent="0.3">
      <c r="A5" s="47"/>
      <c r="B5" s="47"/>
      <c r="C5" s="55"/>
      <c r="D5" s="60" t="str">
        <f>PDG!$A$21&amp;" - "&amp;PDG!A22</f>
        <v>RENOVATION DES PRODCUTIONS - AIR COMPRIME</v>
      </c>
      <c r="E5" s="46"/>
      <c r="F5" s="46"/>
      <c r="G5" s="46"/>
      <c r="H5" s="50"/>
      <c r="I5" s="50"/>
      <c r="J5" s="50"/>
      <c r="K5" s="50"/>
    </row>
    <row r="6" spans="1:20" ht="27.75" customHeight="1" x14ac:dyDescent="0.3">
      <c r="A6" s="47"/>
      <c r="B6" s="47"/>
      <c r="C6" s="47"/>
      <c r="D6" s="56"/>
      <c r="E6" s="56"/>
      <c r="F6" s="56"/>
      <c r="G6" s="49"/>
      <c r="H6" s="50"/>
      <c r="I6" s="50"/>
      <c r="J6" s="50"/>
      <c r="K6" s="50"/>
    </row>
    <row r="7" spans="1:20" ht="23.5" customHeight="1" x14ac:dyDescent="0.25">
      <c r="A7" s="258" t="s">
        <v>4</v>
      </c>
      <c r="B7" s="259"/>
      <c r="C7" s="259"/>
      <c r="D7" s="259"/>
      <c r="E7" s="259"/>
      <c r="F7" s="259"/>
      <c r="G7" s="259"/>
      <c r="H7" s="259"/>
      <c r="I7" s="259"/>
      <c r="J7" s="259"/>
      <c r="K7" s="259"/>
    </row>
    <row r="8" spans="1:20" ht="24.5" customHeight="1" x14ac:dyDescent="0.25">
      <c r="A8" s="258" t="s">
        <v>246</v>
      </c>
      <c r="B8" s="259"/>
      <c r="C8" s="259"/>
      <c r="D8" s="259"/>
      <c r="E8" s="259"/>
      <c r="F8" s="259"/>
      <c r="G8" s="259"/>
      <c r="H8" s="259"/>
      <c r="I8" s="259"/>
      <c r="J8" s="259"/>
      <c r="K8" s="259"/>
    </row>
    <row r="9" spans="1:20" ht="19.149999999999999" customHeight="1" x14ac:dyDescent="0.25">
      <c r="A9" s="258" t="s">
        <v>247</v>
      </c>
      <c r="B9" s="259"/>
      <c r="C9" s="259"/>
      <c r="D9" s="259"/>
      <c r="E9" s="259"/>
      <c r="F9" s="259"/>
      <c r="G9" s="259"/>
      <c r="H9" s="259"/>
      <c r="I9" s="259"/>
      <c r="J9" s="259"/>
      <c r="K9" s="259"/>
    </row>
    <row r="10" spans="1:20" ht="30" customHeight="1" x14ac:dyDescent="0.25">
      <c r="A10" s="260" t="s">
        <v>5</v>
      </c>
      <c r="B10" s="261"/>
      <c r="C10" s="261"/>
      <c r="D10" s="261"/>
      <c r="E10" s="261"/>
      <c r="F10" s="261"/>
      <c r="G10" s="262"/>
      <c r="H10" s="10" t="s">
        <v>51</v>
      </c>
      <c r="I10" s="181" t="s">
        <v>49</v>
      </c>
      <c r="J10" s="177" t="s">
        <v>50</v>
      </c>
      <c r="K10" s="176" t="s">
        <v>74</v>
      </c>
    </row>
    <row r="11" spans="1:20" ht="18" customHeight="1" x14ac:dyDescent="0.25">
      <c r="A11" s="98"/>
      <c r="B11" s="101"/>
      <c r="C11" s="100"/>
      <c r="D11" s="100"/>
      <c r="E11" s="100"/>
      <c r="F11" s="100"/>
      <c r="G11" s="100"/>
      <c r="H11" s="130"/>
      <c r="I11" s="174"/>
      <c r="J11" s="33"/>
      <c r="K11" s="34"/>
    </row>
    <row r="12" spans="1:20" s="6" customFormat="1" ht="22.5" customHeight="1" x14ac:dyDescent="0.25">
      <c r="A12" s="243" t="str">
        <f>+A155</f>
        <v xml:space="preserve">  1. TRANCHE FERME : AIR COMPRIME - CLAUDE BONNIER</v>
      </c>
      <c r="B12" s="244"/>
      <c r="C12" s="244"/>
      <c r="D12" s="244"/>
      <c r="E12" s="244"/>
      <c r="F12" s="244"/>
      <c r="G12" s="244"/>
      <c r="H12" s="82"/>
      <c r="I12" s="202"/>
      <c r="J12" s="82"/>
      <c r="K12" s="201"/>
    </row>
    <row r="13" spans="1:20" ht="6" customHeight="1" x14ac:dyDescent="0.25">
      <c r="A13" s="92"/>
      <c r="B13" s="93"/>
      <c r="C13" s="93"/>
      <c r="D13" s="93"/>
      <c r="E13" s="93"/>
      <c r="F13" s="93"/>
      <c r="G13" s="94"/>
      <c r="H13" s="11"/>
      <c r="I13" s="11"/>
      <c r="J13" s="178"/>
      <c r="K13" s="12"/>
    </row>
    <row r="14" spans="1:20" s="2" customFormat="1" ht="18.75" customHeight="1" x14ac:dyDescent="0.25">
      <c r="A14" s="13"/>
      <c r="B14" s="67" t="str">
        <f>+B157</f>
        <v>1.1.</v>
      </c>
      <c r="C14" s="102" t="str">
        <f>+C157</f>
        <v>DEPOSE DES INSTALLATIONS - CLAUDE BONNIER</v>
      </c>
      <c r="D14" s="102"/>
      <c r="E14" s="102"/>
      <c r="F14" s="102"/>
      <c r="G14" s="103"/>
      <c r="H14" s="96"/>
      <c r="I14" s="96"/>
      <c r="J14" s="179"/>
      <c r="K14" s="91">
        <f>SUBTOTAL(9,K15:K17)</f>
        <v>0</v>
      </c>
    </row>
    <row r="15" spans="1:20" s="85" customFormat="1" ht="14.5" outlineLevel="1" x14ac:dyDescent="0.35">
      <c r="A15" s="106"/>
      <c r="B15" s="165" t="str">
        <f>+B159</f>
        <v>1.1.1</v>
      </c>
      <c r="C15" s="87" t="str">
        <f>+C159</f>
        <v>Dépose des installations et maintien en service</v>
      </c>
      <c r="D15" s="107"/>
      <c r="E15" s="107"/>
      <c r="F15" s="107"/>
      <c r="G15" s="108"/>
      <c r="H15" s="150"/>
      <c r="I15" s="182"/>
      <c r="J15" s="180"/>
      <c r="K15" s="166">
        <f>+K168</f>
        <v>0</v>
      </c>
      <c r="N15" s="152"/>
      <c r="O15" s="152"/>
      <c r="P15" s="152"/>
      <c r="Q15" s="153"/>
      <c r="R15" s="153"/>
      <c r="S15" s="154"/>
      <c r="T15" s="154"/>
    </row>
    <row r="16" spans="1:20" s="85" customFormat="1" ht="14.5" outlineLevel="1" x14ac:dyDescent="0.35">
      <c r="A16" s="106"/>
      <c r="B16" s="165" t="str">
        <f>+B170</f>
        <v>1.1.2</v>
      </c>
      <c r="C16" s="87" t="str">
        <f>+C170</f>
        <v>Manutention</v>
      </c>
      <c r="D16" s="107"/>
      <c r="E16" s="107"/>
      <c r="F16" s="107"/>
      <c r="G16" s="108"/>
      <c r="H16" s="150"/>
      <c r="I16" s="182"/>
      <c r="J16" s="180"/>
      <c r="K16" s="166">
        <f>+K176</f>
        <v>0</v>
      </c>
      <c r="N16" s="152"/>
      <c r="O16" s="152"/>
      <c r="P16" s="152"/>
      <c r="Q16" s="153"/>
      <c r="R16" s="153"/>
      <c r="S16" s="154"/>
      <c r="T16" s="154"/>
    </row>
    <row r="17" spans="1:20" s="3" customFormat="1" ht="6" customHeight="1" x14ac:dyDescent="0.3">
      <c r="A17" s="16"/>
      <c r="B17" s="17"/>
      <c r="C17" s="18"/>
      <c r="D17" s="19"/>
      <c r="E17" s="19"/>
      <c r="F17" s="19"/>
      <c r="G17" s="20"/>
      <c r="H17" s="15"/>
      <c r="I17" s="15"/>
      <c r="J17" s="179"/>
      <c r="K17" s="21"/>
    </row>
    <row r="18" spans="1:20" s="2" customFormat="1" ht="18.75" customHeight="1" x14ac:dyDescent="0.25">
      <c r="A18" s="13"/>
      <c r="B18" s="67" t="str">
        <f>+B181</f>
        <v>1.2.</v>
      </c>
      <c r="C18" s="102" t="str">
        <f>+C181</f>
        <v>EQUIPEMENTS AIR COMPRIME - CLAUDE BONNIER</v>
      </c>
      <c r="D18" s="102"/>
      <c r="E18" s="102"/>
      <c r="F18" s="102"/>
      <c r="G18" s="103"/>
      <c r="H18" s="96"/>
      <c r="I18" s="96"/>
      <c r="J18" s="179"/>
      <c r="K18" s="91">
        <f>SUBTOTAL(9,K19:K23)</f>
        <v>0</v>
      </c>
    </row>
    <row r="19" spans="1:20" s="85" customFormat="1" ht="14.5" outlineLevel="1" x14ac:dyDescent="0.35">
      <c r="A19" s="106"/>
      <c r="B19" s="165" t="str">
        <f>+B183</f>
        <v>1.2.1</v>
      </c>
      <c r="C19" s="87" t="str">
        <f>+C183</f>
        <v>Compresseurs</v>
      </c>
      <c r="D19" s="107"/>
      <c r="E19" s="107"/>
      <c r="F19" s="107"/>
      <c r="G19" s="108"/>
      <c r="H19" s="150"/>
      <c r="I19" s="182"/>
      <c r="J19" s="180"/>
      <c r="K19" s="166">
        <f>+K192</f>
        <v>0</v>
      </c>
      <c r="N19" s="152"/>
      <c r="O19" s="152"/>
      <c r="P19" s="152"/>
      <c r="Q19" s="153"/>
      <c r="R19" s="153"/>
      <c r="S19" s="154"/>
      <c r="T19" s="154"/>
    </row>
    <row r="20" spans="1:20" s="85" customFormat="1" ht="14.5" outlineLevel="1" x14ac:dyDescent="0.35">
      <c r="A20" s="106"/>
      <c r="B20" s="165" t="str">
        <f>+B194</f>
        <v>1.2.2</v>
      </c>
      <c r="C20" s="87" t="str">
        <f>+C194</f>
        <v>Sécheurs</v>
      </c>
      <c r="D20" s="107"/>
      <c r="E20" s="107"/>
      <c r="F20" s="107"/>
      <c r="G20" s="108"/>
      <c r="H20" s="150"/>
      <c r="I20" s="182"/>
      <c r="J20" s="180"/>
      <c r="K20" s="166">
        <f>+K203</f>
        <v>0</v>
      </c>
      <c r="N20" s="152"/>
      <c r="O20" s="152"/>
      <c r="P20" s="152"/>
      <c r="Q20" s="153"/>
      <c r="R20" s="153"/>
      <c r="S20" s="154"/>
      <c r="T20" s="154"/>
    </row>
    <row r="21" spans="1:20" s="85" customFormat="1" ht="14.5" outlineLevel="1" x14ac:dyDescent="0.35">
      <c r="A21" s="106"/>
      <c r="B21" s="165" t="str">
        <f>+B205</f>
        <v>1.2.3</v>
      </c>
      <c r="C21" s="87" t="str">
        <f>+C205</f>
        <v>Purgeurs électroniques</v>
      </c>
      <c r="D21" s="107"/>
      <c r="E21" s="107"/>
      <c r="F21" s="107"/>
      <c r="G21" s="108"/>
      <c r="H21" s="150"/>
      <c r="I21" s="182"/>
      <c r="J21" s="180"/>
      <c r="K21" s="166">
        <f>+K210</f>
        <v>0</v>
      </c>
      <c r="N21" s="152"/>
      <c r="O21" s="152"/>
      <c r="P21" s="152"/>
      <c r="Q21" s="153"/>
      <c r="R21" s="153"/>
      <c r="S21" s="154"/>
      <c r="T21" s="154"/>
    </row>
    <row r="22" spans="1:20" s="85" customFormat="1" ht="14.5" outlineLevel="1" x14ac:dyDescent="0.35">
      <c r="A22" s="106"/>
      <c r="B22" s="165" t="str">
        <f>+B212</f>
        <v>1.2.4</v>
      </c>
      <c r="C22" s="87" t="str">
        <f>+C212</f>
        <v>Epurateur de condensats</v>
      </c>
      <c r="D22" s="107"/>
      <c r="E22" s="107"/>
      <c r="F22" s="107"/>
      <c r="G22" s="108"/>
      <c r="H22" s="150"/>
      <c r="I22" s="182"/>
      <c r="J22" s="180"/>
      <c r="K22" s="166">
        <f>+K215</f>
        <v>0</v>
      </c>
      <c r="N22" s="152"/>
      <c r="O22" s="152"/>
      <c r="P22" s="152"/>
      <c r="Q22" s="153"/>
      <c r="R22" s="153"/>
      <c r="S22" s="154"/>
      <c r="T22" s="154"/>
    </row>
    <row r="23" spans="1:20" s="3" customFormat="1" ht="6" customHeight="1" x14ac:dyDescent="0.3">
      <c r="A23" s="16"/>
      <c r="B23" s="17"/>
      <c r="C23" s="18"/>
      <c r="D23" s="19"/>
      <c r="E23" s="19"/>
      <c r="F23" s="19"/>
      <c r="G23" s="20"/>
      <c r="H23" s="15"/>
      <c r="I23" s="15"/>
      <c r="J23" s="179"/>
      <c r="K23" s="21"/>
    </row>
    <row r="24" spans="1:20" s="2" customFormat="1" ht="18.75" customHeight="1" x14ac:dyDescent="0.25">
      <c r="A24" s="13"/>
      <c r="B24" s="67" t="str">
        <f>+B220</f>
        <v>1.3.</v>
      </c>
      <c r="C24" s="102" t="str">
        <f>+C220</f>
        <v>RESEAUX DE DISTRIBUTION ET ACCESSOIRES - CLAUDE BONNIER</v>
      </c>
      <c r="D24" s="102"/>
      <c r="E24" s="102"/>
      <c r="F24" s="102"/>
      <c r="G24" s="103"/>
      <c r="H24" s="96"/>
      <c r="I24" s="96"/>
      <c r="J24" s="179"/>
      <c r="K24" s="91">
        <f>SUBTOTAL(9,K25:K28)</f>
        <v>0</v>
      </c>
    </row>
    <row r="25" spans="1:20" s="85" customFormat="1" ht="14.5" outlineLevel="1" x14ac:dyDescent="0.35">
      <c r="A25" s="106"/>
      <c r="B25" s="165" t="str">
        <f>+B222</f>
        <v>1.3.1</v>
      </c>
      <c r="C25" s="87" t="str">
        <f>+C222</f>
        <v xml:space="preserve">Réseaux de distribution et accessoires - Air comprimé </v>
      </c>
      <c r="D25" s="107"/>
      <c r="E25" s="107"/>
      <c r="F25" s="107"/>
      <c r="G25" s="108"/>
      <c r="H25" s="150"/>
      <c r="I25" s="182"/>
      <c r="J25" s="180"/>
      <c r="K25" s="166">
        <f>+K245</f>
        <v>0</v>
      </c>
      <c r="N25" s="152"/>
      <c r="O25" s="152"/>
      <c r="P25" s="152"/>
      <c r="Q25" s="153"/>
      <c r="R25" s="153"/>
      <c r="S25" s="154"/>
      <c r="T25" s="154"/>
    </row>
    <row r="26" spans="1:20" s="85" customFormat="1" ht="14.5" outlineLevel="1" x14ac:dyDescent="0.35">
      <c r="A26" s="106"/>
      <c r="B26" s="165" t="str">
        <f>+B247</f>
        <v>1.3.2</v>
      </c>
      <c r="C26" s="87" t="str">
        <f>+C247</f>
        <v>Réseaux de distribution et accessoires - Eau de refroidissement</v>
      </c>
      <c r="D26" s="107"/>
      <c r="E26" s="107"/>
      <c r="F26" s="107"/>
      <c r="G26" s="108"/>
      <c r="H26" s="150"/>
      <c r="I26" s="182"/>
      <c r="J26" s="180"/>
      <c r="K26" s="166">
        <f>+K264</f>
        <v>0</v>
      </c>
      <c r="N26" s="152"/>
      <c r="O26" s="152"/>
      <c r="P26" s="152"/>
      <c r="Q26" s="153"/>
      <c r="R26" s="153"/>
      <c r="S26" s="154"/>
      <c r="T26" s="154"/>
    </row>
    <row r="27" spans="1:20" s="85" customFormat="1" ht="14.5" outlineLevel="1" x14ac:dyDescent="0.35">
      <c r="A27" s="106"/>
      <c r="B27" s="165" t="str">
        <f>+B266</f>
        <v>1.3.3</v>
      </c>
      <c r="C27" s="87" t="str">
        <f>+C266</f>
        <v>Réseau de purge des condensats</v>
      </c>
      <c r="D27" s="107"/>
      <c r="E27" s="107"/>
      <c r="F27" s="107"/>
      <c r="G27" s="108"/>
      <c r="H27" s="150"/>
      <c r="I27" s="182"/>
      <c r="J27" s="180"/>
      <c r="K27" s="166">
        <f>+K269</f>
        <v>0</v>
      </c>
      <c r="N27" s="152"/>
      <c r="O27" s="152"/>
      <c r="P27" s="152"/>
      <c r="Q27" s="153"/>
      <c r="R27" s="153"/>
      <c r="S27" s="154"/>
      <c r="T27" s="154"/>
    </row>
    <row r="28" spans="1:20" s="3" customFormat="1" ht="6" customHeight="1" x14ac:dyDescent="0.3">
      <c r="A28" s="16"/>
      <c r="B28" s="17"/>
      <c r="C28" s="18"/>
      <c r="D28" s="19"/>
      <c r="E28" s="19"/>
      <c r="F28" s="19"/>
      <c r="G28" s="20"/>
      <c r="H28" s="15"/>
      <c r="I28" s="15"/>
      <c r="J28" s="179"/>
      <c r="K28" s="21"/>
    </row>
    <row r="29" spans="1:20" s="2" customFormat="1" ht="18.75" customHeight="1" x14ac:dyDescent="0.25">
      <c r="A29" s="13"/>
      <c r="B29" s="67" t="str">
        <f>+B274</f>
        <v>1.4.</v>
      </c>
      <c r="C29" s="102" t="str">
        <f>+C274</f>
        <v>ELECTRICITE ET REGULATION - CLAUDE BONNIER</v>
      </c>
      <c r="D29" s="102"/>
      <c r="E29" s="102"/>
      <c r="F29" s="102"/>
      <c r="G29" s="103"/>
      <c r="H29" s="96"/>
      <c r="I29" s="96"/>
      <c r="J29" s="179"/>
      <c r="K29" s="91">
        <f>SUBTOTAL(9,K30:K35)</f>
        <v>0</v>
      </c>
    </row>
    <row r="30" spans="1:20" s="85" customFormat="1" ht="14.5" outlineLevel="1" x14ac:dyDescent="0.35">
      <c r="A30" s="106"/>
      <c r="B30" s="165" t="str">
        <f>+B276</f>
        <v>1.4.1</v>
      </c>
      <c r="C30" s="87" t="str">
        <f>+C276</f>
        <v>Automatisme</v>
      </c>
      <c r="D30" s="107"/>
      <c r="E30" s="107"/>
      <c r="F30" s="107"/>
      <c r="G30" s="108"/>
      <c r="H30" s="150"/>
      <c r="I30" s="182"/>
      <c r="J30" s="180"/>
      <c r="K30" s="166">
        <f>+K286</f>
        <v>0</v>
      </c>
      <c r="N30" s="152"/>
      <c r="O30" s="152"/>
      <c r="P30" s="152"/>
      <c r="Q30" s="153"/>
      <c r="R30" s="153"/>
      <c r="S30" s="154"/>
      <c r="T30" s="154"/>
    </row>
    <row r="31" spans="1:20" s="85" customFormat="1" ht="14.5" outlineLevel="1" x14ac:dyDescent="0.35">
      <c r="A31" s="106"/>
      <c r="B31" s="165" t="str">
        <f>+B288</f>
        <v>1.4.2</v>
      </c>
      <c r="C31" s="87" t="str">
        <f>+C288</f>
        <v>Capteurs</v>
      </c>
      <c r="D31" s="107"/>
      <c r="E31" s="107"/>
      <c r="F31" s="107"/>
      <c r="G31" s="108"/>
      <c r="H31" s="150"/>
      <c r="I31" s="182"/>
      <c r="J31" s="180"/>
      <c r="K31" s="166">
        <f>+K294</f>
        <v>0</v>
      </c>
      <c r="N31" s="152"/>
      <c r="O31" s="152"/>
      <c r="P31" s="152"/>
      <c r="Q31" s="153"/>
      <c r="R31" s="153"/>
      <c r="S31" s="154"/>
      <c r="T31" s="154"/>
    </row>
    <row r="32" spans="1:20" s="85" customFormat="1" ht="14.5" outlineLevel="1" x14ac:dyDescent="0.35">
      <c r="A32" s="106"/>
      <c r="B32" s="165" t="str">
        <f>+B296</f>
        <v>1.4.3</v>
      </c>
      <c r="C32" s="87" t="str">
        <f>+C296</f>
        <v>Modifications des armoires</v>
      </c>
      <c r="D32" s="107"/>
      <c r="E32" s="107"/>
      <c r="F32" s="107"/>
      <c r="G32" s="108"/>
      <c r="H32" s="150"/>
      <c r="I32" s="182"/>
      <c r="J32" s="180"/>
      <c r="K32" s="166">
        <f>+K302</f>
        <v>0</v>
      </c>
      <c r="N32" s="152"/>
      <c r="O32" s="152"/>
      <c r="P32" s="152"/>
      <c r="Q32" s="153"/>
      <c r="R32" s="153"/>
      <c r="S32" s="154"/>
      <c r="T32" s="154"/>
    </row>
    <row r="33" spans="1:20" s="85" customFormat="1" ht="14.5" outlineLevel="1" x14ac:dyDescent="0.35">
      <c r="A33" s="106"/>
      <c r="B33" s="165" t="str">
        <f>+B304</f>
        <v>1.4.4</v>
      </c>
      <c r="C33" s="87" t="str">
        <f>+C304</f>
        <v>Câblage et raccordements</v>
      </c>
      <c r="D33" s="107"/>
      <c r="E33" s="107"/>
      <c r="F33" s="107"/>
      <c r="G33" s="108"/>
      <c r="H33" s="150"/>
      <c r="I33" s="182"/>
      <c r="J33" s="180"/>
      <c r="K33" s="166">
        <f>+K312</f>
        <v>0</v>
      </c>
      <c r="N33" s="152"/>
      <c r="O33" s="152"/>
      <c r="P33" s="152"/>
      <c r="Q33" s="153"/>
      <c r="R33" s="153"/>
      <c r="S33" s="154"/>
      <c r="T33" s="154"/>
    </row>
    <row r="34" spans="1:20" s="85" customFormat="1" ht="14.5" outlineLevel="1" x14ac:dyDescent="0.35">
      <c r="A34" s="106"/>
      <c r="B34" s="165" t="str">
        <f>+B314</f>
        <v>1.4.5</v>
      </c>
      <c r="C34" s="87" t="str">
        <f>+C314</f>
        <v>Supervision et renvoi d'alarmes</v>
      </c>
      <c r="D34" s="107"/>
      <c r="E34" s="107"/>
      <c r="F34" s="107"/>
      <c r="G34" s="108"/>
      <c r="H34" s="150"/>
      <c r="I34" s="182"/>
      <c r="J34" s="180"/>
      <c r="K34" s="166">
        <f>+K323</f>
        <v>0</v>
      </c>
      <c r="N34" s="152"/>
      <c r="O34" s="152"/>
      <c r="P34" s="152"/>
      <c r="Q34" s="153"/>
      <c r="R34" s="153"/>
      <c r="S34" s="154"/>
      <c r="T34" s="154"/>
    </row>
    <row r="35" spans="1:20" s="3" customFormat="1" ht="6" customHeight="1" x14ac:dyDescent="0.3">
      <c r="A35" s="16"/>
      <c r="B35" s="17"/>
      <c r="C35" s="18"/>
      <c r="D35" s="19"/>
      <c r="E35" s="19"/>
      <c r="F35" s="19"/>
      <c r="G35" s="20"/>
      <c r="H35" s="15"/>
      <c r="I35" s="15"/>
      <c r="J35" s="179"/>
      <c r="K35" s="21"/>
    </row>
    <row r="36" spans="1:20" s="2" customFormat="1" ht="18.75" customHeight="1" x14ac:dyDescent="0.25">
      <c r="A36" s="13"/>
      <c r="B36" s="67" t="str">
        <f>+B328</f>
        <v>1.5.</v>
      </c>
      <c r="C36" s="102" t="str">
        <f>+C328</f>
        <v>ETUDES, ESSAIS ET MISE EN SERVICE - CLAUDE BONNIER</v>
      </c>
      <c r="D36" s="102"/>
      <c r="E36" s="102"/>
      <c r="F36" s="102"/>
      <c r="G36" s="103"/>
      <c r="H36" s="96"/>
      <c r="I36" s="96"/>
      <c r="J36" s="179"/>
      <c r="K36" s="91">
        <f>SUBTOTAL(9,K37:K41)</f>
        <v>0</v>
      </c>
    </row>
    <row r="37" spans="1:20" s="85" customFormat="1" ht="14.5" outlineLevel="1" x14ac:dyDescent="0.35">
      <c r="A37" s="106"/>
      <c r="B37" s="165" t="str">
        <f>+B330</f>
        <v>1.5.1</v>
      </c>
      <c r="C37" s="87" t="str">
        <f>+C330</f>
        <v>Essais et mise en service</v>
      </c>
      <c r="D37" s="107"/>
      <c r="E37" s="107"/>
      <c r="F37" s="107"/>
      <c r="G37" s="108"/>
      <c r="H37" s="150"/>
      <c r="I37" s="182"/>
      <c r="J37" s="180"/>
      <c r="K37" s="166">
        <f>+K337</f>
        <v>0</v>
      </c>
      <c r="N37" s="152"/>
      <c r="O37" s="152"/>
      <c r="P37" s="152"/>
      <c r="Q37" s="153"/>
      <c r="R37" s="153"/>
      <c r="S37" s="154"/>
      <c r="T37" s="154"/>
    </row>
    <row r="38" spans="1:20" s="85" customFormat="1" ht="14.5" outlineLevel="1" x14ac:dyDescent="0.35">
      <c r="A38" s="106"/>
      <c r="B38" s="165" t="str">
        <f>+B339</f>
        <v>1.5.2</v>
      </c>
      <c r="C38" s="87" t="str">
        <f>+C339</f>
        <v>Vérification de la conformité</v>
      </c>
      <c r="D38" s="107"/>
      <c r="E38" s="107"/>
      <c r="F38" s="107"/>
      <c r="G38" s="108"/>
      <c r="H38" s="150"/>
      <c r="I38" s="182"/>
      <c r="J38" s="180"/>
      <c r="K38" s="166">
        <f>+K348</f>
        <v>0</v>
      </c>
      <c r="N38" s="152"/>
      <c r="O38" s="152"/>
      <c r="P38" s="152"/>
      <c r="Q38" s="153"/>
      <c r="R38" s="153"/>
      <c r="S38" s="154"/>
      <c r="T38" s="154"/>
    </row>
    <row r="39" spans="1:20" s="85" customFormat="1" ht="14.5" outlineLevel="1" x14ac:dyDescent="0.35">
      <c r="A39" s="106"/>
      <c r="B39" s="165" t="str">
        <f>+B350</f>
        <v>1.5.3</v>
      </c>
      <c r="C39" s="87" t="str">
        <f>+C350</f>
        <v>Réalisation des documents d'études</v>
      </c>
      <c r="D39" s="107"/>
      <c r="E39" s="107"/>
      <c r="F39" s="107"/>
      <c r="G39" s="108"/>
      <c r="H39" s="150"/>
      <c r="I39" s="182"/>
      <c r="J39" s="180"/>
      <c r="K39" s="166">
        <f>+K361</f>
        <v>0</v>
      </c>
      <c r="N39" s="152"/>
      <c r="O39" s="152"/>
      <c r="P39" s="152"/>
      <c r="Q39" s="153"/>
      <c r="R39" s="153"/>
      <c r="S39" s="154"/>
      <c r="T39" s="154"/>
    </row>
    <row r="40" spans="1:20" s="85" customFormat="1" ht="14.5" outlineLevel="1" x14ac:dyDescent="0.35">
      <c r="A40" s="106"/>
      <c r="B40" s="165" t="str">
        <f>+B363</f>
        <v>1.5.4</v>
      </c>
      <c r="C40" s="87" t="str">
        <f>+C363</f>
        <v>Formation de l'exploitant</v>
      </c>
      <c r="D40" s="107"/>
      <c r="E40" s="107"/>
      <c r="F40" s="107"/>
      <c r="G40" s="108"/>
      <c r="H40" s="150"/>
      <c r="I40" s="182"/>
      <c r="J40" s="180"/>
      <c r="K40" s="166">
        <f>+K367</f>
        <v>0</v>
      </c>
      <c r="N40" s="152"/>
      <c r="O40" s="152"/>
      <c r="P40" s="152"/>
      <c r="Q40" s="153"/>
      <c r="R40" s="153"/>
      <c r="S40" s="154"/>
      <c r="T40" s="154"/>
    </row>
    <row r="41" spans="1:20" s="3" customFormat="1" ht="6" customHeight="1" x14ac:dyDescent="0.3">
      <c r="A41" s="16"/>
      <c r="B41" s="17"/>
      <c r="C41" s="18"/>
      <c r="D41" s="19"/>
      <c r="E41" s="19"/>
      <c r="F41" s="19"/>
      <c r="G41" s="20"/>
      <c r="H41" s="15"/>
      <c r="I41" s="15"/>
      <c r="J41" s="179"/>
      <c r="K41" s="21"/>
    </row>
    <row r="42" spans="1:20" s="3" customFormat="1" ht="6" customHeight="1" x14ac:dyDescent="0.3">
      <c r="A42" s="16"/>
      <c r="B42" s="17"/>
      <c r="C42" s="18"/>
      <c r="D42" s="19"/>
      <c r="E42" s="19"/>
      <c r="F42" s="19"/>
      <c r="G42" s="20"/>
      <c r="H42" s="15"/>
      <c r="I42" s="15"/>
      <c r="J42" s="179"/>
      <c r="K42" s="21"/>
    </row>
    <row r="43" spans="1:20" s="9" customFormat="1" ht="22.5" customHeight="1" x14ac:dyDescent="0.25">
      <c r="A43" s="129"/>
      <c r="B43" s="83" t="s">
        <v>1</v>
      </c>
      <c r="C43" s="79" t="str">
        <f>+A12</f>
        <v xml:space="preserve">  1. TRANCHE FERME : AIR COMPRIME - CLAUDE BONNIER</v>
      </c>
      <c r="D43" s="79"/>
      <c r="E43" s="79"/>
      <c r="F43" s="79"/>
      <c r="G43" s="79"/>
      <c r="H43" s="84"/>
      <c r="I43" s="84"/>
      <c r="J43" s="245">
        <f>SUBTOTAL(9,K12:K42)</f>
        <v>0</v>
      </c>
      <c r="K43" s="246"/>
    </row>
    <row r="44" spans="1:20" ht="18" customHeight="1" x14ac:dyDescent="0.25">
      <c r="A44" s="193"/>
      <c r="B44" s="135"/>
      <c r="C44" s="136"/>
      <c r="D44" s="136"/>
      <c r="E44" s="136"/>
      <c r="F44" s="136"/>
      <c r="G44" s="136"/>
      <c r="H44" s="137"/>
      <c r="I44" s="138"/>
      <c r="J44" s="139"/>
      <c r="K44" s="139"/>
    </row>
    <row r="45" spans="1:20" ht="13" x14ac:dyDescent="0.25">
      <c r="A45" s="27"/>
      <c r="B45" s="43"/>
      <c r="C45" s="36"/>
      <c r="D45" s="36"/>
      <c r="E45" s="36"/>
      <c r="F45" s="36"/>
      <c r="G45" s="36"/>
      <c r="H45" s="29"/>
      <c r="I45" s="30"/>
      <c r="J45" s="44"/>
      <c r="K45" s="30"/>
    </row>
    <row r="46" spans="1:20" ht="6" customHeight="1" x14ac:dyDescent="0.25">
      <c r="A46" s="22"/>
      <c r="B46" s="23"/>
      <c r="C46" s="24"/>
      <c r="D46" s="24"/>
      <c r="E46" s="24"/>
      <c r="F46" s="24"/>
      <c r="G46" s="167"/>
      <c r="H46" s="137"/>
      <c r="I46" s="172"/>
      <c r="J46" s="25"/>
      <c r="K46" s="173"/>
    </row>
    <row r="47" spans="1:20" s="4" customFormat="1" ht="18" x14ac:dyDescent="0.3">
      <c r="A47" s="31"/>
      <c r="B47" s="68" t="s">
        <v>103</v>
      </c>
      <c r="C47" s="32"/>
      <c r="D47" s="32"/>
      <c r="E47" s="32"/>
      <c r="F47" s="32"/>
      <c r="G47" s="32"/>
      <c r="H47" s="171"/>
      <c r="I47" s="247">
        <f>J43</f>
        <v>0</v>
      </c>
      <c r="J47" s="248"/>
      <c r="K47" s="249"/>
    </row>
    <row r="48" spans="1:20" s="5" customFormat="1" ht="15.5" x14ac:dyDescent="0.25">
      <c r="A48" s="98"/>
      <c r="B48" s="93" t="s">
        <v>18</v>
      </c>
      <c r="C48" s="97"/>
      <c r="D48" s="97"/>
      <c r="E48" s="97"/>
      <c r="F48" s="97"/>
      <c r="G48" s="97"/>
      <c r="H48" s="168"/>
      <c r="I48" s="250">
        <f>+I47*0.2</f>
        <v>0</v>
      </c>
      <c r="J48" s="251"/>
      <c r="K48" s="252"/>
      <c r="M48" s="8"/>
    </row>
    <row r="49" spans="1:11" ht="17.5" x14ac:dyDescent="0.25">
      <c r="A49" s="98"/>
      <c r="B49" s="42" t="s">
        <v>12</v>
      </c>
      <c r="C49" s="100"/>
      <c r="D49" s="100"/>
      <c r="E49" s="100"/>
      <c r="F49" s="100"/>
      <c r="G49" s="100"/>
      <c r="H49" s="168"/>
      <c r="I49" s="253">
        <f>+I48+I47</f>
        <v>0</v>
      </c>
      <c r="J49" s="254"/>
      <c r="K49" s="255"/>
    </row>
    <row r="50" spans="1:11" ht="5.25" customHeight="1" x14ac:dyDescent="0.25">
      <c r="A50" s="26"/>
      <c r="B50" s="43"/>
      <c r="C50" s="36"/>
      <c r="D50" s="36"/>
      <c r="E50" s="36"/>
      <c r="F50" s="36"/>
      <c r="G50" s="36"/>
      <c r="H50" s="29"/>
      <c r="I50" s="175"/>
      <c r="J50" s="44"/>
      <c r="K50" s="45"/>
    </row>
    <row r="51" spans="1:11" ht="13" x14ac:dyDescent="0.25">
      <c r="A51" s="193"/>
      <c r="B51" s="135"/>
      <c r="C51" s="136"/>
      <c r="D51" s="136"/>
      <c r="E51" s="136"/>
      <c r="F51" s="136"/>
      <c r="G51" s="136"/>
      <c r="H51" s="137"/>
      <c r="I51" s="138"/>
      <c r="J51" s="139"/>
      <c r="K51" s="139"/>
    </row>
    <row r="52" spans="1:11" ht="6" customHeight="1" x14ac:dyDescent="0.25">
      <c r="A52" s="22"/>
      <c r="B52" s="23"/>
      <c r="C52" s="24"/>
      <c r="D52" s="24"/>
      <c r="E52" s="24"/>
      <c r="F52" s="24"/>
      <c r="G52" s="167"/>
      <c r="H52" s="137"/>
      <c r="I52" s="172"/>
      <c r="J52" s="25"/>
      <c r="K52" s="173"/>
    </row>
    <row r="53" spans="1:11" s="4" customFormat="1" ht="14" x14ac:dyDescent="0.3">
      <c r="A53" s="31"/>
      <c r="B53" s="256" t="s">
        <v>157</v>
      </c>
      <c r="C53" s="256"/>
      <c r="D53" s="256"/>
      <c r="E53" s="256"/>
      <c r="F53" s="256"/>
      <c r="G53" s="256"/>
      <c r="H53" s="257"/>
      <c r="I53" s="216" t="s">
        <v>158</v>
      </c>
      <c r="J53" s="216" t="s">
        <v>159</v>
      </c>
      <c r="K53" s="217" t="s">
        <v>160</v>
      </c>
    </row>
    <row r="54" spans="1:11" s="4" customFormat="1" ht="18.75" customHeight="1" x14ac:dyDescent="0.3">
      <c r="A54" s="31"/>
      <c r="B54" s="256"/>
      <c r="C54" s="256"/>
      <c r="D54" s="256"/>
      <c r="E54" s="256"/>
      <c r="F54" s="256"/>
      <c r="G54" s="256"/>
      <c r="H54" s="257"/>
      <c r="I54" s="214">
        <v>45</v>
      </c>
      <c r="J54" s="214">
        <v>9200</v>
      </c>
      <c r="K54" s="215">
        <f>+J54*I54</f>
        <v>414000</v>
      </c>
    </row>
    <row r="55" spans="1:11" s="4" customFormat="1" ht="17.5" x14ac:dyDescent="0.3">
      <c r="A55" s="31"/>
      <c r="B55" s="256"/>
      <c r="C55" s="256"/>
      <c r="D55" s="256"/>
      <c r="E55" s="256"/>
      <c r="F55" s="256"/>
      <c r="G55" s="256"/>
      <c r="H55" s="257"/>
      <c r="I55" s="253"/>
      <c r="J55" s="254"/>
      <c r="K55" s="255"/>
    </row>
    <row r="56" spans="1:11" s="4" customFormat="1" ht="14" x14ac:dyDescent="0.3">
      <c r="A56" s="31"/>
      <c r="B56" s="256" t="s">
        <v>237</v>
      </c>
      <c r="C56" s="256"/>
      <c r="D56" s="256"/>
      <c r="E56" s="256"/>
      <c r="F56" s="256"/>
      <c r="G56" s="256"/>
      <c r="H56" s="257"/>
      <c r="I56" s="216" t="s">
        <v>158</v>
      </c>
      <c r="J56" s="216" t="s">
        <v>159</v>
      </c>
      <c r="K56" s="217" t="s">
        <v>160</v>
      </c>
    </row>
    <row r="57" spans="1:11" s="4" customFormat="1" ht="18.75" customHeight="1" x14ac:dyDescent="0.3">
      <c r="A57" s="31"/>
      <c r="B57" s="256"/>
      <c r="C57" s="256"/>
      <c r="D57" s="256"/>
      <c r="E57" s="256"/>
      <c r="F57" s="256"/>
      <c r="G57" s="256"/>
      <c r="H57" s="257"/>
      <c r="I57" s="214"/>
      <c r="J57" s="214"/>
      <c r="K57" s="215">
        <f>+J57*I57</f>
        <v>0</v>
      </c>
    </row>
    <row r="58" spans="1:11" s="4" customFormat="1" ht="17.5" x14ac:dyDescent="0.3">
      <c r="A58" s="31"/>
      <c r="B58" s="256"/>
      <c r="C58" s="256"/>
      <c r="D58" s="256"/>
      <c r="E58" s="256"/>
      <c r="F58" s="256"/>
      <c r="G58" s="256"/>
      <c r="H58" s="257"/>
      <c r="I58" s="253"/>
      <c r="J58" s="254"/>
      <c r="K58" s="255"/>
    </row>
    <row r="59" spans="1:11" ht="17.5" x14ac:dyDescent="0.25">
      <c r="A59" s="98"/>
      <c r="B59" s="42" t="s">
        <v>161</v>
      </c>
      <c r="C59" s="100"/>
      <c r="D59" s="100"/>
      <c r="E59" s="100"/>
      <c r="F59" s="100"/>
      <c r="G59" s="100"/>
      <c r="H59" s="168"/>
      <c r="I59" s="253">
        <f>+I58+I55</f>
        <v>0</v>
      </c>
      <c r="J59" s="254"/>
      <c r="K59" s="255"/>
    </row>
    <row r="60" spans="1:11" ht="5.25" customHeight="1" x14ac:dyDescent="0.25">
      <c r="A60" s="26"/>
      <c r="B60" s="43"/>
      <c r="C60" s="36"/>
      <c r="D60" s="36"/>
      <c r="E60" s="36"/>
      <c r="F60" s="36"/>
      <c r="G60" s="36"/>
      <c r="H60" s="29"/>
      <c r="I60" s="175"/>
      <c r="J60" s="44"/>
      <c r="K60" s="45"/>
    </row>
    <row r="61" spans="1:11" ht="13" x14ac:dyDescent="0.25">
      <c r="A61" s="97"/>
      <c r="B61" s="101"/>
      <c r="C61" s="97"/>
      <c r="D61" s="100"/>
      <c r="E61" s="100"/>
      <c r="F61" s="100"/>
      <c r="G61" s="140"/>
      <c r="H61" s="130"/>
      <c r="I61" s="131"/>
      <c r="J61" s="33"/>
      <c r="K61" s="169"/>
    </row>
    <row r="62" spans="1:11" ht="6" customHeight="1" x14ac:dyDescent="0.25">
      <c r="A62" s="22"/>
      <c r="B62" s="23"/>
      <c r="C62" s="24"/>
      <c r="D62" s="24"/>
      <c r="E62" s="24"/>
      <c r="F62" s="24"/>
      <c r="G62" s="167"/>
      <c r="H62" s="137"/>
      <c r="I62" s="172"/>
      <c r="J62" s="25"/>
      <c r="K62" s="173"/>
    </row>
    <row r="63" spans="1:11" ht="17.5" x14ac:dyDescent="0.25">
      <c r="A63" s="98"/>
      <c r="B63" s="42" t="s">
        <v>162</v>
      </c>
      <c r="C63" s="100"/>
      <c r="D63" s="100"/>
      <c r="E63" s="100"/>
      <c r="F63" s="100"/>
      <c r="G63" s="100"/>
      <c r="H63" s="168"/>
      <c r="I63" s="253">
        <f>+I49+I59</f>
        <v>0</v>
      </c>
      <c r="J63" s="254"/>
      <c r="K63" s="255"/>
    </row>
    <row r="64" spans="1:11" ht="5.25" customHeight="1" x14ac:dyDescent="0.25">
      <c r="A64" s="26"/>
      <c r="B64" s="43"/>
      <c r="C64" s="36"/>
      <c r="D64" s="36"/>
      <c r="E64" s="36"/>
      <c r="F64" s="36"/>
      <c r="G64" s="36"/>
      <c r="H64" s="29"/>
      <c r="I64" s="175"/>
      <c r="J64" s="44"/>
      <c r="K64" s="45"/>
    </row>
    <row r="65" spans="1:20" ht="18" customHeight="1" x14ac:dyDescent="0.25">
      <c r="A65" s="193"/>
      <c r="B65" s="135"/>
      <c r="C65" s="136"/>
      <c r="D65" s="136"/>
      <c r="E65" s="136"/>
      <c r="F65" s="136"/>
      <c r="G65" s="136"/>
      <c r="H65" s="137"/>
      <c r="I65" s="138"/>
      <c r="J65" s="139"/>
      <c r="K65" s="139"/>
    </row>
    <row r="66" spans="1:20" ht="18" customHeight="1" x14ac:dyDescent="0.25">
      <c r="A66" s="97"/>
      <c r="B66" s="101"/>
      <c r="C66" s="100"/>
      <c r="D66" s="100"/>
      <c r="E66" s="100"/>
      <c r="F66" s="100"/>
      <c r="G66" s="100"/>
      <c r="H66" s="168"/>
      <c r="I66" s="170"/>
      <c r="J66" s="169"/>
      <c r="K66" s="169"/>
    </row>
    <row r="67" spans="1:20" ht="18" customHeight="1" x14ac:dyDescent="0.25">
      <c r="A67" s="97"/>
      <c r="B67" s="101"/>
      <c r="C67" s="100"/>
      <c r="D67" s="100"/>
      <c r="E67" s="100"/>
      <c r="F67" s="100"/>
      <c r="G67" s="100"/>
      <c r="H67" s="168"/>
      <c r="I67" s="170"/>
      <c r="J67" s="169"/>
      <c r="K67" s="169"/>
    </row>
    <row r="68" spans="1:20" ht="18" customHeight="1" x14ac:dyDescent="0.25">
      <c r="A68" s="97"/>
      <c r="B68" s="101"/>
      <c r="C68" s="100"/>
      <c r="D68" s="100"/>
      <c r="E68" s="100"/>
      <c r="F68" s="100"/>
      <c r="G68" s="100"/>
      <c r="H68" s="168"/>
      <c r="I68" s="170"/>
      <c r="J68" s="169"/>
      <c r="K68" s="169"/>
    </row>
    <row r="69" spans="1:20" ht="18" customHeight="1" x14ac:dyDescent="0.25">
      <c r="A69" s="97"/>
      <c r="B69" s="101"/>
      <c r="C69" s="100"/>
      <c r="D69" s="100"/>
      <c r="E69" s="100"/>
      <c r="F69" s="100"/>
      <c r="G69" s="100"/>
      <c r="H69" s="168"/>
      <c r="I69" s="170"/>
      <c r="J69" s="169"/>
      <c r="K69" s="169"/>
    </row>
    <row r="70" spans="1:20" ht="18" customHeight="1" x14ac:dyDescent="0.25">
      <c r="A70" s="97"/>
      <c r="B70" s="101"/>
      <c r="C70" s="100"/>
      <c r="D70" s="100"/>
      <c r="E70" s="100"/>
      <c r="F70" s="100"/>
      <c r="G70" s="100"/>
      <c r="H70" s="168"/>
      <c r="I70" s="170"/>
      <c r="J70" s="169"/>
      <c r="K70" s="169"/>
    </row>
    <row r="71" spans="1:20" ht="18" customHeight="1" x14ac:dyDescent="0.25">
      <c r="A71" s="97"/>
      <c r="B71" s="101"/>
      <c r="C71" s="100"/>
      <c r="D71" s="100"/>
      <c r="E71" s="100"/>
      <c r="F71" s="100"/>
      <c r="G71" s="100"/>
      <c r="H71" s="168"/>
      <c r="I71" s="170"/>
      <c r="J71" s="169"/>
      <c r="K71" s="169"/>
    </row>
    <row r="72" spans="1:20" ht="13" x14ac:dyDescent="0.25">
      <c r="A72" s="97"/>
      <c r="B72" s="101"/>
      <c r="C72" s="100"/>
      <c r="D72" s="100"/>
      <c r="E72" s="100"/>
      <c r="F72" s="100"/>
      <c r="G72" s="100"/>
      <c r="H72" s="168"/>
      <c r="I72" s="170"/>
      <c r="J72" s="169"/>
      <c r="K72" s="169"/>
    </row>
    <row r="73" spans="1:20" ht="18" customHeight="1" x14ac:dyDescent="0.25">
      <c r="A73" s="97"/>
      <c r="B73" s="101"/>
      <c r="C73" s="100"/>
      <c r="D73" s="100"/>
      <c r="E73" s="100"/>
      <c r="F73" s="100"/>
      <c r="G73" s="100"/>
      <c r="H73" s="168"/>
      <c r="I73" s="170"/>
      <c r="J73" s="169"/>
      <c r="K73" s="169"/>
    </row>
    <row r="74" spans="1:20" s="6" customFormat="1" ht="22.5" customHeight="1" x14ac:dyDescent="0.25">
      <c r="A74" s="243" t="str">
        <f>+A384</f>
        <v>2. TRANCHE OPTIONNELLE 1 : AIR COMPRIME - DAHLIAS</v>
      </c>
      <c r="B74" s="244"/>
      <c r="C74" s="244"/>
      <c r="D74" s="244"/>
      <c r="E74" s="244"/>
      <c r="F74" s="244"/>
      <c r="G74" s="244"/>
      <c r="H74" s="82"/>
      <c r="I74" s="203"/>
      <c r="J74" s="82"/>
      <c r="K74" s="204"/>
    </row>
    <row r="75" spans="1:20" ht="6" customHeight="1" x14ac:dyDescent="0.25">
      <c r="A75" s="92"/>
      <c r="B75" s="93"/>
      <c r="C75" s="93"/>
      <c r="D75" s="93"/>
      <c r="E75" s="93"/>
      <c r="F75" s="93"/>
      <c r="G75" s="94"/>
      <c r="H75" s="11"/>
      <c r="I75" s="11"/>
      <c r="J75" s="178"/>
      <c r="K75" s="12"/>
    </row>
    <row r="76" spans="1:20" s="2" customFormat="1" ht="18.75" customHeight="1" x14ac:dyDescent="0.25">
      <c r="A76" s="13"/>
      <c r="B76" s="67" t="str">
        <f>+B386</f>
        <v>2.1.</v>
      </c>
      <c r="C76" s="102" t="str">
        <f>+C386</f>
        <v>DEPOSE DES INSTALLATIONS - DAHLIAS</v>
      </c>
      <c r="D76" s="102"/>
      <c r="E76" s="102"/>
      <c r="F76" s="102"/>
      <c r="G76" s="103"/>
      <c r="H76" s="96"/>
      <c r="I76" s="96"/>
      <c r="J76" s="179"/>
      <c r="K76" s="91">
        <f>SUBTOTAL(9,K77:K79)</f>
        <v>0</v>
      </c>
    </row>
    <row r="77" spans="1:20" s="85" customFormat="1" ht="14.5" outlineLevel="1" x14ac:dyDescent="0.35">
      <c r="A77" s="106"/>
      <c r="B77" s="165" t="str">
        <f>+B388</f>
        <v>2.1.1</v>
      </c>
      <c r="C77" s="87" t="str">
        <f>+C388</f>
        <v>Dépose des installations et maintien en service</v>
      </c>
      <c r="D77" s="107"/>
      <c r="E77" s="107"/>
      <c r="F77" s="107"/>
      <c r="G77" s="108"/>
      <c r="H77" s="150"/>
      <c r="I77" s="182"/>
      <c r="J77" s="180"/>
      <c r="K77" s="166">
        <f>+K397</f>
        <v>0</v>
      </c>
      <c r="N77" s="152"/>
      <c r="O77" s="152"/>
      <c r="P77" s="152"/>
      <c r="Q77" s="153"/>
      <c r="R77" s="153"/>
      <c r="S77" s="154"/>
      <c r="T77" s="154"/>
    </row>
    <row r="78" spans="1:20" s="85" customFormat="1" ht="14.5" outlineLevel="1" x14ac:dyDescent="0.35">
      <c r="A78" s="106"/>
      <c r="B78" s="165" t="str">
        <f>+B399</f>
        <v>2.1.2</v>
      </c>
      <c r="C78" s="87" t="str">
        <f>+C399</f>
        <v>Manutention</v>
      </c>
      <c r="D78" s="107"/>
      <c r="E78" s="107"/>
      <c r="F78" s="107"/>
      <c r="G78" s="108"/>
      <c r="H78" s="150"/>
      <c r="I78" s="182"/>
      <c r="J78" s="180"/>
      <c r="K78" s="166">
        <f>+K405</f>
        <v>0</v>
      </c>
      <c r="N78" s="152"/>
      <c r="O78" s="152"/>
      <c r="P78" s="152"/>
      <c r="Q78" s="153"/>
      <c r="R78" s="153"/>
      <c r="S78" s="154"/>
      <c r="T78" s="154"/>
    </row>
    <row r="79" spans="1:20" s="3" customFormat="1" ht="6" customHeight="1" x14ac:dyDescent="0.3">
      <c r="A79" s="16"/>
      <c r="B79" s="17"/>
      <c r="C79" s="18"/>
      <c r="D79" s="19"/>
      <c r="E79" s="19"/>
      <c r="F79" s="19"/>
      <c r="G79" s="20"/>
      <c r="H79" s="15"/>
      <c r="I79" s="15"/>
      <c r="J79" s="179"/>
      <c r="K79" s="21"/>
    </row>
    <row r="80" spans="1:20" s="2" customFormat="1" ht="18.75" customHeight="1" x14ac:dyDescent="0.25">
      <c r="A80" s="13"/>
      <c r="B80" s="67" t="str">
        <f>+B410</f>
        <v>2.2.</v>
      </c>
      <c r="C80" s="102" t="str">
        <f>+C410</f>
        <v>EQUIPEMENTS AIR COMPRIME - DAHLIAS</v>
      </c>
      <c r="D80" s="102"/>
      <c r="E80" s="102"/>
      <c r="F80" s="102"/>
      <c r="G80" s="103"/>
      <c r="H80" s="96"/>
      <c r="I80" s="96"/>
      <c r="J80" s="179"/>
      <c r="K80" s="91">
        <f>SUBTOTAL(9,K81:K84)</f>
        <v>0</v>
      </c>
    </row>
    <row r="81" spans="1:20" s="85" customFormat="1" ht="14.5" outlineLevel="1" x14ac:dyDescent="0.35">
      <c r="A81" s="106"/>
      <c r="B81" s="165" t="str">
        <f>+B412</f>
        <v>2.2.1</v>
      </c>
      <c r="C81" s="87" t="str">
        <f>+C412</f>
        <v>Compresseurs</v>
      </c>
      <c r="D81" s="107"/>
      <c r="E81" s="107"/>
      <c r="F81" s="107"/>
      <c r="G81" s="108"/>
      <c r="H81" s="150"/>
      <c r="I81" s="182"/>
      <c r="J81" s="180"/>
      <c r="K81" s="166">
        <f>+K420</f>
        <v>0</v>
      </c>
      <c r="N81" s="152"/>
      <c r="O81" s="152"/>
      <c r="P81" s="152"/>
      <c r="Q81" s="153"/>
      <c r="R81" s="153"/>
      <c r="S81" s="154"/>
      <c r="T81" s="154"/>
    </row>
    <row r="82" spans="1:20" s="85" customFormat="1" ht="14.5" outlineLevel="1" x14ac:dyDescent="0.35">
      <c r="A82" s="106"/>
      <c r="B82" s="165" t="str">
        <f>+B422</f>
        <v>2.2.2</v>
      </c>
      <c r="C82" s="87" t="str">
        <f>+C422</f>
        <v>Sécheur</v>
      </c>
      <c r="D82" s="107"/>
      <c r="E82" s="107"/>
      <c r="F82" s="107"/>
      <c r="G82" s="108"/>
      <c r="H82" s="150"/>
      <c r="I82" s="182"/>
      <c r="J82" s="180"/>
      <c r="K82" s="166">
        <f>+K430</f>
        <v>0</v>
      </c>
      <c r="N82" s="152"/>
      <c r="O82" s="152"/>
      <c r="P82" s="152"/>
      <c r="Q82" s="153"/>
      <c r="R82" s="153"/>
      <c r="S82" s="154"/>
      <c r="T82" s="154"/>
    </row>
    <row r="83" spans="1:20" s="85" customFormat="1" ht="14.5" outlineLevel="1" x14ac:dyDescent="0.35">
      <c r="A83" s="106"/>
      <c r="B83" s="165" t="str">
        <f>+B432</f>
        <v>2.2.3</v>
      </c>
      <c r="C83" s="87" t="str">
        <f>+C432</f>
        <v>Purgeurs électroniques</v>
      </c>
      <c r="D83" s="107"/>
      <c r="E83" s="107"/>
      <c r="F83" s="107"/>
      <c r="G83" s="108"/>
      <c r="H83" s="150"/>
      <c r="I83" s="182"/>
      <c r="J83" s="180"/>
      <c r="K83" s="166">
        <f>+K437</f>
        <v>0</v>
      </c>
      <c r="N83" s="152"/>
      <c r="O83" s="152"/>
      <c r="P83" s="152"/>
      <c r="Q83" s="153"/>
      <c r="R83" s="153"/>
      <c r="S83" s="154"/>
      <c r="T83" s="154"/>
    </row>
    <row r="84" spans="1:20" s="3" customFormat="1" ht="6" customHeight="1" x14ac:dyDescent="0.3">
      <c r="A84" s="16"/>
      <c r="B84" s="17"/>
      <c r="C84" s="18"/>
      <c r="D84" s="19"/>
      <c r="E84" s="19"/>
      <c r="F84" s="19"/>
      <c r="G84" s="20"/>
      <c r="H84" s="15"/>
      <c r="I84" s="15"/>
      <c r="J84" s="179"/>
      <c r="K84" s="21"/>
    </row>
    <row r="85" spans="1:20" s="2" customFormat="1" ht="18.75" customHeight="1" x14ac:dyDescent="0.25">
      <c r="A85" s="13"/>
      <c r="B85" s="67" t="str">
        <f>+B442</f>
        <v>2.3.</v>
      </c>
      <c r="C85" s="102" t="str">
        <f>+C442</f>
        <v>RESEAUX DE DISTRIBUTION ET ACCESSOIRES - DAHLIAS</v>
      </c>
      <c r="D85" s="102"/>
      <c r="E85" s="102"/>
      <c r="F85" s="102"/>
      <c r="G85" s="103"/>
      <c r="H85" s="96"/>
      <c r="I85" s="96"/>
      <c r="J85" s="179"/>
      <c r="K85" s="91">
        <f>SUBTOTAL(9,K86:K89)</f>
        <v>0</v>
      </c>
    </row>
    <row r="86" spans="1:20" s="85" customFormat="1" ht="14.5" outlineLevel="1" x14ac:dyDescent="0.35">
      <c r="A86" s="106"/>
      <c r="B86" s="165" t="str">
        <f>+B444</f>
        <v>2.3.1</v>
      </c>
      <c r="C86" s="87" t="str">
        <f>+C444</f>
        <v xml:space="preserve">Réseaux de distribution et accessoires - Air comprimé </v>
      </c>
      <c r="D86" s="107"/>
      <c r="E86" s="107"/>
      <c r="F86" s="107"/>
      <c r="G86" s="108"/>
      <c r="H86" s="150"/>
      <c r="I86" s="182"/>
      <c r="J86" s="180"/>
      <c r="K86" s="166">
        <f>+K457</f>
        <v>0</v>
      </c>
      <c r="N86" s="152"/>
      <c r="O86" s="152"/>
      <c r="P86" s="152"/>
      <c r="Q86" s="153"/>
      <c r="R86" s="153"/>
      <c r="S86" s="154"/>
      <c r="T86" s="154"/>
    </row>
    <row r="87" spans="1:20" s="85" customFormat="1" ht="14.5" outlineLevel="1" x14ac:dyDescent="0.35">
      <c r="A87" s="106"/>
      <c r="B87" s="165" t="str">
        <f>+B459</f>
        <v>2.3.2</v>
      </c>
      <c r="C87" s="87" t="str">
        <f>+C459</f>
        <v>Réseaux aérauliques</v>
      </c>
      <c r="D87" s="107"/>
      <c r="E87" s="107"/>
      <c r="F87" s="107"/>
      <c r="G87" s="108"/>
      <c r="H87" s="150"/>
      <c r="I87" s="182"/>
      <c r="J87" s="180"/>
      <c r="K87" s="166">
        <f>+K465</f>
        <v>0</v>
      </c>
      <c r="N87" s="152"/>
      <c r="O87" s="152"/>
      <c r="P87" s="152"/>
      <c r="Q87" s="153"/>
      <c r="R87" s="153"/>
      <c r="S87" s="154"/>
      <c r="T87" s="154"/>
    </row>
    <row r="88" spans="1:20" s="85" customFormat="1" ht="14.5" outlineLevel="1" x14ac:dyDescent="0.35">
      <c r="A88" s="106"/>
      <c r="B88" s="165" t="str">
        <f>+B468</f>
        <v>2.3.3</v>
      </c>
      <c r="C88" s="87" t="str">
        <f>+C468</f>
        <v>Réseau de purge des condensats</v>
      </c>
      <c r="D88" s="107"/>
      <c r="E88" s="107"/>
      <c r="F88" s="107"/>
      <c r="G88" s="108"/>
      <c r="H88" s="150"/>
      <c r="I88" s="182"/>
      <c r="J88" s="180"/>
      <c r="K88" s="166">
        <f>+K471</f>
        <v>0</v>
      </c>
      <c r="N88" s="152"/>
      <c r="O88" s="152"/>
      <c r="P88" s="152"/>
      <c r="Q88" s="153"/>
      <c r="R88" s="153"/>
      <c r="S88" s="154"/>
      <c r="T88" s="154"/>
    </row>
    <row r="89" spans="1:20" s="3" customFormat="1" ht="6" customHeight="1" x14ac:dyDescent="0.3">
      <c r="A89" s="16"/>
      <c r="B89" s="17"/>
      <c r="C89" s="18"/>
      <c r="D89" s="19"/>
      <c r="E89" s="19"/>
      <c r="F89" s="19"/>
      <c r="G89" s="20"/>
      <c r="H89" s="15"/>
      <c r="I89" s="15"/>
      <c r="J89" s="179"/>
      <c r="K89" s="21"/>
    </row>
    <row r="90" spans="1:20" s="2" customFormat="1" ht="18.75" customHeight="1" x14ac:dyDescent="0.25">
      <c r="A90" s="13"/>
      <c r="B90" s="67" t="str">
        <f>+B476</f>
        <v>2.4.</v>
      </c>
      <c r="C90" s="102" t="str">
        <f>+C476</f>
        <v>ELECTRICITE ET REGULATION - DAHLIAS</v>
      </c>
      <c r="D90" s="102"/>
      <c r="E90" s="102"/>
      <c r="F90" s="102"/>
      <c r="G90" s="103"/>
      <c r="H90" s="96"/>
      <c r="I90" s="96"/>
      <c r="J90" s="179"/>
      <c r="K90" s="91">
        <f>SUBTOTAL(9,K91:K96)</f>
        <v>0</v>
      </c>
    </row>
    <row r="91" spans="1:20" s="85" customFormat="1" ht="14.5" outlineLevel="1" x14ac:dyDescent="0.35">
      <c r="A91" s="106"/>
      <c r="B91" s="165" t="str">
        <f>+B478</f>
        <v>2.4.1</v>
      </c>
      <c r="C91" s="87" t="str">
        <f>+C478</f>
        <v>Automatisme</v>
      </c>
      <c r="D91" s="107"/>
      <c r="E91" s="107"/>
      <c r="F91" s="107"/>
      <c r="G91" s="108"/>
      <c r="H91" s="150"/>
      <c r="I91" s="182"/>
      <c r="J91" s="180"/>
      <c r="K91" s="166">
        <f>+K492</f>
        <v>0</v>
      </c>
      <c r="N91" s="152"/>
      <c r="O91" s="152"/>
      <c r="P91" s="152"/>
      <c r="Q91" s="153"/>
      <c r="R91" s="153"/>
      <c r="S91" s="154"/>
      <c r="T91" s="154"/>
    </row>
    <row r="92" spans="1:20" s="85" customFormat="1" ht="14.5" outlineLevel="1" x14ac:dyDescent="0.35">
      <c r="A92" s="106"/>
      <c r="B92" s="165" t="str">
        <f>+B494</f>
        <v>2.4.2</v>
      </c>
      <c r="C92" s="87" t="str">
        <f>+C494</f>
        <v>Capteurs</v>
      </c>
      <c r="D92" s="107"/>
      <c r="E92" s="107"/>
      <c r="F92" s="107"/>
      <c r="G92" s="108"/>
      <c r="H92" s="150"/>
      <c r="I92" s="182"/>
      <c r="J92" s="180"/>
      <c r="K92" s="166">
        <f>+K500</f>
        <v>0</v>
      </c>
      <c r="N92" s="152"/>
      <c r="O92" s="152"/>
      <c r="P92" s="152"/>
      <c r="Q92" s="153"/>
      <c r="R92" s="153"/>
      <c r="S92" s="154"/>
      <c r="T92" s="154"/>
    </row>
    <row r="93" spans="1:20" s="85" customFormat="1" ht="14.5" outlineLevel="1" x14ac:dyDescent="0.35">
      <c r="A93" s="106"/>
      <c r="B93" s="165" t="str">
        <f>+B502</f>
        <v>2.4.3</v>
      </c>
      <c r="C93" s="87" t="str">
        <f>+C502</f>
        <v>Modifications des armoires</v>
      </c>
      <c r="D93" s="107"/>
      <c r="E93" s="107"/>
      <c r="F93" s="107"/>
      <c r="G93" s="108"/>
      <c r="H93" s="150"/>
      <c r="I93" s="182"/>
      <c r="J93" s="180"/>
      <c r="K93" s="166">
        <f>+K506</f>
        <v>0</v>
      </c>
      <c r="N93" s="152"/>
      <c r="O93" s="152"/>
      <c r="P93" s="152"/>
      <c r="Q93" s="153"/>
      <c r="R93" s="153"/>
      <c r="S93" s="154"/>
      <c r="T93" s="154"/>
    </row>
    <row r="94" spans="1:20" s="85" customFormat="1" ht="14.5" outlineLevel="1" x14ac:dyDescent="0.35">
      <c r="A94" s="106"/>
      <c r="B94" s="165" t="str">
        <f>+B508</f>
        <v>2.4.4</v>
      </c>
      <c r="C94" s="87" t="str">
        <f>+C508</f>
        <v>Câblage et raccordements</v>
      </c>
      <c r="D94" s="107"/>
      <c r="E94" s="107"/>
      <c r="F94" s="107"/>
      <c r="G94" s="108"/>
      <c r="H94" s="150"/>
      <c r="I94" s="182"/>
      <c r="J94" s="180"/>
      <c r="K94" s="166">
        <f>+K516</f>
        <v>0</v>
      </c>
      <c r="N94" s="152"/>
      <c r="O94" s="152"/>
      <c r="P94" s="152"/>
      <c r="Q94" s="153"/>
      <c r="R94" s="153"/>
      <c r="S94" s="154"/>
      <c r="T94" s="154"/>
    </row>
    <row r="95" spans="1:20" s="85" customFormat="1" ht="14.5" outlineLevel="1" x14ac:dyDescent="0.35">
      <c r="A95" s="106"/>
      <c r="B95" s="165" t="str">
        <f>+B518</f>
        <v>2.4.5</v>
      </c>
      <c r="C95" s="87" t="str">
        <f>+C518</f>
        <v>Supervision et renvoi d'alarmes</v>
      </c>
      <c r="D95" s="107"/>
      <c r="E95" s="107"/>
      <c r="F95" s="107"/>
      <c r="G95" s="108"/>
      <c r="H95" s="150"/>
      <c r="I95" s="182"/>
      <c r="J95" s="180"/>
      <c r="K95" s="166">
        <f>+K528</f>
        <v>0</v>
      </c>
      <c r="N95" s="152"/>
      <c r="O95" s="152"/>
      <c r="P95" s="152"/>
      <c r="Q95" s="153"/>
      <c r="R95" s="153"/>
      <c r="S95" s="154"/>
      <c r="T95" s="154"/>
    </row>
    <row r="96" spans="1:20" s="3" customFormat="1" ht="6" customHeight="1" x14ac:dyDescent="0.3">
      <c r="A96" s="16"/>
      <c r="B96" s="17"/>
      <c r="C96" s="18"/>
      <c r="D96" s="19"/>
      <c r="E96" s="19"/>
      <c r="F96" s="19"/>
      <c r="G96" s="20"/>
      <c r="H96" s="15"/>
      <c r="I96" s="15"/>
      <c r="J96" s="179"/>
      <c r="K96" s="21"/>
    </row>
    <row r="97" spans="1:20" s="2" customFormat="1" ht="18.75" customHeight="1" x14ac:dyDescent="0.25">
      <c r="A97" s="13"/>
      <c r="B97" s="67" t="str">
        <f>+B533</f>
        <v>2.5.</v>
      </c>
      <c r="C97" s="102" t="str">
        <f>+C533</f>
        <v>ETUDES, ESSAIS ET MISE EN SERVICE - DAHLIAS</v>
      </c>
      <c r="D97" s="102"/>
      <c r="E97" s="102"/>
      <c r="F97" s="102"/>
      <c r="G97" s="103"/>
      <c r="H97" s="96"/>
      <c r="I97" s="96"/>
      <c r="J97" s="179"/>
      <c r="K97" s="91">
        <f>SUBTOTAL(9,K98:K102)</f>
        <v>0</v>
      </c>
    </row>
    <row r="98" spans="1:20" s="85" customFormat="1" ht="14.5" outlineLevel="1" x14ac:dyDescent="0.35">
      <c r="A98" s="106"/>
      <c r="B98" s="165" t="str">
        <f>+B535</f>
        <v>2.5.1</v>
      </c>
      <c r="C98" s="87" t="str">
        <f>+C535</f>
        <v>Essais et mise en service</v>
      </c>
      <c r="D98" s="107"/>
      <c r="E98" s="107"/>
      <c r="F98" s="107"/>
      <c r="G98" s="108"/>
      <c r="H98" s="150"/>
      <c r="I98" s="182"/>
      <c r="J98" s="180"/>
      <c r="K98" s="166">
        <f>+K542</f>
        <v>0</v>
      </c>
      <c r="N98" s="152"/>
      <c r="O98" s="152"/>
      <c r="P98" s="152"/>
      <c r="Q98" s="153"/>
      <c r="R98" s="153"/>
      <c r="S98" s="154"/>
      <c r="T98" s="154"/>
    </row>
    <row r="99" spans="1:20" s="85" customFormat="1" ht="14.5" outlineLevel="1" x14ac:dyDescent="0.35">
      <c r="A99" s="106"/>
      <c r="B99" s="165" t="str">
        <f>+B544</f>
        <v>2.5.2</v>
      </c>
      <c r="C99" s="87" t="str">
        <f>+C544</f>
        <v>Vérification de la conformité</v>
      </c>
      <c r="D99" s="107"/>
      <c r="E99" s="107"/>
      <c r="F99" s="107"/>
      <c r="G99" s="108"/>
      <c r="H99" s="150"/>
      <c r="I99" s="182"/>
      <c r="J99" s="180"/>
      <c r="K99" s="166">
        <f>+K553</f>
        <v>0</v>
      </c>
      <c r="N99" s="152"/>
      <c r="O99" s="152"/>
      <c r="P99" s="152"/>
      <c r="Q99" s="153"/>
      <c r="R99" s="153"/>
      <c r="S99" s="154"/>
      <c r="T99" s="154"/>
    </row>
    <row r="100" spans="1:20" s="85" customFormat="1" ht="14.5" outlineLevel="1" x14ac:dyDescent="0.35">
      <c r="A100" s="106"/>
      <c r="B100" s="165" t="str">
        <f>+B555</f>
        <v>2.5.3</v>
      </c>
      <c r="C100" s="87" t="str">
        <f>+C555</f>
        <v>Réalisation des documents d'études</v>
      </c>
      <c r="D100" s="107"/>
      <c r="E100" s="107"/>
      <c r="F100" s="107"/>
      <c r="G100" s="108"/>
      <c r="H100" s="150"/>
      <c r="I100" s="182"/>
      <c r="J100" s="180"/>
      <c r="K100" s="166">
        <f>+K565</f>
        <v>0</v>
      </c>
      <c r="N100" s="152"/>
      <c r="O100" s="152"/>
      <c r="P100" s="152"/>
      <c r="Q100" s="153"/>
      <c r="R100" s="153"/>
      <c r="S100" s="154"/>
      <c r="T100" s="154"/>
    </row>
    <row r="101" spans="1:20" s="85" customFormat="1" ht="14.5" outlineLevel="1" x14ac:dyDescent="0.35">
      <c r="A101" s="106"/>
      <c r="B101" s="165" t="str">
        <f>+B567</f>
        <v>2.5.4</v>
      </c>
      <c r="C101" s="87" t="str">
        <f>+C567</f>
        <v>Formation de l'exploitant</v>
      </c>
      <c r="D101" s="107"/>
      <c r="E101" s="107"/>
      <c r="F101" s="107"/>
      <c r="G101" s="108"/>
      <c r="H101" s="150"/>
      <c r="I101" s="182"/>
      <c r="J101" s="180"/>
      <c r="K101" s="166">
        <f>+K571</f>
        <v>0</v>
      </c>
      <c r="N101" s="152"/>
      <c r="O101" s="152"/>
      <c r="P101" s="152"/>
      <c r="Q101" s="153"/>
      <c r="R101" s="153"/>
      <c r="S101" s="154"/>
      <c r="T101" s="154"/>
    </row>
    <row r="102" spans="1:20" s="3" customFormat="1" ht="6" customHeight="1" x14ac:dyDescent="0.3">
      <c r="A102" s="16"/>
      <c r="B102" s="17"/>
      <c r="C102" s="18"/>
      <c r="D102" s="19"/>
      <c r="E102" s="19"/>
      <c r="F102" s="19"/>
      <c r="G102" s="20"/>
      <c r="H102" s="15"/>
      <c r="I102" s="15"/>
      <c r="J102" s="179"/>
      <c r="K102" s="21"/>
    </row>
    <row r="103" spans="1:20" s="3" customFormat="1" ht="6" customHeight="1" x14ac:dyDescent="0.3">
      <c r="A103" s="16"/>
      <c r="B103" s="17"/>
      <c r="C103" s="18"/>
      <c r="D103" s="19"/>
      <c r="E103" s="19"/>
      <c r="F103" s="19"/>
      <c r="G103" s="20"/>
      <c r="H103" s="15"/>
      <c r="I103" s="15"/>
      <c r="J103" s="179"/>
      <c r="K103" s="21"/>
    </row>
    <row r="104" spans="1:20" s="9" customFormat="1" ht="22.5" customHeight="1" x14ac:dyDescent="0.25">
      <c r="A104" s="129"/>
      <c r="B104" s="83" t="s">
        <v>1</v>
      </c>
      <c r="C104" s="79" t="str">
        <f>+A74</f>
        <v>2. TRANCHE OPTIONNELLE 1 : AIR COMPRIME - DAHLIAS</v>
      </c>
      <c r="D104" s="79"/>
      <c r="E104" s="79"/>
      <c r="F104" s="79"/>
      <c r="G104" s="79"/>
      <c r="H104" s="84"/>
      <c r="I104" s="84"/>
      <c r="J104" s="245">
        <f>SUBTOTAL(9,K74:K103)</f>
        <v>0</v>
      </c>
      <c r="K104" s="246"/>
    </row>
    <row r="105" spans="1:20" ht="18" customHeight="1" x14ac:dyDescent="0.25">
      <c r="A105" s="193"/>
      <c r="B105" s="135"/>
      <c r="C105" s="136"/>
      <c r="D105" s="136"/>
      <c r="E105" s="136"/>
      <c r="F105" s="136"/>
      <c r="G105" s="136"/>
      <c r="H105" s="137"/>
      <c r="I105" s="138"/>
      <c r="J105" s="139"/>
      <c r="K105" s="139"/>
    </row>
    <row r="106" spans="1:20" ht="13" x14ac:dyDescent="0.25">
      <c r="A106" s="27"/>
      <c r="B106" s="43"/>
      <c r="C106" s="36"/>
      <c r="D106" s="36"/>
      <c r="E106" s="36"/>
      <c r="F106" s="36"/>
      <c r="G106" s="36"/>
      <c r="H106" s="29"/>
      <c r="I106" s="30"/>
      <c r="J106" s="44"/>
      <c r="K106" s="30"/>
    </row>
    <row r="107" spans="1:20" ht="6" customHeight="1" x14ac:dyDescent="0.25">
      <c r="A107" s="22"/>
      <c r="B107" s="23"/>
      <c r="C107" s="24"/>
      <c r="D107" s="24"/>
      <c r="E107" s="24"/>
      <c r="F107" s="24"/>
      <c r="G107" s="167"/>
      <c r="H107" s="137"/>
      <c r="I107" s="172"/>
      <c r="J107" s="25"/>
      <c r="K107" s="173"/>
    </row>
    <row r="108" spans="1:20" s="4" customFormat="1" ht="18" x14ac:dyDescent="0.3">
      <c r="A108" s="31"/>
      <c r="B108" s="68" t="s">
        <v>239</v>
      </c>
      <c r="C108" s="32"/>
      <c r="D108" s="32"/>
      <c r="E108" s="32"/>
      <c r="F108" s="32"/>
      <c r="G108" s="32"/>
      <c r="H108" s="171"/>
      <c r="I108" s="247">
        <f>J104</f>
        <v>0</v>
      </c>
      <c r="J108" s="248"/>
      <c r="K108" s="249"/>
    </row>
    <row r="109" spans="1:20" s="5" customFormat="1" ht="15.5" x14ac:dyDescent="0.25">
      <c r="A109" s="98"/>
      <c r="B109" s="93" t="s">
        <v>18</v>
      </c>
      <c r="C109" s="97"/>
      <c r="D109" s="97"/>
      <c r="E109" s="97"/>
      <c r="F109" s="97"/>
      <c r="G109" s="97"/>
      <c r="H109" s="168"/>
      <c r="I109" s="250">
        <f>+I108*0.2</f>
        <v>0</v>
      </c>
      <c r="J109" s="251"/>
      <c r="K109" s="252"/>
      <c r="M109" s="8"/>
    </row>
    <row r="110" spans="1:20" ht="17.5" x14ac:dyDescent="0.25">
      <c r="A110" s="98"/>
      <c r="B110" s="42" t="s">
        <v>12</v>
      </c>
      <c r="C110" s="100"/>
      <c r="D110" s="100"/>
      <c r="E110" s="100"/>
      <c r="F110" s="100"/>
      <c r="G110" s="100"/>
      <c r="H110" s="168"/>
      <c r="I110" s="253">
        <f>+I109+I108</f>
        <v>0</v>
      </c>
      <c r="J110" s="254"/>
      <c r="K110" s="255"/>
    </row>
    <row r="111" spans="1:20" ht="5.25" customHeight="1" x14ac:dyDescent="0.25">
      <c r="A111" s="26"/>
      <c r="B111" s="43"/>
      <c r="C111" s="36"/>
      <c r="D111" s="36"/>
      <c r="E111" s="36"/>
      <c r="F111" s="36"/>
      <c r="G111" s="36"/>
      <c r="H111" s="29"/>
      <c r="I111" s="175"/>
      <c r="J111" s="44"/>
      <c r="K111" s="45"/>
    </row>
    <row r="112" spans="1:20" ht="13" x14ac:dyDescent="0.25">
      <c r="A112" s="193"/>
      <c r="B112" s="135"/>
      <c r="C112" s="136"/>
      <c r="D112" s="136"/>
      <c r="E112" s="136"/>
      <c r="F112" s="136"/>
      <c r="G112" s="136"/>
      <c r="H112" s="137"/>
      <c r="I112" s="138"/>
      <c r="J112" s="139"/>
      <c r="K112" s="139"/>
    </row>
    <row r="113" spans="1:11" ht="13" x14ac:dyDescent="0.25">
      <c r="A113" s="193"/>
      <c r="B113" s="135"/>
      <c r="C113" s="136"/>
      <c r="D113" s="136"/>
      <c r="E113" s="136"/>
      <c r="F113" s="136"/>
      <c r="G113" s="136"/>
      <c r="H113" s="137"/>
      <c r="I113" s="138"/>
      <c r="J113" s="139"/>
      <c r="K113" s="139"/>
    </row>
    <row r="114" spans="1:11" ht="6" customHeight="1" x14ac:dyDescent="0.25">
      <c r="A114" s="22"/>
      <c r="B114" s="23"/>
      <c r="C114" s="24"/>
      <c r="D114" s="24"/>
      <c r="E114" s="24"/>
      <c r="F114" s="24"/>
      <c r="G114" s="167"/>
      <c r="H114" s="137"/>
      <c r="I114" s="172"/>
      <c r="J114" s="25"/>
      <c r="K114" s="173"/>
    </row>
    <row r="115" spans="1:11" s="4" customFormat="1" ht="14" x14ac:dyDescent="0.3">
      <c r="A115" s="31"/>
      <c r="B115" s="256" t="s">
        <v>157</v>
      </c>
      <c r="C115" s="256"/>
      <c r="D115" s="256"/>
      <c r="E115" s="256"/>
      <c r="F115" s="256"/>
      <c r="G115" s="256"/>
      <c r="H115" s="257"/>
      <c r="I115" s="216" t="s">
        <v>158</v>
      </c>
      <c r="J115" s="216" t="s">
        <v>159</v>
      </c>
      <c r="K115" s="217" t="s">
        <v>160</v>
      </c>
    </row>
    <row r="116" spans="1:11" s="4" customFormat="1" ht="18.75" customHeight="1" x14ac:dyDescent="0.3">
      <c r="A116" s="31"/>
      <c r="B116" s="256"/>
      <c r="C116" s="256"/>
      <c r="D116" s="256"/>
      <c r="E116" s="256"/>
      <c r="F116" s="256"/>
      <c r="G116" s="256"/>
      <c r="H116" s="257"/>
      <c r="I116" s="214">
        <v>11</v>
      </c>
      <c r="J116" s="214">
        <v>9200</v>
      </c>
      <c r="K116" s="215">
        <f>+J116*I116</f>
        <v>101200</v>
      </c>
    </row>
    <row r="117" spans="1:11" s="4" customFormat="1" ht="17.5" x14ac:dyDescent="0.3">
      <c r="A117" s="31"/>
      <c r="B117" s="256"/>
      <c r="C117" s="256"/>
      <c r="D117" s="256"/>
      <c r="E117" s="256"/>
      <c r="F117" s="256"/>
      <c r="G117" s="256"/>
      <c r="H117" s="257"/>
      <c r="I117" s="253"/>
      <c r="J117" s="254"/>
      <c r="K117" s="255"/>
    </row>
    <row r="118" spans="1:11" s="4" customFormat="1" ht="14" x14ac:dyDescent="0.3">
      <c r="A118" s="31"/>
      <c r="B118" s="256" t="s">
        <v>237</v>
      </c>
      <c r="C118" s="256"/>
      <c r="D118" s="256"/>
      <c r="E118" s="256"/>
      <c r="F118" s="256"/>
      <c r="G118" s="256"/>
      <c r="H118" s="257"/>
      <c r="I118" s="216" t="s">
        <v>158</v>
      </c>
      <c r="J118" s="216" t="s">
        <v>159</v>
      </c>
      <c r="K118" s="217" t="s">
        <v>160</v>
      </c>
    </row>
    <row r="119" spans="1:11" s="4" customFormat="1" ht="18.75" customHeight="1" x14ac:dyDescent="0.3">
      <c r="A119" s="31"/>
      <c r="B119" s="256"/>
      <c r="C119" s="256"/>
      <c r="D119" s="256"/>
      <c r="E119" s="256"/>
      <c r="F119" s="256"/>
      <c r="G119" s="256"/>
      <c r="H119" s="257"/>
      <c r="I119" s="214"/>
      <c r="J119" s="214"/>
      <c r="K119" s="215">
        <f>+J119*I119</f>
        <v>0</v>
      </c>
    </row>
    <row r="120" spans="1:11" s="4" customFormat="1" ht="17.5" x14ac:dyDescent="0.3">
      <c r="A120" s="31"/>
      <c r="B120" s="256"/>
      <c r="C120" s="256"/>
      <c r="D120" s="256"/>
      <c r="E120" s="256"/>
      <c r="F120" s="256"/>
      <c r="G120" s="256"/>
      <c r="H120" s="257"/>
      <c r="I120" s="253"/>
      <c r="J120" s="254"/>
      <c r="K120" s="255"/>
    </row>
    <row r="121" spans="1:11" s="4" customFormat="1" ht="14" x14ac:dyDescent="0.3">
      <c r="A121" s="31"/>
      <c r="B121" s="256" t="s">
        <v>236</v>
      </c>
      <c r="C121" s="256"/>
      <c r="D121" s="256"/>
      <c r="E121" s="256"/>
      <c r="F121" s="256"/>
      <c r="G121" s="256"/>
      <c r="H121" s="257"/>
      <c r="I121" s="216" t="s">
        <v>158</v>
      </c>
      <c r="J121" s="216" t="s">
        <v>159</v>
      </c>
      <c r="K121" s="217" t="s">
        <v>160</v>
      </c>
    </row>
    <row r="122" spans="1:11" s="4" customFormat="1" ht="18.75" customHeight="1" x14ac:dyDescent="0.3">
      <c r="A122" s="31"/>
      <c r="B122" s="256"/>
      <c r="C122" s="256"/>
      <c r="D122" s="256"/>
      <c r="E122" s="256"/>
      <c r="F122" s="256"/>
      <c r="G122" s="256"/>
      <c r="H122" s="257"/>
      <c r="I122" s="214"/>
      <c r="J122" s="214"/>
      <c r="K122" s="215">
        <f>+J122*I122</f>
        <v>0</v>
      </c>
    </row>
    <row r="123" spans="1:11" s="4" customFormat="1" ht="17.5" x14ac:dyDescent="0.3">
      <c r="A123" s="31"/>
      <c r="B123" s="256"/>
      <c r="C123" s="256"/>
      <c r="D123" s="256"/>
      <c r="E123" s="256"/>
      <c r="F123" s="256"/>
      <c r="G123" s="256"/>
      <c r="H123" s="257"/>
      <c r="I123" s="253"/>
      <c r="J123" s="254"/>
      <c r="K123" s="255"/>
    </row>
    <row r="124" spans="1:11" ht="17.5" x14ac:dyDescent="0.25">
      <c r="A124" s="98"/>
      <c r="B124" s="42" t="s">
        <v>161</v>
      </c>
      <c r="C124" s="100"/>
      <c r="D124" s="100"/>
      <c r="E124" s="100"/>
      <c r="F124" s="100"/>
      <c r="G124" s="100"/>
      <c r="H124" s="168"/>
      <c r="I124" s="253">
        <f>+I117+I120+I123</f>
        <v>0</v>
      </c>
      <c r="J124" s="254"/>
      <c r="K124" s="255"/>
    </row>
    <row r="125" spans="1:11" ht="5.25" customHeight="1" x14ac:dyDescent="0.25">
      <c r="A125" s="26"/>
      <c r="B125" s="43"/>
      <c r="C125" s="36"/>
      <c r="D125" s="36"/>
      <c r="E125" s="36"/>
      <c r="F125" s="36"/>
      <c r="G125" s="36"/>
      <c r="H125" s="29"/>
      <c r="I125" s="175"/>
      <c r="J125" s="44"/>
      <c r="K125" s="45"/>
    </row>
    <row r="126" spans="1:11" ht="13" x14ac:dyDescent="0.25">
      <c r="A126" s="97"/>
      <c r="B126" s="101"/>
      <c r="C126" s="97"/>
      <c r="D126" s="100"/>
      <c r="E126" s="100"/>
      <c r="F126" s="100"/>
      <c r="G126" s="140"/>
      <c r="H126" s="130"/>
      <c r="I126" s="131"/>
      <c r="J126" s="33"/>
      <c r="K126" s="169"/>
    </row>
    <row r="127" spans="1:11" ht="6" customHeight="1" x14ac:dyDescent="0.25">
      <c r="A127" s="22"/>
      <c r="B127" s="23"/>
      <c r="C127" s="24"/>
      <c r="D127" s="24"/>
      <c r="E127" s="24"/>
      <c r="F127" s="24"/>
      <c r="G127" s="167"/>
      <c r="H127" s="137"/>
      <c r="I127" s="172"/>
      <c r="J127" s="25"/>
      <c r="K127" s="173"/>
    </row>
    <row r="128" spans="1:11" ht="17.5" x14ac:dyDescent="0.25">
      <c r="A128" s="98"/>
      <c r="B128" s="42" t="s">
        <v>240</v>
      </c>
      <c r="C128" s="100"/>
      <c r="D128" s="100"/>
      <c r="E128" s="100"/>
      <c r="F128" s="100"/>
      <c r="G128" s="100"/>
      <c r="H128" s="168"/>
      <c r="I128" s="253">
        <f>+I110+I124</f>
        <v>0</v>
      </c>
      <c r="J128" s="254"/>
      <c r="K128" s="255"/>
    </row>
    <row r="129" spans="1:13" ht="5.25" customHeight="1" x14ac:dyDescent="0.25">
      <c r="A129" s="26"/>
      <c r="B129" s="43"/>
      <c r="C129" s="36"/>
      <c r="D129" s="36"/>
      <c r="E129" s="36"/>
      <c r="F129" s="36"/>
      <c r="G129" s="36"/>
      <c r="H129" s="29"/>
      <c r="I129" s="175"/>
      <c r="J129" s="44"/>
      <c r="K129" s="45"/>
    </row>
    <row r="130" spans="1:13" ht="18" customHeight="1" x14ac:dyDescent="0.25">
      <c r="A130" s="193"/>
      <c r="B130" s="135"/>
      <c r="C130" s="136"/>
      <c r="D130" s="136"/>
      <c r="E130" s="136"/>
      <c r="F130" s="136"/>
      <c r="G130" s="136"/>
      <c r="H130" s="137"/>
      <c r="I130" s="138"/>
      <c r="J130" s="139"/>
      <c r="K130" s="139"/>
    </row>
    <row r="131" spans="1:13" ht="18" customHeight="1" x14ac:dyDescent="0.25">
      <c r="A131" s="97"/>
      <c r="B131" s="101"/>
      <c r="C131" s="100"/>
      <c r="D131" s="100"/>
      <c r="E131" s="100"/>
      <c r="F131" s="100"/>
      <c r="G131" s="100"/>
      <c r="H131" s="168"/>
      <c r="I131" s="170"/>
      <c r="J131" s="169"/>
      <c r="K131" s="169"/>
    </row>
    <row r="132" spans="1:13" ht="18" customHeight="1" x14ac:dyDescent="0.25">
      <c r="A132" s="97"/>
      <c r="B132" s="101"/>
      <c r="C132" s="100"/>
      <c r="D132" s="100"/>
      <c r="E132" s="100"/>
      <c r="F132" s="100"/>
      <c r="G132" s="100"/>
      <c r="H132" s="168"/>
      <c r="I132" s="170"/>
      <c r="J132" s="169"/>
      <c r="K132" s="169"/>
    </row>
    <row r="133" spans="1:13" ht="18" customHeight="1" x14ac:dyDescent="0.25">
      <c r="A133" s="97"/>
      <c r="B133" s="101"/>
      <c r="C133" s="100"/>
      <c r="D133" s="100"/>
      <c r="E133" s="100"/>
      <c r="F133" s="100"/>
      <c r="G133" s="100"/>
      <c r="H133" s="168"/>
      <c r="I133" s="170"/>
      <c r="J133" s="169"/>
      <c r="K133" s="169"/>
    </row>
    <row r="134" spans="1:13" ht="18" customHeight="1" x14ac:dyDescent="0.25">
      <c r="A134" s="97"/>
      <c r="B134" s="101"/>
      <c r="C134" s="100"/>
      <c r="D134" s="100"/>
      <c r="E134" s="100"/>
      <c r="F134" s="100"/>
      <c r="G134" s="100"/>
      <c r="H134" s="168"/>
      <c r="I134" s="170"/>
      <c r="J134" s="169"/>
      <c r="K134" s="169"/>
    </row>
    <row r="135" spans="1:13" ht="18" customHeight="1" x14ac:dyDescent="0.25">
      <c r="A135" s="97"/>
      <c r="B135" s="101"/>
      <c r="C135" s="100"/>
      <c r="D135" s="100"/>
      <c r="E135" s="100"/>
      <c r="F135" s="100"/>
      <c r="G135" s="100"/>
      <c r="H135" s="168"/>
      <c r="I135" s="170"/>
      <c r="J135" s="169"/>
      <c r="K135" s="169"/>
    </row>
    <row r="136" spans="1:13" ht="18" customHeight="1" x14ac:dyDescent="0.25">
      <c r="A136" s="97"/>
      <c r="B136" s="101"/>
      <c r="C136" s="100"/>
      <c r="D136" s="100"/>
      <c r="E136" s="100"/>
      <c r="F136" s="100"/>
      <c r="G136" s="100"/>
      <c r="H136" s="168"/>
      <c r="I136" s="170"/>
      <c r="J136" s="169"/>
      <c r="K136" s="169"/>
    </row>
    <row r="137" spans="1:13" ht="18" customHeight="1" x14ac:dyDescent="0.25">
      <c r="A137" s="97"/>
      <c r="B137" s="101"/>
      <c r="C137" s="100"/>
      <c r="D137" s="100"/>
      <c r="E137" s="100"/>
      <c r="F137" s="100"/>
      <c r="G137" s="100"/>
      <c r="H137" s="168"/>
      <c r="I137" s="170"/>
      <c r="J137" s="169"/>
      <c r="K137" s="169"/>
    </row>
    <row r="138" spans="1:13" ht="13" x14ac:dyDescent="0.25">
      <c r="A138" s="27"/>
      <c r="B138" s="43"/>
      <c r="C138" s="36"/>
      <c r="D138" s="36"/>
      <c r="E138" s="36"/>
      <c r="F138" s="36"/>
      <c r="G138" s="36"/>
      <c r="H138" s="29"/>
      <c r="I138" s="30"/>
      <c r="J138" s="44"/>
      <c r="K138" s="30"/>
    </row>
    <row r="139" spans="1:13" ht="6" customHeight="1" x14ac:dyDescent="0.25">
      <c r="A139" s="22"/>
      <c r="B139" s="23"/>
      <c r="C139" s="24"/>
      <c r="D139" s="24"/>
      <c r="E139" s="24"/>
      <c r="F139" s="24"/>
      <c r="G139" s="167"/>
      <c r="H139" s="137"/>
      <c r="I139" s="172"/>
      <c r="J139" s="25"/>
      <c r="K139" s="173"/>
    </row>
    <row r="140" spans="1:13" s="4" customFormat="1" ht="18" x14ac:dyDescent="0.3">
      <c r="A140" s="31"/>
      <c r="B140" s="264" t="s">
        <v>242</v>
      </c>
      <c r="C140" s="32"/>
      <c r="D140" s="32"/>
      <c r="E140" s="32"/>
      <c r="F140" s="32"/>
      <c r="G140" s="32"/>
      <c r="H140" s="171"/>
      <c r="I140" s="247" t="e">
        <f>#REF!</f>
        <v>#REF!</v>
      </c>
      <c r="J140" s="248"/>
      <c r="K140" s="249"/>
    </row>
    <row r="141" spans="1:13" s="5" customFormat="1" ht="15.5" x14ac:dyDescent="0.25">
      <c r="A141" s="98"/>
      <c r="B141" s="264" t="s">
        <v>18</v>
      </c>
      <c r="C141" s="97"/>
      <c r="D141" s="97"/>
      <c r="E141" s="97"/>
      <c r="F141" s="97"/>
      <c r="G141" s="97"/>
      <c r="H141" s="168"/>
      <c r="I141" s="250" t="e">
        <f>+I140*0.2</f>
        <v>#REF!</v>
      </c>
      <c r="J141" s="251"/>
      <c r="K141" s="252"/>
      <c r="M141" s="8"/>
    </row>
    <row r="142" spans="1:13" ht="17.5" x14ac:dyDescent="0.25">
      <c r="A142" s="98"/>
      <c r="B142" s="264" t="s">
        <v>241</v>
      </c>
      <c r="C142" s="100"/>
      <c r="D142" s="100"/>
      <c r="E142" s="100"/>
      <c r="F142" s="100"/>
      <c r="G142" s="100"/>
      <c r="H142" s="168"/>
      <c r="I142" s="253" t="e">
        <f>+I141+I140</f>
        <v>#REF!</v>
      </c>
      <c r="J142" s="254"/>
      <c r="K142" s="255"/>
    </row>
    <row r="143" spans="1:13" ht="5.25" customHeight="1" x14ac:dyDescent="0.25">
      <c r="A143" s="26"/>
      <c r="B143" s="43"/>
      <c r="C143" s="36"/>
      <c r="D143" s="36"/>
      <c r="E143" s="36"/>
      <c r="F143" s="36"/>
      <c r="G143" s="36"/>
      <c r="H143" s="29"/>
      <c r="I143" s="175"/>
      <c r="J143" s="44"/>
      <c r="K143" s="45"/>
    </row>
    <row r="144" spans="1:13" ht="13" x14ac:dyDescent="0.25">
      <c r="A144" s="193"/>
      <c r="B144" s="135"/>
      <c r="C144" s="136"/>
      <c r="D144" s="136"/>
      <c r="E144" s="136"/>
      <c r="F144" s="136"/>
      <c r="G144" s="136"/>
      <c r="H144" s="137"/>
      <c r="I144" s="138"/>
      <c r="J144" s="139"/>
      <c r="K144" s="139"/>
    </row>
    <row r="145" spans="1:20" ht="13" x14ac:dyDescent="0.25">
      <c r="A145" s="97"/>
      <c r="B145" s="101"/>
      <c r="C145" s="100"/>
      <c r="D145" s="100"/>
      <c r="E145" s="100"/>
      <c r="F145" s="100"/>
      <c r="G145" s="100"/>
      <c r="H145" s="168"/>
      <c r="I145" s="170"/>
      <c r="J145" s="169"/>
      <c r="K145" s="169"/>
    </row>
    <row r="146" spans="1:20" ht="13" x14ac:dyDescent="0.25">
      <c r="A146" s="97"/>
      <c r="B146" s="101"/>
      <c r="C146" s="100"/>
      <c r="D146" s="100"/>
      <c r="E146" s="100"/>
      <c r="F146" s="100"/>
      <c r="G146" s="100"/>
      <c r="H146" s="168"/>
      <c r="I146" s="170"/>
      <c r="J146" s="169"/>
      <c r="K146" s="169"/>
    </row>
    <row r="147" spans="1:20" ht="13" x14ac:dyDescent="0.25">
      <c r="A147" s="97"/>
      <c r="B147" s="101"/>
      <c r="C147" s="100"/>
      <c r="D147" s="100"/>
      <c r="E147" s="100"/>
      <c r="F147" s="100"/>
      <c r="G147" s="100"/>
      <c r="H147" s="168"/>
      <c r="I147" s="170"/>
      <c r="J147" s="169"/>
      <c r="K147" s="169"/>
    </row>
    <row r="148" spans="1:20" ht="13" x14ac:dyDescent="0.25">
      <c r="A148" s="97"/>
      <c r="B148" s="101"/>
      <c r="C148" s="100"/>
      <c r="D148" s="100"/>
      <c r="E148" s="100"/>
      <c r="F148" s="100"/>
      <c r="G148" s="100"/>
      <c r="H148" s="168"/>
      <c r="I148" s="170"/>
      <c r="J148" s="169"/>
      <c r="K148" s="169"/>
    </row>
    <row r="149" spans="1:20" ht="13" x14ac:dyDescent="0.25">
      <c r="A149" s="97"/>
      <c r="B149" s="101"/>
      <c r="C149" s="100"/>
      <c r="D149" s="100"/>
      <c r="E149" s="100"/>
      <c r="F149" s="100"/>
      <c r="G149" s="100"/>
      <c r="H149" s="168"/>
      <c r="I149" s="170"/>
      <c r="J149" s="169"/>
      <c r="K149" s="169"/>
    </row>
    <row r="150" spans="1:20" ht="13" x14ac:dyDescent="0.25">
      <c r="A150" s="97"/>
      <c r="B150" s="101"/>
      <c r="C150" s="100"/>
      <c r="D150" s="100"/>
      <c r="E150" s="100"/>
      <c r="F150" s="100"/>
      <c r="G150" s="100"/>
      <c r="H150" s="168"/>
      <c r="I150" s="170"/>
      <c r="J150" s="169"/>
      <c r="K150" s="169"/>
    </row>
    <row r="151" spans="1:20" ht="13" x14ac:dyDescent="0.25">
      <c r="A151" s="97"/>
      <c r="B151" s="101"/>
      <c r="C151" s="100"/>
      <c r="D151" s="100"/>
      <c r="E151" s="100"/>
      <c r="F151" s="100"/>
      <c r="G151" s="100"/>
      <c r="H151" s="168"/>
      <c r="I151" s="170"/>
      <c r="J151" s="169"/>
      <c r="K151" s="169"/>
    </row>
    <row r="152" spans="1:20" ht="13" x14ac:dyDescent="0.25">
      <c r="A152" s="97"/>
      <c r="B152" s="101"/>
      <c r="C152" s="100"/>
      <c r="D152" s="100"/>
      <c r="E152" s="100"/>
      <c r="F152" s="100"/>
      <c r="G152" s="100"/>
      <c r="H152" s="168"/>
      <c r="I152" s="170"/>
      <c r="J152" s="169"/>
      <c r="K152" s="169"/>
    </row>
    <row r="153" spans="1:20" ht="13" x14ac:dyDescent="0.25">
      <c r="A153" s="97"/>
      <c r="B153" s="101"/>
      <c r="C153" s="100"/>
      <c r="D153" s="100"/>
      <c r="E153" s="100"/>
      <c r="F153" s="100"/>
      <c r="G153" s="100"/>
      <c r="H153" s="168"/>
      <c r="I153" s="170"/>
      <c r="J153" s="169"/>
      <c r="K153" s="169"/>
    </row>
    <row r="154" spans="1:20" ht="13" x14ac:dyDescent="0.25">
      <c r="A154" s="97"/>
      <c r="B154" s="101"/>
      <c r="C154" s="100"/>
      <c r="D154" s="100"/>
      <c r="E154" s="100"/>
      <c r="F154" s="100"/>
      <c r="G154" s="100"/>
      <c r="H154" s="168"/>
      <c r="I154" s="170"/>
      <c r="J154" s="169"/>
      <c r="K154" s="169"/>
    </row>
    <row r="155" spans="1:20" s="6" customFormat="1" ht="22.5" customHeight="1" x14ac:dyDescent="0.25">
      <c r="A155" s="80" t="s">
        <v>102</v>
      </c>
      <c r="B155" s="81"/>
      <c r="C155" s="81"/>
      <c r="D155" s="81"/>
      <c r="E155" s="81"/>
      <c r="F155" s="81"/>
      <c r="G155" s="81"/>
      <c r="H155" s="81"/>
      <c r="I155" s="203"/>
      <c r="J155" s="82"/>
      <c r="K155" s="204"/>
      <c r="L155" s="70"/>
    </row>
    <row r="156" spans="1:20" ht="13.5" customHeight="1" x14ac:dyDescent="0.25">
      <c r="A156" s="38"/>
      <c r="B156" s="39"/>
      <c r="C156" s="39"/>
      <c r="D156" s="39"/>
      <c r="E156" s="39"/>
      <c r="F156" s="39"/>
      <c r="G156" s="71"/>
      <c r="H156" s="72"/>
      <c r="I156" s="190"/>
      <c r="J156" s="183"/>
      <c r="K156" s="73"/>
    </row>
    <row r="157" spans="1:20" s="2" customFormat="1" ht="18.75" customHeight="1" x14ac:dyDescent="0.25">
      <c r="A157" s="37"/>
      <c r="B157" s="105" t="s">
        <v>9</v>
      </c>
      <c r="C157" s="132" t="s">
        <v>85</v>
      </c>
      <c r="D157" s="132"/>
      <c r="E157" s="132"/>
      <c r="F157" s="132"/>
      <c r="G157" s="95"/>
      <c r="H157" s="96"/>
      <c r="I157" s="96"/>
      <c r="J157" s="184"/>
      <c r="K157" s="14"/>
    </row>
    <row r="158" spans="1:20" ht="6" customHeight="1" x14ac:dyDescent="0.35">
      <c r="A158" s="106"/>
      <c r="B158" s="63"/>
      <c r="C158" s="63"/>
      <c r="D158" s="107"/>
      <c r="E158" s="107"/>
      <c r="F158" s="107"/>
      <c r="G158" s="108"/>
      <c r="H158" s="104"/>
      <c r="I158" s="11"/>
      <c r="J158" s="185"/>
      <c r="K158" s="35"/>
    </row>
    <row r="159" spans="1:20" s="85" customFormat="1" ht="14.5" x14ac:dyDescent="0.35">
      <c r="A159" s="106"/>
      <c r="B159" s="149" t="s">
        <v>36</v>
      </c>
      <c r="C159" s="149" t="s">
        <v>195</v>
      </c>
      <c r="D159" s="107"/>
      <c r="E159" s="107"/>
      <c r="F159" s="107"/>
      <c r="G159" s="108"/>
      <c r="H159" s="150"/>
      <c r="I159" s="182"/>
      <c r="J159" s="180"/>
      <c r="K159" s="151"/>
      <c r="N159" s="152"/>
      <c r="O159" s="152"/>
      <c r="P159" s="152"/>
      <c r="Q159" s="153"/>
      <c r="R159" s="153"/>
      <c r="S159" s="154"/>
      <c r="T159" s="154"/>
    </row>
    <row r="160" spans="1:20" s="85" customFormat="1" ht="13.5" customHeight="1" x14ac:dyDescent="0.3">
      <c r="A160" s="109"/>
      <c r="B160" s="86" t="s">
        <v>106</v>
      </c>
      <c r="C160" s="87"/>
      <c r="D160" s="107"/>
      <c r="E160" s="107"/>
      <c r="F160" s="107"/>
      <c r="G160" s="108"/>
      <c r="H160" s="88" t="s">
        <v>3</v>
      </c>
      <c r="I160" s="191">
        <v>1</v>
      </c>
      <c r="J160" s="194"/>
      <c r="K160" s="89">
        <f t="shared" ref="K160" si="0">I160*$J160</f>
        <v>0</v>
      </c>
    </row>
    <row r="161" spans="1:20" s="85" customFormat="1" ht="6" customHeight="1" x14ac:dyDescent="0.3">
      <c r="A161" s="109"/>
      <c r="B161" s="110"/>
      <c r="C161" s="111"/>
      <c r="D161" s="107"/>
      <c r="E161" s="107"/>
      <c r="F161" s="107"/>
      <c r="G161" s="108"/>
      <c r="H161" s="88"/>
      <c r="I161" s="191"/>
      <c r="J161" s="187"/>
      <c r="K161" s="90"/>
    </row>
    <row r="162" spans="1:20" s="85" customFormat="1" ht="13.5" customHeight="1" x14ac:dyDescent="0.3">
      <c r="A162" s="109"/>
      <c r="B162" s="86" t="s">
        <v>190</v>
      </c>
      <c r="C162" s="87"/>
      <c r="D162" s="107"/>
      <c r="E162" s="107"/>
      <c r="F162" s="107"/>
      <c r="G162" s="108"/>
      <c r="H162" s="88" t="s">
        <v>3</v>
      </c>
      <c r="I162" s="191">
        <v>1</v>
      </c>
      <c r="J162" s="194"/>
      <c r="K162" s="89">
        <f t="shared" ref="K162" si="1">I162*$J162</f>
        <v>0</v>
      </c>
    </row>
    <row r="163" spans="1:20" s="85" customFormat="1" ht="13.5" customHeight="1" x14ac:dyDescent="0.3">
      <c r="A163" s="109"/>
      <c r="B163" s="87" t="s">
        <v>21</v>
      </c>
      <c r="C163" s="87"/>
      <c r="D163" s="107"/>
      <c r="E163" s="107"/>
      <c r="F163" s="107"/>
      <c r="G163" s="108"/>
      <c r="H163" s="88"/>
      <c r="I163" s="191"/>
      <c r="J163" s="186"/>
      <c r="K163" s="89"/>
    </row>
    <row r="164" spans="1:20" s="85" customFormat="1" ht="13.5" customHeight="1" x14ac:dyDescent="0.3">
      <c r="A164" s="109"/>
      <c r="B164" s="113" t="s">
        <v>2</v>
      </c>
      <c r="C164" s="87" t="s">
        <v>34</v>
      </c>
      <c r="D164" s="107"/>
      <c r="E164" s="107"/>
      <c r="F164" s="107"/>
      <c r="G164" s="108"/>
      <c r="H164" s="88" t="s">
        <v>3</v>
      </c>
      <c r="I164" s="191">
        <v>1</v>
      </c>
      <c r="J164" s="194"/>
      <c r="K164" s="89">
        <f t="shared" ref="K164:K165" si="2">I164*$J164</f>
        <v>0</v>
      </c>
    </row>
    <row r="165" spans="1:20" s="85" customFormat="1" ht="13.5" customHeight="1" x14ac:dyDescent="0.3">
      <c r="A165" s="109"/>
      <c r="B165" s="113" t="s">
        <v>2</v>
      </c>
      <c r="C165" s="87" t="s">
        <v>108</v>
      </c>
      <c r="D165" s="107"/>
      <c r="E165" s="107"/>
      <c r="F165" s="107"/>
      <c r="G165" s="108"/>
      <c r="H165" s="88" t="s">
        <v>3</v>
      </c>
      <c r="I165" s="191">
        <v>1</v>
      </c>
      <c r="J165" s="194"/>
      <c r="K165" s="89">
        <f t="shared" si="2"/>
        <v>0</v>
      </c>
    </row>
    <row r="166" spans="1:20" s="85" customFormat="1" ht="13.5" customHeight="1" x14ac:dyDescent="0.3">
      <c r="A166" s="109"/>
      <c r="B166" s="113" t="s">
        <v>2</v>
      </c>
      <c r="C166" s="87" t="s">
        <v>109</v>
      </c>
      <c r="D166" s="107"/>
      <c r="E166" s="107"/>
      <c r="F166" s="107"/>
      <c r="G166" s="108"/>
      <c r="H166" s="88" t="s">
        <v>3</v>
      </c>
      <c r="I166" s="191">
        <v>1</v>
      </c>
      <c r="J166" s="223" t="s">
        <v>35</v>
      </c>
      <c r="K166" s="148" t="s">
        <v>235</v>
      </c>
    </row>
    <row r="167" spans="1:20" s="85" customFormat="1" ht="6" customHeight="1" x14ac:dyDescent="0.3">
      <c r="A167" s="109"/>
      <c r="B167" s="110"/>
      <c r="C167" s="111"/>
      <c r="D167" s="107"/>
      <c r="E167" s="107"/>
      <c r="F167" s="107"/>
      <c r="G167" s="108"/>
      <c r="H167" s="88"/>
      <c r="I167" s="191"/>
      <c r="J167" s="187"/>
      <c r="K167" s="90"/>
    </row>
    <row r="168" spans="1:20" s="161" customFormat="1" ht="13.5" customHeight="1" x14ac:dyDescent="0.3">
      <c r="A168" s="155"/>
      <c r="B168" s="110"/>
      <c r="C168" s="156" t="s">
        <v>37</v>
      </c>
      <c r="D168" s="157" t="str">
        <f>+B159</f>
        <v>1.1.1</v>
      </c>
      <c r="E168" s="157"/>
      <c r="F168" s="157"/>
      <c r="G168" s="158"/>
      <c r="H168" s="159"/>
      <c r="I168" s="192"/>
      <c r="J168" s="188"/>
      <c r="K168" s="160">
        <f>SUBTOTAL(9,K159:K167)</f>
        <v>0</v>
      </c>
      <c r="N168" s="162"/>
      <c r="O168" s="162"/>
      <c r="P168" s="162"/>
      <c r="Q168" s="163"/>
      <c r="R168" s="163"/>
      <c r="S168" s="164"/>
      <c r="T168" s="164"/>
    </row>
    <row r="169" spans="1:20" s="161" customFormat="1" ht="13.5" customHeight="1" x14ac:dyDescent="0.3">
      <c r="A169" s="155"/>
      <c r="B169" s="110"/>
      <c r="C169" s="156"/>
      <c r="D169" s="157"/>
      <c r="E169" s="157"/>
      <c r="F169" s="157"/>
      <c r="G169" s="158"/>
      <c r="H169" s="159"/>
      <c r="I169" s="192"/>
      <c r="J169" s="188"/>
      <c r="K169" s="160"/>
      <c r="N169" s="162"/>
      <c r="O169" s="162"/>
      <c r="P169" s="162"/>
      <c r="Q169" s="163"/>
      <c r="R169" s="163"/>
      <c r="S169" s="164"/>
      <c r="T169" s="164"/>
    </row>
    <row r="170" spans="1:20" s="85" customFormat="1" ht="14.5" x14ac:dyDescent="0.35">
      <c r="A170" s="106"/>
      <c r="B170" s="149" t="s">
        <v>38</v>
      </c>
      <c r="C170" s="149" t="s">
        <v>84</v>
      </c>
      <c r="D170" s="107"/>
      <c r="E170" s="107"/>
      <c r="F170" s="107"/>
      <c r="G170" s="108"/>
      <c r="H170" s="150"/>
      <c r="I170" s="182"/>
      <c r="J170" s="180"/>
      <c r="K170" s="151"/>
      <c r="N170" s="152"/>
      <c r="O170" s="152"/>
      <c r="P170" s="152"/>
      <c r="Q170" s="153"/>
      <c r="R170" s="153"/>
      <c r="S170" s="154"/>
      <c r="T170" s="154"/>
    </row>
    <row r="171" spans="1:20" s="85" customFormat="1" ht="13.5" customHeight="1" x14ac:dyDescent="0.3">
      <c r="A171" s="109"/>
      <c r="B171" s="86" t="s">
        <v>107</v>
      </c>
      <c r="C171" s="87"/>
      <c r="D171" s="107"/>
      <c r="E171" s="107"/>
      <c r="F171" s="107"/>
      <c r="G171" s="108"/>
      <c r="H171" s="150"/>
      <c r="I171" s="182"/>
      <c r="J171" s="180"/>
      <c r="K171" s="151"/>
    </row>
    <row r="172" spans="1:20" s="85" customFormat="1" ht="13.5" customHeight="1" x14ac:dyDescent="0.3">
      <c r="A172" s="109"/>
      <c r="B172" s="113" t="s">
        <v>2</v>
      </c>
      <c r="C172" s="87" t="s">
        <v>206</v>
      </c>
      <c r="D172" s="107"/>
      <c r="E172" s="107"/>
      <c r="F172" s="107"/>
      <c r="G172" s="108"/>
      <c r="H172" s="88" t="s">
        <v>3</v>
      </c>
      <c r="I172" s="191">
        <v>1</v>
      </c>
      <c r="J172" s="194"/>
      <c r="K172" s="89">
        <f t="shared" ref="K172" si="3">I172*$J172</f>
        <v>0</v>
      </c>
    </row>
    <row r="173" spans="1:20" s="85" customFormat="1" ht="13.5" customHeight="1" x14ac:dyDescent="0.3">
      <c r="A173" s="109"/>
      <c r="B173" s="113" t="s">
        <v>2</v>
      </c>
      <c r="C173" s="87" t="s">
        <v>63</v>
      </c>
      <c r="D173" s="107"/>
      <c r="E173" s="107"/>
      <c r="F173" s="107"/>
      <c r="G173" s="108"/>
      <c r="H173" s="88" t="s">
        <v>3</v>
      </c>
      <c r="I173" s="191">
        <v>1</v>
      </c>
      <c r="J173" s="194"/>
      <c r="K173" s="89">
        <f t="shared" ref="K173:K174" si="4">I173*$J173</f>
        <v>0</v>
      </c>
    </row>
    <row r="174" spans="1:20" s="85" customFormat="1" ht="13.5" customHeight="1" x14ac:dyDescent="0.3">
      <c r="A174" s="109"/>
      <c r="B174" s="113" t="s">
        <v>2</v>
      </c>
      <c r="C174" s="87" t="s">
        <v>64</v>
      </c>
      <c r="D174" s="107"/>
      <c r="E174" s="107"/>
      <c r="F174" s="107"/>
      <c r="G174" s="108"/>
      <c r="H174" s="88" t="s">
        <v>3</v>
      </c>
      <c r="I174" s="191">
        <v>1</v>
      </c>
      <c r="J174" s="194"/>
      <c r="K174" s="89">
        <f t="shared" si="4"/>
        <v>0</v>
      </c>
    </row>
    <row r="175" spans="1:20" s="85" customFormat="1" ht="6" customHeight="1" x14ac:dyDescent="0.3">
      <c r="A175" s="109"/>
      <c r="B175" s="110"/>
      <c r="C175" s="111"/>
      <c r="D175" s="107"/>
      <c r="E175" s="107"/>
      <c r="F175" s="107"/>
      <c r="G175" s="108"/>
      <c r="H175" s="88"/>
      <c r="I175" s="191"/>
      <c r="J175" s="187"/>
      <c r="K175" s="90"/>
    </row>
    <row r="176" spans="1:20" s="161" customFormat="1" ht="13.5" customHeight="1" x14ac:dyDescent="0.3">
      <c r="A176" s="155"/>
      <c r="B176" s="110"/>
      <c r="C176" s="156" t="s">
        <v>37</v>
      </c>
      <c r="D176" s="157" t="str">
        <f>+B170</f>
        <v>1.1.2</v>
      </c>
      <c r="E176" s="157"/>
      <c r="F176" s="157"/>
      <c r="G176" s="158"/>
      <c r="H176" s="159"/>
      <c r="I176" s="192"/>
      <c r="J176" s="188"/>
      <c r="K176" s="160">
        <f>SUBTOTAL(9,K170:K175)</f>
        <v>0</v>
      </c>
      <c r="N176" s="162"/>
      <c r="O176" s="162"/>
      <c r="P176" s="162"/>
      <c r="Q176" s="163"/>
      <c r="R176" s="163"/>
      <c r="S176" s="164"/>
      <c r="T176" s="164"/>
    </row>
    <row r="177" spans="1:20" s="85" customFormat="1" ht="13.5" customHeight="1" x14ac:dyDescent="0.3">
      <c r="A177" s="109"/>
      <c r="B177" s="113"/>
      <c r="C177" s="87"/>
      <c r="D177" s="107"/>
      <c r="E177" s="107"/>
      <c r="F177" s="107"/>
      <c r="G177" s="108"/>
      <c r="H177" s="88"/>
      <c r="I177" s="191"/>
      <c r="J177" s="186"/>
      <c r="K177" s="89"/>
    </row>
    <row r="178" spans="1:20" s="3" customFormat="1" ht="18.75" customHeight="1" x14ac:dyDescent="0.3">
      <c r="A178" s="16"/>
      <c r="B178" s="240" t="s">
        <v>11</v>
      </c>
      <c r="C178" s="240"/>
      <c r="D178" s="64" t="str">
        <f>B157</f>
        <v>1.1.</v>
      </c>
      <c r="E178" s="65"/>
      <c r="F178" s="65"/>
      <c r="G178" s="66"/>
      <c r="H178" s="112"/>
      <c r="I178" s="15"/>
      <c r="J178" s="40"/>
      <c r="K178" s="41">
        <f>+SUBTOTAL(9,K157:K177)</f>
        <v>0</v>
      </c>
    </row>
    <row r="179" spans="1:20" s="3" customFormat="1" ht="14" x14ac:dyDescent="0.3">
      <c r="A179" s="16"/>
      <c r="B179" s="133"/>
      <c r="C179" s="133"/>
      <c r="D179" s="134"/>
      <c r="E179" s="19"/>
      <c r="F179" s="19"/>
      <c r="G179" s="20"/>
      <c r="H179" s="104"/>
      <c r="I179" s="11"/>
      <c r="J179" s="185"/>
      <c r="K179" s="35"/>
    </row>
    <row r="180" spans="1:20" ht="13.5" customHeight="1" x14ac:dyDescent="0.25">
      <c r="A180" s="92"/>
      <c r="B180" s="205"/>
      <c r="C180" s="205"/>
      <c r="D180" s="205"/>
      <c r="E180" s="205"/>
      <c r="F180" s="205"/>
      <c r="G180" s="206"/>
      <c r="H180" s="104"/>
      <c r="I180" s="11"/>
      <c r="J180" s="185"/>
      <c r="K180" s="35"/>
    </row>
    <row r="181" spans="1:20" s="2" customFormat="1" ht="18.75" customHeight="1" x14ac:dyDescent="0.25">
      <c r="A181" s="37"/>
      <c r="B181" s="105" t="s">
        <v>10</v>
      </c>
      <c r="C181" s="132" t="s">
        <v>86</v>
      </c>
      <c r="D181" s="132"/>
      <c r="E181" s="132"/>
      <c r="F181" s="132"/>
      <c r="G181" s="95"/>
      <c r="H181" s="96"/>
      <c r="I181" s="96"/>
      <c r="J181" s="184"/>
      <c r="K181" s="14"/>
    </row>
    <row r="182" spans="1:20" ht="6" customHeight="1" x14ac:dyDescent="0.35">
      <c r="A182" s="106"/>
      <c r="B182" s="63"/>
      <c r="C182" s="63"/>
      <c r="D182" s="107"/>
      <c r="E182" s="107"/>
      <c r="F182" s="107"/>
      <c r="G182" s="108"/>
      <c r="H182" s="104"/>
      <c r="I182" s="11"/>
      <c r="J182" s="185"/>
      <c r="K182" s="35"/>
    </row>
    <row r="183" spans="1:20" s="85" customFormat="1" ht="14.5" x14ac:dyDescent="0.35">
      <c r="A183" s="106"/>
      <c r="B183" s="149" t="s">
        <v>52</v>
      </c>
      <c r="C183" s="149" t="s">
        <v>87</v>
      </c>
      <c r="D183" s="107"/>
      <c r="E183" s="107"/>
      <c r="F183" s="107"/>
      <c r="G183" s="108"/>
      <c r="H183" s="150"/>
      <c r="I183" s="182"/>
      <c r="J183" s="180"/>
      <c r="K183" s="151"/>
      <c r="N183" s="152"/>
      <c r="O183" s="152"/>
      <c r="P183" s="152"/>
      <c r="Q183" s="153"/>
      <c r="R183" s="153"/>
      <c r="S183" s="154"/>
      <c r="T183" s="154"/>
    </row>
    <row r="184" spans="1:20" s="85" customFormat="1" ht="13.5" customHeight="1" x14ac:dyDescent="0.3">
      <c r="A184" s="109"/>
      <c r="B184" s="86" t="s">
        <v>110</v>
      </c>
      <c r="C184" s="87"/>
      <c r="D184" s="107"/>
      <c r="E184" s="107"/>
      <c r="F184" s="107"/>
      <c r="G184" s="108"/>
      <c r="H184" s="88"/>
      <c r="I184" s="191"/>
      <c r="J184" s="186"/>
      <c r="K184" s="89"/>
    </row>
    <row r="185" spans="1:20" s="85" customFormat="1" ht="14" x14ac:dyDescent="0.3">
      <c r="A185" s="109"/>
      <c r="B185" s="113" t="s">
        <v>2</v>
      </c>
      <c r="C185" s="87" t="s">
        <v>112</v>
      </c>
      <c r="D185" s="107" t="s">
        <v>111</v>
      </c>
      <c r="E185" s="107"/>
      <c r="F185" s="107"/>
      <c r="G185" s="108"/>
      <c r="H185" s="88"/>
      <c r="I185" s="191"/>
      <c r="J185" s="186"/>
      <c r="K185" s="89"/>
    </row>
    <row r="186" spans="1:20" s="85" customFormat="1" ht="17.25" customHeight="1" x14ac:dyDescent="0.3">
      <c r="A186" s="109"/>
      <c r="B186" s="113" t="s">
        <v>2</v>
      </c>
      <c r="C186" s="87" t="s">
        <v>113</v>
      </c>
      <c r="D186" s="107" t="s">
        <v>200</v>
      </c>
      <c r="E186" s="107"/>
      <c r="F186" s="107"/>
      <c r="G186" s="108"/>
      <c r="H186" s="88" t="s">
        <v>3</v>
      </c>
      <c r="I186" s="191">
        <v>1</v>
      </c>
      <c r="J186" s="194"/>
      <c r="K186" s="89">
        <f>I186*$J186</f>
        <v>0</v>
      </c>
    </row>
    <row r="187" spans="1:20" s="85" customFormat="1" ht="13.5" customHeight="1" x14ac:dyDescent="0.3">
      <c r="A187" s="109"/>
      <c r="B187" s="87" t="s">
        <v>21</v>
      </c>
      <c r="C187" s="87"/>
      <c r="D187" s="107"/>
      <c r="E187" s="107"/>
      <c r="F187" s="107"/>
      <c r="G187" s="108"/>
      <c r="H187" s="88"/>
      <c r="I187" s="191"/>
      <c r="J187" s="186"/>
      <c r="K187" s="89"/>
    </row>
    <row r="188" spans="1:20" s="85" customFormat="1" ht="13.5" customHeight="1" x14ac:dyDescent="0.3">
      <c r="A188" s="109"/>
      <c r="B188" s="113" t="s">
        <v>2</v>
      </c>
      <c r="C188" s="87" t="s">
        <v>114</v>
      </c>
      <c r="D188" s="107"/>
      <c r="E188" s="107"/>
      <c r="F188" s="107"/>
      <c r="G188" s="108"/>
      <c r="H188" s="88"/>
      <c r="I188" s="191"/>
      <c r="J188" s="186"/>
      <c r="K188" s="89"/>
    </row>
    <row r="189" spans="1:20" s="85" customFormat="1" ht="13.5" customHeight="1" x14ac:dyDescent="0.3">
      <c r="A189" s="109"/>
      <c r="B189" s="113" t="s">
        <v>2</v>
      </c>
      <c r="C189" s="87" t="s">
        <v>115</v>
      </c>
      <c r="D189" s="107"/>
      <c r="E189" s="107"/>
      <c r="F189" s="107"/>
      <c r="G189" s="108"/>
      <c r="H189" s="88" t="s">
        <v>0</v>
      </c>
      <c r="I189" s="191">
        <v>1</v>
      </c>
      <c r="J189" s="194"/>
      <c r="K189" s="89">
        <f t="shared" ref="K189:K190" si="5">I189*$J189</f>
        <v>0</v>
      </c>
    </row>
    <row r="190" spans="1:20" s="85" customFormat="1" ht="13.5" customHeight="1" x14ac:dyDescent="0.3">
      <c r="A190" s="109"/>
      <c r="B190" s="113" t="s">
        <v>2</v>
      </c>
      <c r="C190" s="87" t="s">
        <v>116</v>
      </c>
      <c r="D190" s="107"/>
      <c r="E190" s="107"/>
      <c r="F190" s="107"/>
      <c r="G190" s="108"/>
      <c r="H190" s="88" t="s">
        <v>0</v>
      </c>
      <c r="I190" s="191">
        <v>1</v>
      </c>
      <c r="J190" s="194"/>
      <c r="K190" s="89">
        <f t="shared" si="5"/>
        <v>0</v>
      </c>
    </row>
    <row r="191" spans="1:20" s="85" customFormat="1" ht="6" customHeight="1" x14ac:dyDescent="0.3">
      <c r="A191" s="109"/>
      <c r="B191" s="110"/>
      <c r="C191" s="111"/>
      <c r="D191" s="107"/>
      <c r="E191" s="107"/>
      <c r="F191" s="107"/>
      <c r="G191" s="108"/>
      <c r="H191" s="88"/>
      <c r="I191" s="191"/>
      <c r="J191" s="187"/>
      <c r="K191" s="90"/>
    </row>
    <row r="192" spans="1:20" s="161" customFormat="1" ht="13.5" customHeight="1" x14ac:dyDescent="0.3">
      <c r="A192" s="155"/>
      <c r="B192" s="110"/>
      <c r="C192" s="156" t="s">
        <v>37</v>
      </c>
      <c r="D192" s="157" t="str">
        <f>+B183</f>
        <v>1.2.1</v>
      </c>
      <c r="E192" s="157"/>
      <c r="F192" s="157"/>
      <c r="G192" s="158"/>
      <c r="H192" s="159"/>
      <c r="I192" s="192"/>
      <c r="J192" s="188"/>
      <c r="K192" s="160">
        <f>SUBTOTAL(9,K183:K191)</f>
        <v>0</v>
      </c>
      <c r="N192" s="162"/>
      <c r="O192" s="162"/>
      <c r="P192" s="162"/>
      <c r="Q192" s="163"/>
      <c r="R192" s="163"/>
      <c r="S192" s="164"/>
      <c r="T192" s="164"/>
    </row>
    <row r="193" spans="1:20" s="161" customFormat="1" ht="13.5" customHeight="1" x14ac:dyDescent="0.3">
      <c r="A193" s="155"/>
      <c r="B193" s="110"/>
      <c r="C193" s="156"/>
      <c r="D193" s="157"/>
      <c r="E193" s="157"/>
      <c r="F193" s="157"/>
      <c r="G193" s="158"/>
      <c r="H193" s="159"/>
      <c r="I193" s="192"/>
      <c r="J193" s="188"/>
      <c r="K193" s="160"/>
      <c r="N193" s="162"/>
      <c r="O193" s="162"/>
      <c r="P193" s="162"/>
      <c r="Q193" s="163"/>
      <c r="R193" s="163"/>
      <c r="S193" s="164"/>
      <c r="T193" s="164"/>
    </row>
    <row r="194" spans="1:20" s="85" customFormat="1" ht="14.5" x14ac:dyDescent="0.35">
      <c r="A194" s="106"/>
      <c r="B194" s="149" t="s">
        <v>53</v>
      </c>
      <c r="C194" s="149" t="s">
        <v>88</v>
      </c>
      <c r="D194" s="107"/>
      <c r="E194" s="107"/>
      <c r="F194" s="107"/>
      <c r="G194" s="108"/>
      <c r="H194" s="150"/>
      <c r="I194" s="182"/>
      <c r="J194" s="180"/>
      <c r="K194" s="151"/>
      <c r="N194" s="152"/>
      <c r="O194" s="152"/>
      <c r="P194" s="152"/>
      <c r="Q194" s="153"/>
      <c r="R194" s="153"/>
      <c r="S194" s="154"/>
      <c r="T194" s="154"/>
    </row>
    <row r="195" spans="1:20" s="85" customFormat="1" ht="13.5" customHeight="1" x14ac:dyDescent="0.3">
      <c r="A195" s="109"/>
      <c r="B195" s="86" t="s">
        <v>117</v>
      </c>
      <c r="C195" s="87"/>
      <c r="D195" s="107"/>
      <c r="E195" s="107"/>
      <c r="F195" s="107"/>
      <c r="G195" s="108"/>
      <c r="H195" s="88"/>
      <c r="I195" s="191"/>
      <c r="J195" s="186"/>
      <c r="K195" s="89"/>
    </row>
    <row r="196" spans="1:20" s="85" customFormat="1" ht="14" x14ac:dyDescent="0.3">
      <c r="A196" s="109"/>
      <c r="B196" s="113" t="s">
        <v>2</v>
      </c>
      <c r="C196" s="87" t="s">
        <v>112</v>
      </c>
      <c r="D196" s="107" t="s">
        <v>118</v>
      </c>
      <c r="E196" s="107"/>
      <c r="F196" s="107"/>
      <c r="G196" s="108"/>
      <c r="H196" s="88"/>
      <c r="I196" s="191"/>
      <c r="J196" s="186"/>
      <c r="K196" s="89"/>
    </row>
    <row r="197" spans="1:20" s="85" customFormat="1" ht="15.5" x14ac:dyDescent="0.3">
      <c r="A197" s="109"/>
      <c r="B197" s="113" t="s">
        <v>2</v>
      </c>
      <c r="C197" s="87" t="s">
        <v>119</v>
      </c>
      <c r="D197" s="107" t="s">
        <v>120</v>
      </c>
      <c r="E197" s="107"/>
      <c r="F197" s="107"/>
      <c r="G197" s="108"/>
      <c r="H197" s="88" t="s">
        <v>3</v>
      </c>
      <c r="I197" s="191">
        <v>2</v>
      </c>
      <c r="J197" s="194"/>
      <c r="K197" s="89">
        <f>I197*$J197</f>
        <v>0</v>
      </c>
    </row>
    <row r="198" spans="1:20" s="85" customFormat="1" ht="13.5" customHeight="1" x14ac:dyDescent="0.3">
      <c r="A198" s="109"/>
      <c r="B198" s="87" t="s">
        <v>21</v>
      </c>
      <c r="C198" s="87"/>
      <c r="D198" s="107"/>
      <c r="E198" s="107"/>
      <c r="F198" s="107"/>
      <c r="G198" s="108"/>
      <c r="H198" s="88"/>
      <c r="I198" s="191"/>
      <c r="J198" s="186"/>
      <c r="K198" s="89"/>
    </row>
    <row r="199" spans="1:20" s="85" customFormat="1" ht="13.5" customHeight="1" x14ac:dyDescent="0.3">
      <c r="A199" s="109"/>
      <c r="B199" s="113" t="s">
        <v>2</v>
      </c>
      <c r="C199" s="87" t="s">
        <v>114</v>
      </c>
      <c r="D199" s="107"/>
      <c r="E199" s="107"/>
      <c r="F199" s="107"/>
      <c r="G199" s="108"/>
      <c r="H199" s="88"/>
      <c r="I199" s="191"/>
      <c r="J199" s="186"/>
      <c r="K199" s="89"/>
    </row>
    <row r="200" spans="1:20" s="85" customFormat="1" ht="13.5" customHeight="1" x14ac:dyDescent="0.3">
      <c r="A200" s="109"/>
      <c r="B200" s="113" t="s">
        <v>2</v>
      </c>
      <c r="C200" s="87" t="s">
        <v>121</v>
      </c>
      <c r="D200" s="107"/>
      <c r="E200" s="107"/>
      <c r="F200" s="107"/>
      <c r="G200" s="108"/>
      <c r="H200" s="88" t="s">
        <v>0</v>
      </c>
      <c r="I200" s="191">
        <v>2</v>
      </c>
      <c r="J200" s="194"/>
      <c r="K200" s="89">
        <f t="shared" ref="K200:K201" si="6">I200*$J200</f>
        <v>0</v>
      </c>
    </row>
    <row r="201" spans="1:20" s="85" customFormat="1" ht="13.5" customHeight="1" x14ac:dyDescent="0.3">
      <c r="A201" s="109"/>
      <c r="B201" s="113" t="s">
        <v>2</v>
      </c>
      <c r="C201" s="87" t="s">
        <v>122</v>
      </c>
      <c r="D201" s="107"/>
      <c r="E201" s="107"/>
      <c r="F201" s="107"/>
      <c r="G201" s="108"/>
      <c r="H201" s="88" t="s">
        <v>0</v>
      </c>
      <c r="I201" s="191">
        <v>2</v>
      </c>
      <c r="J201" s="194"/>
      <c r="K201" s="89">
        <f t="shared" si="6"/>
        <v>0</v>
      </c>
    </row>
    <row r="202" spans="1:20" s="85" customFormat="1" ht="6" customHeight="1" x14ac:dyDescent="0.3">
      <c r="A202" s="109"/>
      <c r="B202" s="110"/>
      <c r="C202" s="111"/>
      <c r="D202" s="107"/>
      <c r="E202" s="107"/>
      <c r="F202" s="107"/>
      <c r="G202" s="108"/>
      <c r="H202" s="88"/>
      <c r="I202" s="191"/>
      <c r="J202" s="187"/>
      <c r="K202" s="90"/>
    </row>
    <row r="203" spans="1:20" s="161" customFormat="1" ht="13.5" customHeight="1" x14ac:dyDescent="0.3">
      <c r="A203" s="155"/>
      <c r="B203" s="110"/>
      <c r="C203" s="156" t="s">
        <v>37</v>
      </c>
      <c r="D203" s="157" t="str">
        <f>+B194</f>
        <v>1.2.2</v>
      </c>
      <c r="E203" s="157"/>
      <c r="F203" s="157"/>
      <c r="G203" s="158"/>
      <c r="H203" s="159"/>
      <c r="I203" s="192"/>
      <c r="J203" s="188"/>
      <c r="K203" s="160">
        <f>SUBTOTAL(9,K194:K202)</f>
        <v>0</v>
      </c>
      <c r="N203" s="162"/>
      <c r="O203" s="162"/>
      <c r="P203" s="162"/>
      <c r="Q203" s="163"/>
      <c r="R203" s="163"/>
      <c r="S203" s="164"/>
      <c r="T203" s="164"/>
    </row>
    <row r="204" spans="1:20" s="161" customFormat="1" ht="13.5" customHeight="1" x14ac:dyDescent="0.3">
      <c r="A204" s="155"/>
      <c r="B204" s="110"/>
      <c r="C204" s="156"/>
      <c r="D204" s="157"/>
      <c r="E204" s="157"/>
      <c r="F204" s="157"/>
      <c r="G204" s="158"/>
      <c r="H204" s="159"/>
      <c r="I204" s="192"/>
      <c r="J204" s="188"/>
      <c r="K204" s="160"/>
      <c r="N204" s="162"/>
      <c r="O204" s="162"/>
      <c r="P204" s="162"/>
      <c r="Q204" s="163"/>
      <c r="R204" s="163"/>
      <c r="S204" s="164"/>
      <c r="T204" s="164"/>
    </row>
    <row r="205" spans="1:20" s="85" customFormat="1" ht="14.5" x14ac:dyDescent="0.35">
      <c r="A205" s="106"/>
      <c r="B205" s="149" t="s">
        <v>54</v>
      </c>
      <c r="C205" s="149" t="s">
        <v>212</v>
      </c>
      <c r="D205" s="107"/>
      <c r="E205" s="107"/>
      <c r="F205" s="107"/>
      <c r="G205" s="108"/>
      <c r="H205" s="150"/>
      <c r="I205" s="182"/>
      <c r="J205" s="180"/>
      <c r="K205" s="151"/>
      <c r="N205" s="152"/>
      <c r="O205" s="152"/>
      <c r="P205" s="152"/>
      <c r="Q205" s="153"/>
      <c r="R205" s="153"/>
      <c r="S205" s="154"/>
      <c r="T205" s="154"/>
    </row>
    <row r="206" spans="1:20" s="85" customFormat="1" ht="13.5" customHeight="1" x14ac:dyDescent="0.3">
      <c r="A206" s="109"/>
      <c r="B206" s="86" t="s">
        <v>213</v>
      </c>
      <c r="C206" s="87"/>
      <c r="D206" s="107"/>
      <c r="E206" s="107"/>
      <c r="F206" s="196"/>
      <c r="G206" s="207"/>
      <c r="H206" s="88"/>
      <c r="I206" s="191"/>
      <c r="J206" s="180"/>
      <c r="K206" s="89"/>
    </row>
    <row r="207" spans="1:20" s="85" customFormat="1" ht="13.5" customHeight="1" x14ac:dyDescent="0.3">
      <c r="A207" s="109"/>
      <c r="B207" s="113" t="s">
        <v>2</v>
      </c>
      <c r="C207" s="87" t="s">
        <v>214</v>
      </c>
      <c r="D207" s="107"/>
      <c r="E207" s="107"/>
      <c r="F207" s="196"/>
      <c r="G207" s="207"/>
      <c r="H207" s="88" t="s">
        <v>0</v>
      </c>
      <c r="I207" s="191">
        <v>2</v>
      </c>
      <c r="J207" s="194"/>
      <c r="K207" s="89">
        <f t="shared" ref="K207:K208" si="7">I207*$J207</f>
        <v>0</v>
      </c>
    </row>
    <row r="208" spans="1:20" s="85" customFormat="1" ht="13.5" customHeight="1" x14ac:dyDescent="0.3">
      <c r="A208" s="109"/>
      <c r="B208" s="113" t="s">
        <v>2</v>
      </c>
      <c r="C208" s="87" t="s">
        <v>215</v>
      </c>
      <c r="D208" s="107"/>
      <c r="E208" s="107"/>
      <c r="F208" s="196"/>
      <c r="G208" s="207"/>
      <c r="H208" s="88" t="s">
        <v>0</v>
      </c>
      <c r="I208" s="191">
        <v>2</v>
      </c>
      <c r="J208" s="194"/>
      <c r="K208" s="89">
        <f t="shared" si="7"/>
        <v>0</v>
      </c>
    </row>
    <row r="209" spans="1:20" s="85" customFormat="1" ht="6" customHeight="1" x14ac:dyDescent="0.3">
      <c r="A209" s="109"/>
      <c r="B209" s="110"/>
      <c r="C209" s="111"/>
      <c r="D209" s="107"/>
      <c r="E209" s="107"/>
      <c r="F209" s="107"/>
      <c r="G209" s="108"/>
      <c r="H209" s="88"/>
      <c r="I209" s="191"/>
      <c r="J209" s="187"/>
      <c r="K209" s="90"/>
    </row>
    <row r="210" spans="1:20" s="161" customFormat="1" ht="13.5" customHeight="1" x14ac:dyDescent="0.3">
      <c r="A210" s="155"/>
      <c r="B210" s="110"/>
      <c r="C210" s="156" t="s">
        <v>37</v>
      </c>
      <c r="D210" s="157" t="str">
        <f>+B205</f>
        <v>1.2.3</v>
      </c>
      <c r="E210" s="157"/>
      <c r="F210" s="157"/>
      <c r="G210" s="158"/>
      <c r="H210" s="159"/>
      <c r="I210" s="192"/>
      <c r="J210" s="188"/>
      <c r="K210" s="160">
        <f>SUBTOTAL(9,K205:K209)</f>
        <v>0</v>
      </c>
      <c r="N210" s="162"/>
      <c r="O210" s="162"/>
      <c r="P210" s="162"/>
      <c r="Q210" s="163"/>
      <c r="R210" s="163"/>
      <c r="S210" s="164"/>
      <c r="T210" s="164"/>
    </row>
    <row r="211" spans="1:20" s="161" customFormat="1" ht="13.5" customHeight="1" x14ac:dyDescent="0.3">
      <c r="A211" s="155"/>
      <c r="B211" s="110"/>
      <c r="C211" s="156"/>
      <c r="D211" s="157"/>
      <c r="E211" s="157"/>
      <c r="F211" s="157"/>
      <c r="G211" s="158"/>
      <c r="H211" s="159"/>
      <c r="I211" s="192"/>
      <c r="J211" s="188"/>
      <c r="K211" s="160"/>
      <c r="N211" s="162"/>
      <c r="O211" s="162"/>
      <c r="P211" s="162"/>
      <c r="Q211" s="163"/>
      <c r="R211" s="163"/>
      <c r="S211" s="164"/>
      <c r="T211" s="164"/>
    </row>
    <row r="212" spans="1:20" s="85" customFormat="1" ht="14.5" x14ac:dyDescent="0.35">
      <c r="A212" s="106"/>
      <c r="B212" s="149" t="s">
        <v>211</v>
      </c>
      <c r="C212" s="149" t="s">
        <v>89</v>
      </c>
      <c r="D212" s="107"/>
      <c r="E212" s="107"/>
      <c r="F212" s="107"/>
      <c r="G212" s="108"/>
      <c r="H212" s="150"/>
      <c r="I212" s="182"/>
      <c r="J212" s="180"/>
      <c r="K212" s="151"/>
      <c r="N212" s="152"/>
      <c r="O212" s="152"/>
      <c r="P212" s="152"/>
      <c r="Q212" s="153"/>
      <c r="R212" s="153"/>
      <c r="S212" s="154"/>
      <c r="T212" s="154"/>
    </row>
    <row r="213" spans="1:20" s="85" customFormat="1" ht="13.5" customHeight="1" x14ac:dyDescent="0.3">
      <c r="A213" s="109"/>
      <c r="B213" s="86" t="s">
        <v>123</v>
      </c>
      <c r="C213" s="87"/>
      <c r="D213" s="107"/>
      <c r="E213" s="107"/>
      <c r="F213" s="196"/>
      <c r="G213" s="207"/>
      <c r="H213" s="88" t="s">
        <v>3</v>
      </c>
      <c r="I213" s="191">
        <v>1</v>
      </c>
      <c r="J213" s="194"/>
      <c r="K213" s="89">
        <f>I213*$J213</f>
        <v>0</v>
      </c>
    </row>
    <row r="214" spans="1:20" s="85" customFormat="1" ht="6" customHeight="1" x14ac:dyDescent="0.3">
      <c r="A214" s="109"/>
      <c r="B214" s="110"/>
      <c r="C214" s="111"/>
      <c r="D214" s="107"/>
      <c r="E214" s="107"/>
      <c r="F214" s="107"/>
      <c r="G214" s="108"/>
      <c r="H214" s="88"/>
      <c r="I214" s="191"/>
      <c r="J214" s="187"/>
      <c r="K214" s="90"/>
    </row>
    <row r="215" spans="1:20" s="161" customFormat="1" ht="13.5" customHeight="1" x14ac:dyDescent="0.3">
      <c r="A215" s="155"/>
      <c r="B215" s="110"/>
      <c r="C215" s="156" t="s">
        <v>37</v>
      </c>
      <c r="D215" s="157" t="str">
        <f>+B212</f>
        <v>1.2.4</v>
      </c>
      <c r="E215" s="157"/>
      <c r="F215" s="157"/>
      <c r="G215" s="158"/>
      <c r="H215" s="159"/>
      <c r="I215" s="192"/>
      <c r="J215" s="188"/>
      <c r="K215" s="160">
        <f>SUBTOTAL(9,K212:K214)</f>
        <v>0</v>
      </c>
      <c r="N215" s="162"/>
      <c r="O215" s="162"/>
      <c r="P215" s="162"/>
      <c r="Q215" s="163"/>
      <c r="R215" s="163"/>
      <c r="S215" s="164"/>
      <c r="T215" s="164"/>
    </row>
    <row r="216" spans="1:20" s="85" customFormat="1" ht="13.5" customHeight="1" x14ac:dyDescent="0.3">
      <c r="A216" s="109"/>
      <c r="B216" s="113"/>
      <c r="C216" s="87"/>
      <c r="D216" s="107"/>
      <c r="E216" s="107"/>
      <c r="F216" s="107"/>
      <c r="G216" s="108"/>
      <c r="H216" s="88"/>
      <c r="I216" s="191"/>
      <c r="J216" s="186"/>
      <c r="K216" s="89"/>
    </row>
    <row r="217" spans="1:20" s="3" customFormat="1" ht="18.75" customHeight="1" x14ac:dyDescent="0.3">
      <c r="A217" s="16"/>
      <c r="B217" s="240" t="s">
        <v>11</v>
      </c>
      <c r="C217" s="240"/>
      <c r="D217" s="64" t="str">
        <f>B181</f>
        <v>1.2.</v>
      </c>
      <c r="E217" s="65"/>
      <c r="F217" s="65"/>
      <c r="G217" s="66"/>
      <c r="H217" s="112"/>
      <c r="I217" s="15"/>
      <c r="J217" s="40"/>
      <c r="K217" s="41">
        <f>+SUBTOTAL(9,K181:K216)</f>
        <v>0</v>
      </c>
    </row>
    <row r="218" spans="1:20" s="3" customFormat="1" ht="14" x14ac:dyDescent="0.3">
      <c r="A218" s="16"/>
      <c r="B218" s="133"/>
      <c r="C218" s="133"/>
      <c r="D218" s="134"/>
      <c r="E218" s="19"/>
      <c r="F218" s="19"/>
      <c r="G218" s="20"/>
      <c r="H218" s="104"/>
      <c r="I218" s="11"/>
      <c r="J218" s="185"/>
      <c r="K218" s="35"/>
    </row>
    <row r="219" spans="1:20" ht="13.5" customHeight="1" x14ac:dyDescent="0.25">
      <c r="A219" s="92"/>
      <c r="B219" s="205"/>
      <c r="C219" s="205"/>
      <c r="D219" s="205"/>
      <c r="E219" s="205"/>
      <c r="F219" s="205"/>
      <c r="G219" s="206"/>
      <c r="H219" s="104"/>
      <c r="I219" s="11"/>
      <c r="J219" s="185"/>
      <c r="K219" s="35"/>
    </row>
    <row r="220" spans="1:20" s="2" customFormat="1" ht="18.75" customHeight="1" x14ac:dyDescent="0.25">
      <c r="A220" s="37"/>
      <c r="B220" s="105" t="s">
        <v>17</v>
      </c>
      <c r="C220" s="132" t="s">
        <v>94</v>
      </c>
      <c r="D220" s="132"/>
      <c r="E220" s="132"/>
      <c r="F220" s="132"/>
      <c r="G220" s="95"/>
      <c r="H220" s="96"/>
      <c r="I220" s="96"/>
      <c r="J220" s="184"/>
      <c r="K220" s="14"/>
    </row>
    <row r="221" spans="1:20" ht="6" customHeight="1" x14ac:dyDescent="0.35">
      <c r="A221" s="106"/>
      <c r="B221" s="63"/>
      <c r="C221" s="63"/>
      <c r="D221" s="107"/>
      <c r="E221" s="107"/>
      <c r="F221" s="107"/>
      <c r="G221" s="108"/>
      <c r="H221" s="104"/>
      <c r="I221" s="11"/>
      <c r="J221" s="185"/>
      <c r="K221" s="35"/>
    </row>
    <row r="222" spans="1:20" s="85" customFormat="1" ht="14.5" x14ac:dyDescent="0.35">
      <c r="A222" s="106"/>
      <c r="B222" s="149" t="s">
        <v>39</v>
      </c>
      <c r="C222" s="149" t="s">
        <v>90</v>
      </c>
      <c r="D222" s="107"/>
      <c r="E222" s="107"/>
      <c r="F222" s="107"/>
      <c r="G222" s="108"/>
      <c r="H222" s="150"/>
      <c r="I222" s="182"/>
      <c r="J222" s="180"/>
      <c r="K222" s="151"/>
      <c r="N222" s="152"/>
      <c r="O222" s="152"/>
      <c r="P222" s="152"/>
      <c r="Q222" s="153"/>
      <c r="R222" s="153"/>
      <c r="S222" s="154"/>
      <c r="T222" s="154"/>
    </row>
    <row r="223" spans="1:20" s="85" customFormat="1" ht="13.5" customHeight="1" x14ac:dyDescent="0.3">
      <c r="A223" s="109"/>
      <c r="B223" s="86" t="s">
        <v>124</v>
      </c>
      <c r="C223" s="87"/>
      <c r="D223" s="107"/>
      <c r="E223" s="107"/>
      <c r="F223" s="107"/>
      <c r="G223" s="108"/>
      <c r="H223" s="88" t="s">
        <v>0</v>
      </c>
      <c r="I223" s="191">
        <v>1</v>
      </c>
      <c r="J223" s="195"/>
      <c r="K223" s="89">
        <f>I223*$J223</f>
        <v>0</v>
      </c>
    </row>
    <row r="224" spans="1:20" s="85" customFormat="1" ht="6" customHeight="1" x14ac:dyDescent="0.3">
      <c r="A224" s="109"/>
      <c r="B224" s="110"/>
      <c r="C224" s="111"/>
      <c r="D224" s="107"/>
      <c r="E224" s="107"/>
      <c r="F224" s="107"/>
      <c r="G224" s="113"/>
      <c r="H224" s="88"/>
      <c r="I224" s="191"/>
      <c r="J224" s="187"/>
      <c r="K224" s="90"/>
    </row>
    <row r="225" spans="1:11" s="85" customFormat="1" ht="13.5" customHeight="1" x14ac:dyDescent="0.3">
      <c r="A225" s="109"/>
      <c r="B225" s="86" t="s">
        <v>223</v>
      </c>
      <c r="C225" s="87"/>
      <c r="D225" s="107"/>
      <c r="E225" s="107"/>
      <c r="F225" s="107"/>
      <c r="G225" s="108"/>
      <c r="H225" s="88" t="s">
        <v>3</v>
      </c>
      <c r="I225" s="191">
        <v>1</v>
      </c>
      <c r="J225" s="195"/>
      <c r="K225" s="89">
        <f>I225*$J225</f>
        <v>0</v>
      </c>
    </row>
    <row r="226" spans="1:11" s="85" customFormat="1" ht="13.5" customHeight="1" x14ac:dyDescent="0.3">
      <c r="A226" s="109"/>
      <c r="B226" s="87" t="s">
        <v>21</v>
      </c>
      <c r="C226" s="87"/>
      <c r="D226" s="107"/>
      <c r="E226" s="107"/>
      <c r="F226" s="107"/>
      <c r="G226" s="108"/>
      <c r="H226" s="88"/>
      <c r="I226" s="191"/>
      <c r="J226" s="186"/>
      <c r="K226" s="89"/>
    </row>
    <row r="227" spans="1:11" s="85" customFormat="1" ht="13.5" customHeight="1" x14ac:dyDescent="0.3">
      <c r="A227" s="109"/>
      <c r="B227" s="113" t="s">
        <v>2</v>
      </c>
      <c r="C227" s="87" t="s">
        <v>224</v>
      </c>
      <c r="D227" s="107"/>
      <c r="E227" s="107"/>
      <c r="F227" s="107"/>
      <c r="G227" s="108"/>
      <c r="H227" s="88" t="s">
        <v>0</v>
      </c>
      <c r="I227" s="191">
        <v>1</v>
      </c>
      <c r="J227" s="222">
        <f>+J223</f>
        <v>0</v>
      </c>
      <c r="K227" s="89">
        <f>I227*$J227</f>
        <v>0</v>
      </c>
    </row>
    <row r="228" spans="1:11" s="85" customFormat="1" ht="13.5" customHeight="1" x14ac:dyDescent="0.3">
      <c r="A228" s="109"/>
      <c r="B228" s="113" t="s">
        <v>2</v>
      </c>
      <c r="C228" s="87" t="s">
        <v>225</v>
      </c>
      <c r="D228" s="107"/>
      <c r="E228" s="107"/>
      <c r="F228" s="107"/>
      <c r="G228" s="108"/>
      <c r="H228" s="88" t="s">
        <v>0</v>
      </c>
      <c r="I228" s="191">
        <v>2</v>
      </c>
      <c r="J228" s="195"/>
      <c r="K228" s="89">
        <f>I228*$J228</f>
        <v>0</v>
      </c>
    </row>
    <row r="229" spans="1:11" s="85" customFormat="1" ht="13.5" customHeight="1" x14ac:dyDescent="0.3">
      <c r="A229" s="109"/>
      <c r="B229" s="113" t="s">
        <v>2</v>
      </c>
      <c r="C229" s="87" t="s">
        <v>226</v>
      </c>
      <c r="D229" s="107"/>
      <c r="E229" s="107"/>
      <c r="F229" s="107"/>
      <c r="G229" s="108"/>
      <c r="H229" s="88" t="s">
        <v>0</v>
      </c>
      <c r="I229" s="191">
        <v>1</v>
      </c>
      <c r="J229" s="195"/>
      <c r="K229" s="89">
        <f>I229*$J229</f>
        <v>0</v>
      </c>
    </row>
    <row r="230" spans="1:11" s="85" customFormat="1" ht="13.5" customHeight="1" x14ac:dyDescent="0.3">
      <c r="A230" s="109"/>
      <c r="B230" s="113" t="s">
        <v>2</v>
      </c>
      <c r="C230" s="87" t="s">
        <v>227</v>
      </c>
      <c r="D230" s="107"/>
      <c r="E230" s="107"/>
      <c r="F230" s="107"/>
      <c r="G230" s="108"/>
      <c r="H230" s="88" t="s">
        <v>0</v>
      </c>
      <c r="I230" s="191">
        <v>1</v>
      </c>
      <c r="J230" s="195"/>
      <c r="K230" s="89">
        <f>I230*$J230</f>
        <v>0</v>
      </c>
    </row>
    <row r="231" spans="1:11" s="85" customFormat="1" ht="13.5" customHeight="1" x14ac:dyDescent="0.3">
      <c r="A231" s="109"/>
      <c r="B231" s="113" t="s">
        <v>2</v>
      </c>
      <c r="C231" s="87" t="s">
        <v>228</v>
      </c>
      <c r="D231" s="107"/>
      <c r="E231" s="107"/>
      <c r="F231" s="107"/>
      <c r="G231" s="108"/>
      <c r="H231" s="88" t="s">
        <v>0</v>
      </c>
      <c r="I231" s="191">
        <v>1</v>
      </c>
      <c r="J231" s="195"/>
      <c r="K231" s="89">
        <f>I231*$J231</f>
        <v>0</v>
      </c>
    </row>
    <row r="232" spans="1:11" s="85" customFormat="1" ht="6" customHeight="1" x14ac:dyDescent="0.3">
      <c r="A232" s="109"/>
      <c r="B232" s="110"/>
      <c r="C232" s="111"/>
      <c r="D232" s="107"/>
      <c r="E232" s="107"/>
      <c r="F232" s="107"/>
      <c r="G232" s="113"/>
      <c r="H232" s="88"/>
      <c r="I232" s="191"/>
      <c r="J232" s="187"/>
      <c r="K232" s="90"/>
    </row>
    <row r="233" spans="1:11" s="85" customFormat="1" ht="13.15" customHeight="1" x14ac:dyDescent="0.3">
      <c r="A233" s="109"/>
      <c r="B233" s="86" t="s">
        <v>125</v>
      </c>
      <c r="C233" s="87"/>
      <c r="D233" s="87"/>
      <c r="E233" s="107"/>
      <c r="F233" s="107"/>
      <c r="G233" s="108"/>
      <c r="H233" s="88" t="s">
        <v>3</v>
      </c>
      <c r="I233" s="191">
        <v>2</v>
      </c>
      <c r="J233" s="195"/>
      <c r="K233" s="89">
        <f>I233*$J233</f>
        <v>0</v>
      </c>
    </row>
    <row r="234" spans="1:11" s="85" customFormat="1" ht="6" customHeight="1" x14ac:dyDescent="0.3">
      <c r="A234" s="109"/>
      <c r="B234" s="110"/>
      <c r="C234" s="111"/>
      <c r="D234" s="107"/>
      <c r="E234" s="107"/>
      <c r="F234" s="107"/>
      <c r="G234" s="113"/>
      <c r="H234" s="88"/>
      <c r="I234" s="191"/>
      <c r="J234" s="187"/>
      <c r="K234" s="90"/>
    </row>
    <row r="235" spans="1:11" s="85" customFormat="1" ht="13.5" customHeight="1" x14ac:dyDescent="0.3">
      <c r="A235" s="109"/>
      <c r="B235" s="86" t="s">
        <v>126</v>
      </c>
      <c r="C235" s="87"/>
      <c r="D235" s="107"/>
      <c r="E235" s="107"/>
      <c r="F235" s="107"/>
      <c r="G235" s="108"/>
      <c r="H235" s="88"/>
      <c r="I235" s="191"/>
      <c r="J235" s="186"/>
      <c r="K235" s="89"/>
    </row>
    <row r="236" spans="1:11" s="85" customFormat="1" ht="13.5" customHeight="1" x14ac:dyDescent="0.3">
      <c r="A236" s="109"/>
      <c r="B236" s="113" t="s">
        <v>2</v>
      </c>
      <c r="C236" s="87" t="s">
        <v>128</v>
      </c>
      <c r="E236" s="107"/>
      <c r="F236" s="107"/>
      <c r="G236" s="108"/>
      <c r="H236" s="88" t="s">
        <v>3</v>
      </c>
      <c r="I236" s="191">
        <v>1</v>
      </c>
      <c r="J236" s="194"/>
      <c r="K236" s="89">
        <f t="shared" ref="K236" si="8">I236*$J236</f>
        <v>0</v>
      </c>
    </row>
    <row r="237" spans="1:11" s="85" customFormat="1" ht="13.5" customHeight="1" x14ac:dyDescent="0.3">
      <c r="A237" s="109"/>
      <c r="B237" s="113" t="s">
        <v>2</v>
      </c>
      <c r="C237" s="87" t="s">
        <v>129</v>
      </c>
      <c r="E237" s="107"/>
      <c r="F237" s="107"/>
      <c r="G237" s="108"/>
      <c r="H237" s="88" t="s">
        <v>3</v>
      </c>
      <c r="I237" s="191">
        <v>1</v>
      </c>
      <c r="J237" s="194"/>
      <c r="K237" s="89">
        <f t="shared" ref="K237" si="9">I237*$J237</f>
        <v>0</v>
      </c>
    </row>
    <row r="238" spans="1:11" s="85" customFormat="1" ht="13.5" customHeight="1" x14ac:dyDescent="0.3">
      <c r="A238" s="109"/>
      <c r="B238" s="113" t="s">
        <v>2</v>
      </c>
      <c r="C238" s="87" t="s">
        <v>127</v>
      </c>
      <c r="E238" s="107"/>
      <c r="F238" s="107"/>
      <c r="G238" s="108"/>
      <c r="H238" s="88" t="s">
        <v>3</v>
      </c>
      <c r="I238" s="191">
        <v>1</v>
      </c>
      <c r="J238" s="194"/>
      <c r="K238" s="89">
        <f t="shared" ref="K238" si="10">I238*$J238</f>
        <v>0</v>
      </c>
    </row>
    <row r="239" spans="1:11" s="85" customFormat="1" ht="13.5" customHeight="1" x14ac:dyDescent="0.3">
      <c r="A239" s="109"/>
      <c r="B239" s="87" t="s">
        <v>21</v>
      </c>
      <c r="C239" s="87"/>
      <c r="D239" s="107"/>
      <c r="E239" s="107"/>
      <c r="F239" s="107"/>
      <c r="G239" s="108"/>
      <c r="H239" s="88"/>
      <c r="I239" s="191"/>
      <c r="J239" s="186"/>
      <c r="K239" s="89"/>
    </row>
    <row r="240" spans="1:11" s="85" customFormat="1" ht="13.5" customHeight="1" x14ac:dyDescent="0.3">
      <c r="A240" s="109"/>
      <c r="B240" s="113" t="s">
        <v>2</v>
      </c>
      <c r="C240" s="87" t="s">
        <v>130</v>
      </c>
      <c r="D240" s="107"/>
      <c r="E240" s="107"/>
      <c r="F240" s="107"/>
      <c r="G240" s="108"/>
      <c r="H240" s="88"/>
      <c r="I240" s="191"/>
      <c r="J240" s="186"/>
      <c r="K240" s="89"/>
    </row>
    <row r="241" spans="1:20" s="85" customFormat="1" ht="13.5" customHeight="1" x14ac:dyDescent="0.3">
      <c r="A241" s="109"/>
      <c r="B241" s="113" t="s">
        <v>2</v>
      </c>
      <c r="C241" s="87" t="s">
        <v>131</v>
      </c>
      <c r="D241" s="107"/>
      <c r="E241" s="107"/>
      <c r="F241" s="107"/>
      <c r="G241" s="108"/>
      <c r="H241" s="88" t="s">
        <v>3</v>
      </c>
      <c r="I241" s="191">
        <v>1</v>
      </c>
      <c r="J241" s="194"/>
      <c r="K241" s="89">
        <f t="shared" ref="K241" si="11">I241*$J241</f>
        <v>0</v>
      </c>
    </row>
    <row r="242" spans="1:20" s="85" customFormat="1" ht="13.5" customHeight="1" x14ac:dyDescent="0.3">
      <c r="A242" s="109"/>
      <c r="B242" s="113" t="s">
        <v>2</v>
      </c>
      <c r="C242" s="87" t="s">
        <v>132</v>
      </c>
      <c r="D242" s="107"/>
      <c r="E242" s="107"/>
      <c r="F242" s="107"/>
      <c r="G242" s="108"/>
      <c r="H242" s="88"/>
      <c r="I242" s="191"/>
      <c r="J242" s="186"/>
      <c r="K242" s="89"/>
    </row>
    <row r="243" spans="1:20" s="85" customFormat="1" ht="13.15" customHeight="1" x14ac:dyDescent="0.3">
      <c r="A243" s="109"/>
      <c r="B243" s="113" t="s">
        <v>2</v>
      </c>
      <c r="C243" s="87" t="s">
        <v>140</v>
      </c>
      <c r="D243" s="87"/>
      <c r="E243" s="107"/>
      <c r="F243" s="107"/>
      <c r="G243" s="108"/>
      <c r="H243" s="88" t="s">
        <v>3</v>
      </c>
      <c r="I243" s="191">
        <v>1</v>
      </c>
      <c r="J243" s="194"/>
      <c r="K243" s="89">
        <f t="shared" ref="K243" si="12">I243*$J243</f>
        <v>0</v>
      </c>
    </row>
    <row r="244" spans="1:20" s="85" customFormat="1" ht="6" customHeight="1" x14ac:dyDescent="0.3">
      <c r="A244" s="109"/>
      <c r="B244" s="110"/>
      <c r="C244" s="111"/>
      <c r="D244" s="107"/>
      <c r="E244" s="107"/>
      <c r="F244" s="107"/>
      <c r="G244" s="108"/>
      <c r="H244" s="88"/>
      <c r="I244" s="191"/>
      <c r="J244" s="187"/>
      <c r="K244" s="90"/>
    </row>
    <row r="245" spans="1:20" s="161" customFormat="1" ht="13.5" customHeight="1" x14ac:dyDescent="0.3">
      <c r="A245" s="155"/>
      <c r="B245" s="110"/>
      <c r="C245" s="156" t="s">
        <v>37</v>
      </c>
      <c r="D245" s="157" t="str">
        <f>+B222</f>
        <v>1.3.1</v>
      </c>
      <c r="E245" s="157"/>
      <c r="F245" s="157"/>
      <c r="G245" s="158"/>
      <c r="H245" s="159"/>
      <c r="I245" s="192"/>
      <c r="J245" s="188"/>
      <c r="K245" s="160">
        <f>SUBTOTAL(9,K222:K244)</f>
        <v>0</v>
      </c>
      <c r="N245" s="162"/>
      <c r="O245" s="162"/>
      <c r="P245" s="162"/>
      <c r="Q245" s="163"/>
      <c r="R245" s="163"/>
      <c r="S245" s="164"/>
      <c r="T245" s="164"/>
    </row>
    <row r="246" spans="1:20" s="161" customFormat="1" ht="13.5" customHeight="1" x14ac:dyDescent="0.3">
      <c r="A246" s="155"/>
      <c r="B246" s="110"/>
      <c r="C246" s="156"/>
      <c r="D246" s="157"/>
      <c r="E246" s="157"/>
      <c r="F246" s="157"/>
      <c r="G246" s="158"/>
      <c r="H246" s="159"/>
      <c r="I246" s="192"/>
      <c r="J246" s="188"/>
      <c r="K246" s="160"/>
      <c r="N246" s="162"/>
      <c r="O246" s="162"/>
      <c r="P246" s="162"/>
      <c r="Q246" s="163"/>
      <c r="R246" s="163"/>
      <c r="S246" s="164"/>
      <c r="T246" s="164"/>
    </row>
    <row r="247" spans="1:20" s="85" customFormat="1" ht="14.5" x14ac:dyDescent="0.35">
      <c r="A247" s="106"/>
      <c r="B247" s="149" t="s">
        <v>40</v>
      </c>
      <c r="C247" s="149" t="s">
        <v>91</v>
      </c>
      <c r="D247" s="107"/>
      <c r="E247" s="107"/>
      <c r="F247" s="107"/>
      <c r="G247" s="108"/>
      <c r="H247" s="150"/>
      <c r="I247" s="182"/>
      <c r="J247" s="180"/>
      <c r="K247" s="151"/>
      <c r="N247" s="152"/>
      <c r="O247" s="152"/>
      <c r="P247" s="152"/>
      <c r="Q247" s="153"/>
      <c r="R247" s="153"/>
      <c r="S247" s="154"/>
      <c r="T247" s="154"/>
    </row>
    <row r="248" spans="1:20" s="85" customFormat="1" ht="13.5" customHeight="1" x14ac:dyDescent="0.3">
      <c r="A248" s="109"/>
      <c r="B248" s="86" t="s">
        <v>133</v>
      </c>
      <c r="C248" s="87"/>
      <c r="D248" s="107"/>
      <c r="E248" s="107"/>
      <c r="F248" s="107"/>
      <c r="G248" s="108"/>
      <c r="H248" s="88" t="s">
        <v>0</v>
      </c>
      <c r="I248" s="191">
        <v>2</v>
      </c>
      <c r="J248" s="195"/>
      <c r="K248" s="89">
        <f>I248*$J248</f>
        <v>0</v>
      </c>
    </row>
    <row r="249" spans="1:20" s="85" customFormat="1" ht="6" customHeight="1" x14ac:dyDescent="0.3">
      <c r="A249" s="109"/>
      <c r="B249" s="110"/>
      <c r="C249" s="111"/>
      <c r="D249" s="107"/>
      <c r="E249" s="107"/>
      <c r="F249" s="107"/>
      <c r="G249" s="113"/>
      <c r="H249" s="88"/>
      <c r="I249" s="191"/>
      <c r="J249" s="187"/>
      <c r="K249" s="90"/>
    </row>
    <row r="250" spans="1:20" s="85" customFormat="1" ht="13.5" customHeight="1" x14ac:dyDescent="0.3">
      <c r="A250" s="109"/>
      <c r="B250" s="86" t="s">
        <v>134</v>
      </c>
      <c r="C250" s="87"/>
      <c r="D250" s="107"/>
      <c r="E250" s="107"/>
      <c r="F250" s="107"/>
      <c r="G250" s="108"/>
      <c r="H250" s="88"/>
      <c r="I250" s="191"/>
      <c r="J250" s="186"/>
      <c r="K250" s="89"/>
    </row>
    <row r="251" spans="1:20" s="85" customFormat="1" ht="13.5" customHeight="1" x14ac:dyDescent="0.3">
      <c r="A251" s="109"/>
      <c r="B251" s="113" t="s">
        <v>2</v>
      </c>
      <c r="C251" s="87" t="s">
        <v>135</v>
      </c>
      <c r="D251" s="107"/>
      <c r="E251" s="107"/>
      <c r="F251" s="107"/>
      <c r="G251" s="108"/>
      <c r="H251" s="88" t="s">
        <v>0</v>
      </c>
      <c r="I251" s="191">
        <v>2</v>
      </c>
      <c r="J251" s="195"/>
      <c r="K251" s="89">
        <f t="shared" ref="K251" si="13">I251*$J251</f>
        <v>0</v>
      </c>
    </row>
    <row r="252" spans="1:20" s="85" customFormat="1" ht="13.5" customHeight="1" x14ac:dyDescent="0.3">
      <c r="A252" s="109"/>
      <c r="B252" s="113" t="s">
        <v>2</v>
      </c>
      <c r="C252" s="87" t="s">
        <v>136</v>
      </c>
      <c r="D252" s="107"/>
      <c r="E252" s="107"/>
      <c r="F252" s="107"/>
      <c r="G252" s="108"/>
      <c r="H252" s="88" t="s">
        <v>3</v>
      </c>
      <c r="I252" s="191">
        <v>1</v>
      </c>
      <c r="J252" s="189" t="s">
        <v>35</v>
      </c>
      <c r="K252" s="148" t="s">
        <v>137</v>
      </c>
    </row>
    <row r="253" spans="1:20" s="85" customFormat="1" ht="13.5" customHeight="1" x14ac:dyDescent="0.3">
      <c r="A253" s="109"/>
      <c r="B253" s="113" t="s">
        <v>2</v>
      </c>
      <c r="C253" s="87" t="s">
        <v>78</v>
      </c>
      <c r="D253" s="107"/>
      <c r="E253" s="107"/>
      <c r="F253" s="107"/>
      <c r="G253" s="108"/>
      <c r="H253" s="88" t="s">
        <v>0</v>
      </c>
      <c r="I253" s="191">
        <v>2</v>
      </c>
      <c r="J253" s="195"/>
      <c r="K253" s="89">
        <f t="shared" ref="K253:K254" si="14">I253*$J253</f>
        <v>0</v>
      </c>
    </row>
    <row r="254" spans="1:20" s="85" customFormat="1" ht="13.5" customHeight="1" x14ac:dyDescent="0.3">
      <c r="A254" s="109"/>
      <c r="B254" s="113" t="s">
        <v>2</v>
      </c>
      <c r="C254" s="87" t="s">
        <v>138</v>
      </c>
      <c r="D254" s="107"/>
      <c r="E254" s="107"/>
      <c r="F254" s="107"/>
      <c r="G254" s="108"/>
      <c r="H254" s="88" t="s">
        <v>0</v>
      </c>
      <c r="I254" s="191">
        <v>1</v>
      </c>
      <c r="J254" s="195"/>
      <c r="K254" s="89">
        <f t="shared" si="14"/>
        <v>0</v>
      </c>
    </row>
    <row r="255" spans="1:20" s="85" customFormat="1" ht="6" customHeight="1" x14ac:dyDescent="0.3">
      <c r="A255" s="109"/>
      <c r="B255" s="110"/>
      <c r="C255" s="111"/>
      <c r="D255" s="107"/>
      <c r="E255" s="107"/>
      <c r="F255" s="107"/>
      <c r="G255" s="113"/>
      <c r="H255" s="88"/>
      <c r="I255" s="191"/>
      <c r="J255" s="187"/>
      <c r="K255" s="90"/>
    </row>
    <row r="256" spans="1:20" s="85" customFormat="1" ht="13.5" customHeight="1" x14ac:dyDescent="0.3">
      <c r="A256" s="109"/>
      <c r="B256" s="86" t="s">
        <v>126</v>
      </c>
      <c r="C256" s="87"/>
      <c r="D256" s="107"/>
      <c r="E256" s="107"/>
      <c r="F256" s="107"/>
      <c r="G256" s="108"/>
      <c r="H256" s="88"/>
      <c r="I256" s="191"/>
      <c r="J256" s="186"/>
      <c r="K256" s="89"/>
    </row>
    <row r="257" spans="1:20" s="85" customFormat="1" ht="13.5" customHeight="1" x14ac:dyDescent="0.3">
      <c r="A257" s="109"/>
      <c r="B257" s="113" t="s">
        <v>2</v>
      </c>
      <c r="C257" s="87" t="s">
        <v>139</v>
      </c>
      <c r="E257" s="107"/>
      <c r="F257" s="107"/>
      <c r="G257" s="108"/>
      <c r="H257" s="88" t="s">
        <v>3</v>
      </c>
      <c r="I257" s="191">
        <v>1</v>
      </c>
      <c r="J257" s="194"/>
      <c r="K257" s="89">
        <f t="shared" ref="K257" si="15">I257*$J257</f>
        <v>0</v>
      </c>
    </row>
    <row r="258" spans="1:20" s="85" customFormat="1" ht="13.5" customHeight="1" x14ac:dyDescent="0.3">
      <c r="A258" s="109"/>
      <c r="B258" s="87" t="s">
        <v>21</v>
      </c>
      <c r="C258" s="87"/>
      <c r="D258" s="107"/>
      <c r="E258" s="107"/>
      <c r="F258" s="107"/>
      <c r="G258" s="108"/>
      <c r="H258" s="88"/>
      <c r="I258" s="191"/>
      <c r="J258" s="186"/>
      <c r="K258" s="89"/>
    </row>
    <row r="259" spans="1:20" s="85" customFormat="1" ht="13.5" customHeight="1" x14ac:dyDescent="0.3">
      <c r="A259" s="109"/>
      <c r="B259" s="113" t="s">
        <v>2</v>
      </c>
      <c r="C259" s="87" t="s">
        <v>130</v>
      </c>
      <c r="D259" s="107"/>
      <c r="E259" s="107"/>
      <c r="F259" s="107"/>
      <c r="G259" s="108"/>
      <c r="H259" s="88"/>
      <c r="I259" s="191"/>
      <c r="J259" s="186"/>
      <c r="K259" s="89"/>
    </row>
    <row r="260" spans="1:20" s="85" customFormat="1" ht="13.5" customHeight="1" x14ac:dyDescent="0.3">
      <c r="A260" s="109"/>
      <c r="B260" s="113" t="s">
        <v>2</v>
      </c>
      <c r="C260" s="87" t="s">
        <v>131</v>
      </c>
      <c r="D260" s="107"/>
      <c r="E260" s="107"/>
      <c r="F260" s="107"/>
      <c r="G260" s="108"/>
      <c r="H260" s="88" t="s">
        <v>3</v>
      </c>
      <c r="I260" s="191">
        <v>1</v>
      </c>
      <c r="J260" s="194"/>
      <c r="K260" s="89">
        <f t="shared" ref="K260" si="16">I260*$J260</f>
        <v>0</v>
      </c>
    </row>
    <row r="261" spans="1:20" s="85" customFormat="1" ht="13.5" customHeight="1" x14ac:dyDescent="0.3">
      <c r="A261" s="109"/>
      <c r="B261" s="113" t="s">
        <v>2</v>
      </c>
      <c r="C261" s="87" t="s">
        <v>132</v>
      </c>
      <c r="D261" s="107"/>
      <c r="E261" s="107"/>
      <c r="F261" s="107"/>
      <c r="G261" s="108"/>
      <c r="H261" s="88"/>
      <c r="I261" s="191"/>
      <c r="J261" s="186"/>
      <c r="K261" s="89"/>
    </row>
    <row r="262" spans="1:20" s="85" customFormat="1" ht="13.15" customHeight="1" x14ac:dyDescent="0.3">
      <c r="A262" s="109"/>
      <c r="B262" s="113" t="s">
        <v>2</v>
      </c>
      <c r="C262" s="87" t="s">
        <v>140</v>
      </c>
      <c r="D262" s="87"/>
      <c r="E262" s="107"/>
      <c r="F262" s="107"/>
      <c r="G262" s="108"/>
      <c r="H262" s="88" t="s">
        <v>3</v>
      </c>
      <c r="I262" s="191">
        <v>1</v>
      </c>
      <c r="J262" s="194"/>
      <c r="K262" s="89">
        <f t="shared" ref="K262" si="17">I262*$J262</f>
        <v>0</v>
      </c>
    </row>
    <row r="263" spans="1:20" s="85" customFormat="1" ht="6" customHeight="1" x14ac:dyDescent="0.3">
      <c r="A263" s="109"/>
      <c r="B263" s="110"/>
      <c r="C263" s="111"/>
      <c r="D263" s="107"/>
      <c r="E263" s="107"/>
      <c r="F263" s="107"/>
      <c r="G263" s="108"/>
      <c r="H263" s="88"/>
      <c r="I263" s="191"/>
      <c r="J263" s="187"/>
      <c r="K263" s="90"/>
    </row>
    <row r="264" spans="1:20" s="161" customFormat="1" ht="13.5" customHeight="1" x14ac:dyDescent="0.3">
      <c r="A264" s="155"/>
      <c r="B264" s="110"/>
      <c r="C264" s="156" t="s">
        <v>37</v>
      </c>
      <c r="D264" s="157" t="str">
        <f>+B247</f>
        <v>1.3.2</v>
      </c>
      <c r="E264" s="157"/>
      <c r="F264" s="157"/>
      <c r="G264" s="158"/>
      <c r="H264" s="159"/>
      <c r="I264" s="192"/>
      <c r="J264" s="188"/>
      <c r="K264" s="160">
        <f>SUBTOTAL(9,K247:K263)</f>
        <v>0</v>
      </c>
      <c r="N264" s="162"/>
      <c r="O264" s="162"/>
      <c r="P264" s="162"/>
      <c r="Q264" s="163"/>
      <c r="R264" s="163"/>
      <c r="S264" s="164"/>
      <c r="T264" s="164"/>
    </row>
    <row r="265" spans="1:20" s="161" customFormat="1" ht="13.5" customHeight="1" x14ac:dyDescent="0.3">
      <c r="A265" s="155"/>
      <c r="B265" s="110"/>
      <c r="C265" s="156"/>
      <c r="D265" s="157"/>
      <c r="E265" s="157"/>
      <c r="F265" s="157"/>
      <c r="G265" s="158"/>
      <c r="H265" s="159"/>
      <c r="I265" s="192"/>
      <c r="J265" s="188"/>
      <c r="K265" s="160"/>
      <c r="N265" s="162"/>
      <c r="O265" s="162"/>
      <c r="P265" s="162"/>
      <c r="Q265" s="163"/>
      <c r="R265" s="163"/>
      <c r="S265" s="164"/>
      <c r="T265" s="164"/>
    </row>
    <row r="266" spans="1:20" s="85" customFormat="1" ht="14.5" x14ac:dyDescent="0.35">
      <c r="A266" s="106"/>
      <c r="B266" s="149" t="s">
        <v>92</v>
      </c>
      <c r="C266" s="149" t="s">
        <v>93</v>
      </c>
      <c r="D266" s="107"/>
      <c r="E266" s="107"/>
      <c r="F266" s="107"/>
      <c r="G266" s="108"/>
      <c r="H266" s="150"/>
      <c r="I266" s="182"/>
      <c r="J266" s="180"/>
      <c r="K266" s="151"/>
      <c r="N266" s="152"/>
      <c r="O266" s="152"/>
      <c r="P266" s="152"/>
      <c r="Q266" s="153"/>
      <c r="R266" s="153"/>
      <c r="S266" s="154"/>
      <c r="T266" s="154"/>
    </row>
    <row r="267" spans="1:20" s="85" customFormat="1" ht="13.5" customHeight="1" x14ac:dyDescent="0.3">
      <c r="A267" s="109"/>
      <c r="B267" s="197" t="s">
        <v>199</v>
      </c>
      <c r="C267" s="197"/>
      <c r="D267" s="197"/>
      <c r="E267" s="197"/>
      <c r="F267" s="197"/>
      <c r="G267" s="198"/>
      <c r="H267" s="88" t="s">
        <v>3</v>
      </c>
      <c r="I267" s="191">
        <v>1</v>
      </c>
      <c r="J267" s="195"/>
      <c r="K267" s="89">
        <f>I267*$J267</f>
        <v>0</v>
      </c>
    </row>
    <row r="268" spans="1:20" s="85" customFormat="1" ht="6" customHeight="1" x14ac:dyDescent="0.3">
      <c r="A268" s="109"/>
      <c r="B268" s="110"/>
      <c r="C268" s="111"/>
      <c r="D268" s="107"/>
      <c r="E268" s="107"/>
      <c r="F268" s="107"/>
      <c r="G268" s="108"/>
      <c r="H268" s="88"/>
      <c r="I268" s="191"/>
      <c r="J268" s="187"/>
      <c r="K268" s="90"/>
    </row>
    <row r="269" spans="1:20" s="161" customFormat="1" ht="13.5" customHeight="1" x14ac:dyDescent="0.3">
      <c r="A269" s="155"/>
      <c r="B269" s="110"/>
      <c r="C269" s="156" t="s">
        <v>37</v>
      </c>
      <c r="D269" s="157" t="str">
        <f>+B266</f>
        <v>1.3.3</v>
      </c>
      <c r="E269" s="157"/>
      <c r="F269" s="157"/>
      <c r="G269" s="158"/>
      <c r="H269" s="159"/>
      <c r="I269" s="192"/>
      <c r="J269" s="188"/>
      <c r="K269" s="160">
        <f>SUBTOTAL(9,K266:K268)</f>
        <v>0</v>
      </c>
      <c r="N269" s="162"/>
      <c r="O269" s="162"/>
      <c r="P269" s="162"/>
      <c r="Q269" s="163"/>
      <c r="R269" s="163"/>
      <c r="S269" s="164"/>
      <c r="T269" s="164"/>
    </row>
    <row r="270" spans="1:20" s="161" customFormat="1" ht="13.5" customHeight="1" x14ac:dyDescent="0.3">
      <c r="A270" s="155"/>
      <c r="B270" s="110"/>
      <c r="C270" s="156"/>
      <c r="D270" s="157"/>
      <c r="E270" s="157"/>
      <c r="F270" s="157"/>
      <c r="G270" s="158"/>
      <c r="H270" s="159"/>
      <c r="I270" s="192"/>
      <c r="J270" s="188"/>
      <c r="K270" s="160"/>
      <c r="N270" s="162"/>
      <c r="O270" s="162"/>
      <c r="P270" s="162"/>
      <c r="Q270" s="163"/>
      <c r="R270" s="163"/>
      <c r="S270" s="164"/>
      <c r="T270" s="164"/>
    </row>
    <row r="271" spans="1:20" s="3" customFormat="1" ht="18.75" customHeight="1" x14ac:dyDescent="0.3">
      <c r="A271" s="16"/>
      <c r="B271" s="240" t="s">
        <v>11</v>
      </c>
      <c r="C271" s="240"/>
      <c r="D271" s="64" t="str">
        <f>B220</f>
        <v>1.3.</v>
      </c>
      <c r="E271" s="65"/>
      <c r="F271" s="65"/>
      <c r="G271" s="66"/>
      <c r="H271" s="112"/>
      <c r="I271" s="15"/>
      <c r="J271" s="40"/>
      <c r="K271" s="41">
        <f>+SUBTOTAL(9,K220:K270)</f>
        <v>0</v>
      </c>
    </row>
    <row r="272" spans="1:20" s="3" customFormat="1" ht="14" x14ac:dyDescent="0.3">
      <c r="A272" s="16"/>
      <c r="B272" s="133"/>
      <c r="C272" s="133"/>
      <c r="D272" s="134"/>
      <c r="E272" s="19"/>
      <c r="F272" s="19"/>
      <c r="G272" s="20"/>
      <c r="H272" s="104"/>
      <c r="I272" s="11"/>
      <c r="J272" s="185"/>
      <c r="K272" s="35"/>
    </row>
    <row r="273" spans="1:20" s="3" customFormat="1" ht="14" x14ac:dyDescent="0.3">
      <c r="A273" s="16"/>
      <c r="B273" s="133"/>
      <c r="C273" s="133"/>
      <c r="D273" s="134"/>
      <c r="E273" s="19"/>
      <c r="F273" s="19"/>
      <c r="G273" s="20"/>
      <c r="H273" s="104"/>
      <c r="I273" s="11"/>
      <c r="J273" s="185"/>
      <c r="K273" s="35"/>
    </row>
    <row r="274" spans="1:20" s="2" customFormat="1" ht="18.75" customHeight="1" x14ac:dyDescent="0.25">
      <c r="A274" s="37"/>
      <c r="B274" s="105" t="s">
        <v>25</v>
      </c>
      <c r="C274" s="132" t="s">
        <v>95</v>
      </c>
      <c r="D274" s="132"/>
      <c r="E274" s="132"/>
      <c r="F274" s="132"/>
      <c r="G274" s="95"/>
      <c r="H274" s="96"/>
      <c r="I274" s="96"/>
      <c r="J274" s="184"/>
      <c r="K274" s="14"/>
    </row>
    <row r="275" spans="1:20" ht="6" customHeight="1" x14ac:dyDescent="0.35">
      <c r="A275" s="106"/>
      <c r="B275" s="63"/>
      <c r="C275" s="63"/>
      <c r="D275" s="107"/>
      <c r="E275" s="107"/>
      <c r="F275" s="107"/>
      <c r="G275" s="108"/>
      <c r="H275" s="104"/>
      <c r="I275" s="11"/>
      <c r="J275" s="185"/>
      <c r="K275" s="35"/>
    </row>
    <row r="276" spans="1:20" s="85" customFormat="1" ht="14.5" x14ac:dyDescent="0.35">
      <c r="A276" s="106"/>
      <c r="B276" s="149" t="s">
        <v>59</v>
      </c>
      <c r="C276" s="149" t="s">
        <v>96</v>
      </c>
      <c r="D276" s="107"/>
      <c r="E276" s="107"/>
      <c r="F276" s="107"/>
      <c r="G276" s="108"/>
      <c r="H276" s="150"/>
      <c r="I276" s="182"/>
      <c r="J276" s="180"/>
      <c r="K276" s="151"/>
      <c r="N276" s="152"/>
      <c r="O276" s="152"/>
      <c r="P276" s="152"/>
      <c r="Q276" s="153"/>
      <c r="R276" s="153"/>
      <c r="S276" s="154"/>
      <c r="T276" s="154"/>
    </row>
    <row r="277" spans="1:20" s="85" customFormat="1" ht="13.5" customHeight="1" x14ac:dyDescent="0.3">
      <c r="A277" s="109"/>
      <c r="B277" s="241" t="s">
        <v>156</v>
      </c>
      <c r="C277" s="241"/>
      <c r="D277" s="241"/>
      <c r="E277" s="241"/>
      <c r="F277" s="241"/>
      <c r="G277" s="242"/>
      <c r="H277" s="150"/>
      <c r="I277" s="182"/>
      <c r="J277" s="180"/>
      <c r="K277" s="151"/>
    </row>
    <row r="278" spans="1:20" s="85" customFormat="1" ht="13.5" customHeight="1" x14ac:dyDescent="0.3">
      <c r="A278" s="109"/>
      <c r="B278" s="241"/>
      <c r="C278" s="241"/>
      <c r="D278" s="241"/>
      <c r="E278" s="241"/>
      <c r="F278" s="241"/>
      <c r="G278" s="242"/>
      <c r="H278" s="88" t="s">
        <v>3</v>
      </c>
      <c r="I278" s="191">
        <v>1</v>
      </c>
      <c r="J278" s="189" t="s">
        <v>35</v>
      </c>
      <c r="K278" s="148" t="s">
        <v>137</v>
      </c>
    </row>
    <row r="279" spans="1:20" s="85" customFormat="1" ht="6" customHeight="1" x14ac:dyDescent="0.3">
      <c r="A279" s="109"/>
      <c r="B279" s="110"/>
      <c r="C279" s="111"/>
      <c r="D279" s="107"/>
      <c r="E279" s="107"/>
      <c r="F279" s="107"/>
      <c r="G279" s="113"/>
      <c r="H279" s="88"/>
      <c r="I279" s="191"/>
      <c r="J279" s="187"/>
      <c r="K279" s="90"/>
    </row>
    <row r="280" spans="1:20" s="85" customFormat="1" ht="13.5" customHeight="1" x14ac:dyDescent="0.3">
      <c r="A280" s="109"/>
      <c r="B280" s="86" t="s">
        <v>203</v>
      </c>
      <c r="C280" s="87"/>
      <c r="D280" s="107"/>
      <c r="E280" s="107"/>
      <c r="F280" s="107"/>
      <c r="G280" s="108"/>
      <c r="H280" s="88" t="s">
        <v>3</v>
      </c>
      <c r="I280" s="191">
        <v>1</v>
      </c>
      <c r="J280" s="195"/>
      <c r="K280" s="89">
        <f>I280*$J280</f>
        <v>0</v>
      </c>
    </row>
    <row r="281" spans="1:20" s="85" customFormat="1" ht="13.5" customHeight="1" x14ac:dyDescent="0.3">
      <c r="A281" s="109"/>
      <c r="B281" s="87" t="s">
        <v>21</v>
      </c>
      <c r="C281" s="87"/>
      <c r="D281" s="107"/>
      <c r="E281" s="107"/>
      <c r="F281" s="107"/>
      <c r="G281" s="108"/>
      <c r="H281" s="88"/>
      <c r="I281" s="191"/>
      <c r="J281" s="186"/>
      <c r="K281" s="89"/>
    </row>
    <row r="282" spans="1:20" s="85" customFormat="1" ht="13.5" customHeight="1" x14ac:dyDescent="0.3">
      <c r="A282" s="109"/>
      <c r="B282" s="113" t="s">
        <v>2</v>
      </c>
      <c r="C282" s="86" t="s">
        <v>141</v>
      </c>
      <c r="D282" s="107"/>
      <c r="E282" s="107"/>
      <c r="F282" s="107"/>
      <c r="G282" s="108"/>
      <c r="H282" s="88" t="s">
        <v>3</v>
      </c>
      <c r="I282" s="191">
        <v>1</v>
      </c>
      <c r="J282" s="195"/>
      <c r="K282" s="89">
        <f>I282*$J282</f>
        <v>0</v>
      </c>
    </row>
    <row r="283" spans="1:20" s="85" customFormat="1" ht="13.5" customHeight="1" x14ac:dyDescent="0.3">
      <c r="A283" s="109"/>
      <c r="B283" s="113" t="s">
        <v>2</v>
      </c>
      <c r="C283" s="86" t="s">
        <v>79</v>
      </c>
      <c r="D283" s="107"/>
      <c r="E283" s="107"/>
      <c r="F283" s="107"/>
      <c r="G283" s="108"/>
      <c r="H283" s="88" t="s">
        <v>3</v>
      </c>
      <c r="I283" s="191">
        <v>1</v>
      </c>
      <c r="J283" s="195"/>
      <c r="K283" s="89">
        <f>I283*$J283</f>
        <v>0</v>
      </c>
    </row>
    <row r="284" spans="1:20" s="85" customFormat="1" ht="13.5" customHeight="1" x14ac:dyDescent="0.3">
      <c r="A284" s="109"/>
      <c r="B284" s="113" t="s">
        <v>2</v>
      </c>
      <c r="C284" s="87" t="s">
        <v>142</v>
      </c>
      <c r="D284" s="107"/>
      <c r="E284" s="107"/>
      <c r="F284" s="107"/>
      <c r="G284" s="108"/>
      <c r="H284" s="88" t="s">
        <v>3</v>
      </c>
      <c r="I284" s="191">
        <v>1</v>
      </c>
      <c r="J284" s="195"/>
      <c r="K284" s="89">
        <f>I284*$J284</f>
        <v>0</v>
      </c>
    </row>
    <row r="285" spans="1:20" s="85" customFormat="1" ht="6" customHeight="1" x14ac:dyDescent="0.3">
      <c r="A285" s="109"/>
      <c r="B285" s="110"/>
      <c r="C285" s="111"/>
      <c r="D285" s="107"/>
      <c r="E285" s="107"/>
      <c r="F285" s="107"/>
      <c r="G285" s="108"/>
      <c r="H285" s="88"/>
      <c r="I285" s="191"/>
      <c r="J285" s="187"/>
      <c r="K285" s="90"/>
    </row>
    <row r="286" spans="1:20" s="161" customFormat="1" ht="13.5" customHeight="1" x14ac:dyDescent="0.3">
      <c r="A286" s="155"/>
      <c r="B286" s="110"/>
      <c r="C286" s="156" t="s">
        <v>37</v>
      </c>
      <c r="D286" s="157" t="str">
        <f>+B276</f>
        <v>1.4.1</v>
      </c>
      <c r="E286" s="157"/>
      <c r="F286" s="157"/>
      <c r="G286" s="158"/>
      <c r="H286" s="159"/>
      <c r="I286" s="192"/>
      <c r="J286" s="188"/>
      <c r="K286" s="160">
        <f>SUBTOTAL(9,K276:K285)</f>
        <v>0</v>
      </c>
      <c r="N286" s="162"/>
      <c r="O286" s="162"/>
      <c r="P286" s="162"/>
      <c r="Q286" s="163"/>
      <c r="R286" s="163"/>
      <c r="S286" s="164"/>
      <c r="T286" s="164"/>
    </row>
    <row r="287" spans="1:20" s="161" customFormat="1" ht="13.5" customHeight="1" x14ac:dyDescent="0.3">
      <c r="A287" s="155"/>
      <c r="B287" s="110"/>
      <c r="C287" s="156"/>
      <c r="D287" s="157"/>
      <c r="E287" s="157"/>
      <c r="F287" s="157"/>
      <c r="G287" s="158"/>
      <c r="H287" s="159"/>
      <c r="I287" s="192"/>
      <c r="J287" s="188"/>
      <c r="K287" s="160"/>
      <c r="N287" s="162"/>
      <c r="O287" s="162"/>
      <c r="P287" s="162"/>
      <c r="Q287" s="163"/>
      <c r="R287" s="163"/>
      <c r="S287" s="164"/>
      <c r="T287" s="164"/>
    </row>
    <row r="288" spans="1:20" s="85" customFormat="1" ht="14.5" x14ac:dyDescent="0.35">
      <c r="A288" s="106"/>
      <c r="B288" s="149" t="s">
        <v>60</v>
      </c>
      <c r="C288" s="149" t="s">
        <v>97</v>
      </c>
      <c r="D288" s="107"/>
      <c r="E288" s="107"/>
      <c r="F288" s="107"/>
      <c r="G288" s="108"/>
      <c r="H288" s="150"/>
      <c r="I288" s="182"/>
      <c r="J288" s="180"/>
      <c r="K288" s="151"/>
      <c r="N288" s="152"/>
      <c r="O288" s="152"/>
      <c r="P288" s="152"/>
      <c r="Q288" s="153"/>
      <c r="R288" s="153"/>
      <c r="S288" s="154"/>
      <c r="T288" s="154"/>
    </row>
    <row r="289" spans="1:20" s="85" customFormat="1" ht="13.5" customHeight="1" x14ac:dyDescent="0.3">
      <c r="A289" s="109"/>
      <c r="B289" s="86" t="s">
        <v>41</v>
      </c>
      <c r="C289" s="87"/>
      <c r="D289" s="107"/>
      <c r="E289" s="107"/>
      <c r="F289" s="107"/>
      <c r="G289" s="108"/>
      <c r="H289" s="88"/>
      <c r="I289" s="191"/>
      <c r="J289" s="186"/>
      <c r="K289" s="89"/>
    </row>
    <row r="290" spans="1:20" s="85" customFormat="1" ht="13.5" customHeight="1" x14ac:dyDescent="0.3">
      <c r="A290" s="109"/>
      <c r="B290" s="113" t="s">
        <v>2</v>
      </c>
      <c r="C290" s="87" t="s">
        <v>143</v>
      </c>
      <c r="D290" s="107"/>
      <c r="E290" s="107"/>
      <c r="F290" s="107"/>
      <c r="G290" s="108"/>
      <c r="H290" s="88" t="s">
        <v>0</v>
      </c>
      <c r="I290" s="191">
        <v>2</v>
      </c>
      <c r="J290" s="195"/>
      <c r="K290" s="89">
        <f>I290*$J290</f>
        <v>0</v>
      </c>
    </row>
    <row r="291" spans="1:20" s="85" customFormat="1" ht="13.5" customHeight="1" x14ac:dyDescent="0.3">
      <c r="A291" s="109"/>
      <c r="B291" s="87" t="s">
        <v>21</v>
      </c>
      <c r="C291" s="87"/>
      <c r="D291" s="107"/>
      <c r="E291" s="107"/>
      <c r="F291" s="107"/>
      <c r="G291" s="108"/>
      <c r="H291" s="88"/>
      <c r="I291" s="191"/>
      <c r="J291" s="186"/>
      <c r="K291" s="89"/>
    </row>
    <row r="292" spans="1:20" s="85" customFormat="1" ht="13.5" customHeight="1" x14ac:dyDescent="0.3">
      <c r="A292" s="109"/>
      <c r="B292" s="113" t="s">
        <v>2</v>
      </c>
      <c r="C292" s="86" t="s">
        <v>204</v>
      </c>
      <c r="D292" s="107"/>
      <c r="E292" s="107"/>
      <c r="F292" s="107"/>
      <c r="G292" s="108"/>
      <c r="H292" s="88" t="s">
        <v>3</v>
      </c>
      <c r="I292" s="191">
        <v>1</v>
      </c>
      <c r="J292" s="195"/>
      <c r="K292" s="89">
        <f>I292*$J292</f>
        <v>0</v>
      </c>
    </row>
    <row r="293" spans="1:20" s="85" customFormat="1" ht="6" customHeight="1" x14ac:dyDescent="0.3">
      <c r="A293" s="109"/>
      <c r="B293" s="110"/>
      <c r="C293" s="111"/>
      <c r="D293" s="107"/>
      <c r="E293" s="107"/>
      <c r="F293" s="107"/>
      <c r="G293" s="108"/>
      <c r="H293" s="88"/>
      <c r="I293" s="191"/>
      <c r="J293" s="187"/>
      <c r="K293" s="90"/>
    </row>
    <row r="294" spans="1:20" s="161" customFormat="1" ht="13.5" customHeight="1" x14ac:dyDescent="0.3">
      <c r="A294" s="155"/>
      <c r="B294" s="110"/>
      <c r="C294" s="156" t="s">
        <v>37</v>
      </c>
      <c r="D294" s="157" t="str">
        <f>+B288</f>
        <v>1.4.2</v>
      </c>
      <c r="E294" s="157"/>
      <c r="F294" s="157"/>
      <c r="G294" s="158"/>
      <c r="H294" s="159"/>
      <c r="I294" s="192"/>
      <c r="J294" s="188"/>
      <c r="K294" s="160">
        <f>SUBTOTAL(9,K288:K293)</f>
        <v>0</v>
      </c>
      <c r="N294" s="162"/>
      <c r="O294" s="162"/>
      <c r="P294" s="162"/>
      <c r="Q294" s="163"/>
      <c r="R294" s="163"/>
      <c r="S294" s="164"/>
      <c r="T294" s="164"/>
    </row>
    <row r="295" spans="1:20" s="161" customFormat="1" ht="13.5" customHeight="1" x14ac:dyDescent="0.3">
      <c r="A295" s="155"/>
      <c r="B295" s="110"/>
      <c r="C295" s="156"/>
      <c r="D295" s="157"/>
      <c r="E295" s="157"/>
      <c r="F295" s="157"/>
      <c r="G295" s="158"/>
      <c r="H295" s="159"/>
      <c r="I295" s="192"/>
      <c r="J295" s="188"/>
      <c r="K295" s="160"/>
      <c r="N295" s="162"/>
      <c r="O295" s="162"/>
      <c r="P295" s="162"/>
      <c r="Q295" s="163"/>
      <c r="R295" s="163"/>
      <c r="S295" s="164"/>
      <c r="T295" s="164"/>
    </row>
    <row r="296" spans="1:20" s="85" customFormat="1" ht="14.5" x14ac:dyDescent="0.35">
      <c r="A296" s="106"/>
      <c r="B296" s="149" t="s">
        <v>75</v>
      </c>
      <c r="C296" s="149" t="s">
        <v>98</v>
      </c>
      <c r="D296" s="107"/>
      <c r="E296" s="107"/>
      <c r="F296" s="107"/>
      <c r="G296" s="108"/>
      <c r="H296" s="150"/>
      <c r="I296" s="182"/>
      <c r="J296" s="180"/>
      <c r="K296" s="151"/>
      <c r="N296" s="152"/>
      <c r="O296" s="152"/>
      <c r="P296" s="152"/>
      <c r="Q296" s="153"/>
      <c r="R296" s="153"/>
      <c r="S296" s="154"/>
      <c r="T296" s="154"/>
    </row>
    <row r="297" spans="1:20" s="85" customFormat="1" ht="13.5" customHeight="1" x14ac:dyDescent="0.3">
      <c r="A297" s="109"/>
      <c r="B297" s="241" t="s">
        <v>144</v>
      </c>
      <c r="C297" s="241"/>
      <c r="D297" s="241"/>
      <c r="E297" s="241"/>
      <c r="F297" s="241"/>
      <c r="G297" s="242"/>
      <c r="H297" s="88"/>
      <c r="I297" s="191"/>
      <c r="J297" s="186"/>
      <c r="K297" s="89"/>
    </row>
    <row r="298" spans="1:20" s="85" customFormat="1" ht="13.15" customHeight="1" x14ac:dyDescent="0.3">
      <c r="A298" s="109"/>
      <c r="B298" s="241"/>
      <c r="C298" s="241"/>
      <c r="D298" s="241"/>
      <c r="E298" s="241"/>
      <c r="F298" s="241"/>
      <c r="G298" s="242"/>
      <c r="H298" s="88" t="s">
        <v>3</v>
      </c>
      <c r="I298" s="191">
        <v>1</v>
      </c>
      <c r="J298" s="195"/>
      <c r="K298" s="89">
        <f>I298*$J298</f>
        <v>0</v>
      </c>
    </row>
    <row r="299" spans="1:20" s="85" customFormat="1" ht="6" customHeight="1" x14ac:dyDescent="0.3">
      <c r="A299" s="109"/>
      <c r="B299" s="113"/>
      <c r="C299" s="87"/>
      <c r="D299" s="107"/>
      <c r="E299" s="107"/>
      <c r="F299" s="107"/>
      <c r="G299" s="108"/>
      <c r="H299" s="88"/>
      <c r="I299" s="191"/>
      <c r="J299" s="186"/>
      <c r="K299" s="89"/>
    </row>
    <row r="300" spans="1:20" s="85" customFormat="1" ht="13.5" customHeight="1" x14ac:dyDescent="0.3">
      <c r="A300" s="109"/>
      <c r="B300" s="241" t="s">
        <v>145</v>
      </c>
      <c r="C300" s="241"/>
      <c r="D300" s="241"/>
      <c r="E300" s="241"/>
      <c r="F300" s="241"/>
      <c r="G300" s="242"/>
      <c r="H300" s="88" t="s">
        <v>3</v>
      </c>
      <c r="I300" s="191">
        <v>1</v>
      </c>
      <c r="J300" s="195"/>
      <c r="K300" s="89">
        <f>I300*$J300</f>
        <v>0</v>
      </c>
    </row>
    <row r="301" spans="1:20" s="85" customFormat="1" ht="6" customHeight="1" x14ac:dyDescent="0.3">
      <c r="A301" s="109"/>
      <c r="B301" s="110"/>
      <c r="C301" s="111"/>
      <c r="D301" s="107"/>
      <c r="E301" s="107"/>
      <c r="F301" s="107"/>
      <c r="G301" s="108"/>
      <c r="H301" s="88"/>
      <c r="I301" s="191"/>
      <c r="J301" s="187"/>
      <c r="K301" s="90"/>
    </row>
    <row r="302" spans="1:20" s="161" customFormat="1" ht="13.5" customHeight="1" x14ac:dyDescent="0.3">
      <c r="A302" s="155"/>
      <c r="B302" s="110"/>
      <c r="C302" s="156" t="s">
        <v>37</v>
      </c>
      <c r="D302" s="157" t="str">
        <f>+B296</f>
        <v>1.4.3</v>
      </c>
      <c r="E302" s="157"/>
      <c r="F302" s="157"/>
      <c r="G302" s="158"/>
      <c r="H302" s="159"/>
      <c r="I302" s="192"/>
      <c r="J302" s="188"/>
      <c r="K302" s="160">
        <f>SUBTOTAL(9,K296:K301)</f>
        <v>0</v>
      </c>
      <c r="N302" s="162"/>
      <c r="O302" s="162"/>
      <c r="P302" s="162"/>
      <c r="Q302" s="163"/>
      <c r="R302" s="163"/>
      <c r="S302" s="164"/>
      <c r="T302" s="164"/>
    </row>
    <row r="303" spans="1:20" s="161" customFormat="1" ht="13.5" customHeight="1" x14ac:dyDescent="0.3">
      <c r="A303" s="155"/>
      <c r="B303" s="110"/>
      <c r="C303" s="156"/>
      <c r="D303" s="157"/>
      <c r="E303" s="157"/>
      <c r="F303" s="157"/>
      <c r="G303" s="158"/>
      <c r="H303" s="159"/>
      <c r="I303" s="192"/>
      <c r="J303" s="188"/>
      <c r="K303" s="160"/>
      <c r="N303" s="162"/>
      <c r="O303" s="162"/>
      <c r="P303" s="162"/>
      <c r="Q303" s="163"/>
      <c r="R303" s="163"/>
      <c r="S303" s="164"/>
      <c r="T303" s="164"/>
    </row>
    <row r="304" spans="1:20" s="85" customFormat="1" ht="14.5" x14ac:dyDescent="0.35">
      <c r="A304" s="106"/>
      <c r="B304" s="149" t="s">
        <v>104</v>
      </c>
      <c r="C304" s="149" t="s">
        <v>100</v>
      </c>
      <c r="D304" s="107"/>
      <c r="E304" s="107"/>
      <c r="F304" s="107"/>
      <c r="G304" s="108"/>
      <c r="H304" s="150"/>
      <c r="I304" s="182"/>
      <c r="J304" s="180"/>
      <c r="K304" s="151"/>
      <c r="N304" s="152"/>
      <c r="O304" s="152"/>
      <c r="P304" s="152"/>
      <c r="Q304" s="153"/>
      <c r="R304" s="153"/>
      <c r="S304" s="154"/>
      <c r="T304" s="154"/>
    </row>
    <row r="305" spans="1:20" s="85" customFormat="1" ht="13.5" customHeight="1" x14ac:dyDescent="0.3">
      <c r="A305" s="109"/>
      <c r="B305" s="86" t="s">
        <v>44</v>
      </c>
      <c r="C305" s="87"/>
      <c r="D305" s="87"/>
      <c r="E305" s="107"/>
      <c r="F305" s="107"/>
      <c r="G305" s="108"/>
      <c r="H305" s="88" t="s">
        <v>3</v>
      </c>
      <c r="I305" s="191">
        <v>1</v>
      </c>
      <c r="J305" s="195"/>
      <c r="K305" s="89">
        <f>I305*$J305</f>
        <v>0</v>
      </c>
    </row>
    <row r="306" spans="1:20" s="85" customFormat="1" ht="13.15" customHeight="1" x14ac:dyDescent="0.3">
      <c r="A306" s="109"/>
      <c r="B306" s="87" t="s">
        <v>21</v>
      </c>
      <c r="C306" s="87"/>
      <c r="D306" s="87"/>
      <c r="E306" s="107"/>
      <c r="F306" s="107"/>
      <c r="G306" s="108"/>
      <c r="H306" s="88"/>
      <c r="I306" s="191"/>
      <c r="J306" s="186"/>
      <c r="K306" s="89"/>
    </row>
    <row r="307" spans="1:20" s="85" customFormat="1" ht="13.5" customHeight="1" x14ac:dyDescent="0.3">
      <c r="A307" s="109"/>
      <c r="B307" s="113" t="s">
        <v>2</v>
      </c>
      <c r="C307" s="86" t="s">
        <v>20</v>
      </c>
      <c r="D307" s="87"/>
      <c r="E307" s="107"/>
      <c r="F307" s="107"/>
      <c r="G307" s="108"/>
      <c r="H307" s="88"/>
      <c r="I307" s="191"/>
      <c r="J307" s="186"/>
      <c r="K307" s="89"/>
    </row>
    <row r="308" spans="1:20" s="85" customFormat="1" ht="13.5" customHeight="1" x14ac:dyDescent="0.3">
      <c r="A308" s="109"/>
      <c r="B308" s="113" t="s">
        <v>2</v>
      </c>
      <c r="C308" s="86" t="s">
        <v>19</v>
      </c>
      <c r="D308" s="86"/>
      <c r="E308" s="107"/>
      <c r="F308" s="107"/>
      <c r="G308" s="108"/>
      <c r="H308" s="88" t="s">
        <v>3</v>
      </c>
      <c r="I308" s="191">
        <v>1</v>
      </c>
      <c r="J308" s="195"/>
      <c r="K308" s="89">
        <f>I308*$J308</f>
        <v>0</v>
      </c>
    </row>
    <row r="309" spans="1:20" s="85" customFormat="1" ht="13.5" customHeight="1" x14ac:dyDescent="0.3">
      <c r="A309" s="109"/>
      <c r="B309" s="113" t="s">
        <v>2</v>
      </c>
      <c r="C309" s="86" t="s">
        <v>22</v>
      </c>
      <c r="D309" s="86"/>
      <c r="E309" s="107"/>
      <c r="F309" s="107"/>
      <c r="G309" s="108"/>
      <c r="H309" s="88"/>
      <c r="I309" s="191"/>
      <c r="J309" s="186"/>
      <c r="K309" s="89"/>
    </row>
    <row r="310" spans="1:20" s="85" customFormat="1" ht="13.5" customHeight="1" x14ac:dyDescent="0.3">
      <c r="A310" s="109"/>
      <c r="B310" s="113" t="s">
        <v>2</v>
      </c>
      <c r="C310" s="86" t="s">
        <v>32</v>
      </c>
      <c r="D310" s="86"/>
      <c r="E310" s="107"/>
      <c r="F310" s="107"/>
      <c r="G310" s="108"/>
      <c r="H310" s="88"/>
      <c r="I310" s="191"/>
      <c r="J310" s="186"/>
      <c r="K310" s="89"/>
    </row>
    <row r="311" spans="1:20" s="85" customFormat="1" ht="6" customHeight="1" x14ac:dyDescent="0.3">
      <c r="A311" s="109"/>
      <c r="B311" s="110"/>
      <c r="C311" s="111"/>
      <c r="D311" s="107"/>
      <c r="E311" s="107"/>
      <c r="F311" s="107"/>
      <c r="G311" s="108"/>
      <c r="H311" s="88"/>
      <c r="I311" s="191"/>
      <c r="J311" s="187"/>
      <c r="K311" s="90"/>
    </row>
    <row r="312" spans="1:20" s="161" customFormat="1" ht="13.5" customHeight="1" x14ac:dyDescent="0.3">
      <c r="A312" s="155"/>
      <c r="B312" s="110"/>
      <c r="C312" s="156" t="s">
        <v>37</v>
      </c>
      <c r="D312" s="157" t="str">
        <f>+B304</f>
        <v>1.4.4</v>
      </c>
      <c r="E312" s="157"/>
      <c r="F312" s="157"/>
      <c r="G312" s="158"/>
      <c r="H312" s="159"/>
      <c r="I312" s="192"/>
      <c r="J312" s="188"/>
      <c r="K312" s="160">
        <f>SUBTOTAL(9,K304:K311)</f>
        <v>0</v>
      </c>
      <c r="N312" s="162"/>
      <c r="O312" s="162"/>
      <c r="P312" s="162"/>
      <c r="Q312" s="163"/>
      <c r="R312" s="163"/>
      <c r="S312" s="164"/>
      <c r="T312" s="164"/>
    </row>
    <row r="313" spans="1:20" s="161" customFormat="1" ht="13.5" customHeight="1" x14ac:dyDescent="0.3">
      <c r="A313" s="155"/>
      <c r="B313" s="110"/>
      <c r="C313" s="156"/>
      <c r="D313" s="157"/>
      <c r="E313" s="157"/>
      <c r="F313" s="157"/>
      <c r="G313" s="158"/>
      <c r="H313" s="159"/>
      <c r="I313" s="192"/>
      <c r="J313" s="188"/>
      <c r="K313" s="160"/>
      <c r="N313" s="162"/>
      <c r="O313" s="162"/>
      <c r="P313" s="162"/>
      <c r="Q313" s="163"/>
      <c r="R313" s="163"/>
      <c r="S313" s="164"/>
      <c r="T313" s="164"/>
    </row>
    <row r="314" spans="1:20" s="85" customFormat="1" ht="14.5" x14ac:dyDescent="0.35">
      <c r="A314" s="106"/>
      <c r="B314" s="149" t="s">
        <v>99</v>
      </c>
      <c r="C314" s="149" t="s">
        <v>101</v>
      </c>
      <c r="D314" s="107"/>
      <c r="E314" s="107"/>
      <c r="F314" s="107"/>
      <c r="G314" s="108"/>
      <c r="H314" s="150"/>
      <c r="I314" s="182"/>
      <c r="J314" s="180"/>
      <c r="K314" s="151"/>
      <c r="N314" s="152"/>
      <c r="O314" s="152"/>
      <c r="P314" s="152"/>
      <c r="Q314" s="153"/>
      <c r="R314" s="153"/>
      <c r="S314" s="154"/>
      <c r="T314" s="154"/>
    </row>
    <row r="315" spans="1:20" s="85" customFormat="1" ht="13.5" customHeight="1" x14ac:dyDescent="0.3">
      <c r="A315" s="109"/>
      <c r="B315" s="86" t="s">
        <v>42</v>
      </c>
      <c r="C315" s="87"/>
      <c r="D315" s="107"/>
      <c r="E315" s="107"/>
      <c r="F315" s="107"/>
      <c r="G315" s="108"/>
      <c r="H315" s="88"/>
      <c r="I315" s="191"/>
      <c r="J315" s="186"/>
      <c r="K315" s="89"/>
    </row>
    <row r="316" spans="1:20" s="85" customFormat="1" ht="13.5" customHeight="1" x14ac:dyDescent="0.3">
      <c r="A316" s="109"/>
      <c r="B316" s="87" t="s">
        <v>21</v>
      </c>
      <c r="C316" s="87"/>
      <c r="D316" s="87"/>
      <c r="E316" s="107"/>
      <c r="F316" s="107"/>
      <c r="G316" s="108"/>
      <c r="H316" s="88" t="s">
        <v>3</v>
      </c>
      <c r="I316" s="191">
        <v>1</v>
      </c>
      <c r="J316" s="195"/>
      <c r="K316" s="89">
        <f>I316*$J316</f>
        <v>0</v>
      </c>
    </row>
    <row r="317" spans="1:20" s="85" customFormat="1" ht="13.5" customHeight="1" x14ac:dyDescent="0.3">
      <c r="A317" s="109"/>
      <c r="B317" s="113" t="s">
        <v>2</v>
      </c>
      <c r="C317" s="86" t="s">
        <v>146</v>
      </c>
      <c r="D317" s="86"/>
      <c r="E317" s="107"/>
      <c r="F317" s="107"/>
      <c r="G317" s="108"/>
      <c r="H317" s="88"/>
      <c r="I317" s="191"/>
      <c r="J317" s="186"/>
      <c r="K317" s="89"/>
    </row>
    <row r="318" spans="1:20" s="85" customFormat="1" ht="6" customHeight="1" x14ac:dyDescent="0.3">
      <c r="A318" s="109"/>
      <c r="B318" s="110"/>
      <c r="C318" s="111"/>
      <c r="D318" s="107"/>
      <c r="E318" s="107"/>
      <c r="F318" s="107"/>
      <c r="G318" s="108"/>
      <c r="H318" s="88"/>
      <c r="I318" s="191"/>
      <c r="J318" s="187"/>
      <c r="K318" s="90"/>
    </row>
    <row r="319" spans="1:20" s="85" customFormat="1" ht="13.5" customHeight="1" x14ac:dyDescent="0.3">
      <c r="A319" s="109"/>
      <c r="B319" s="86" t="s">
        <v>147</v>
      </c>
      <c r="C319" s="87"/>
      <c r="D319" s="107"/>
      <c r="E319" s="107"/>
      <c r="F319" s="107"/>
      <c r="G319" s="108"/>
      <c r="H319" s="88"/>
      <c r="I319" s="191"/>
      <c r="J319" s="186"/>
      <c r="K319" s="89"/>
    </row>
    <row r="320" spans="1:20" s="85" customFormat="1" ht="13.5" customHeight="1" x14ac:dyDescent="0.3">
      <c r="A320" s="109"/>
      <c r="B320" s="113" t="s">
        <v>2</v>
      </c>
      <c r="C320" s="86" t="s">
        <v>148</v>
      </c>
      <c r="D320" s="87"/>
      <c r="E320" s="107"/>
      <c r="F320" s="107"/>
      <c r="G320" s="108"/>
      <c r="H320" s="88" t="s">
        <v>3</v>
      </c>
      <c r="I320" s="191">
        <v>1</v>
      </c>
      <c r="J320" s="195"/>
      <c r="K320" s="89">
        <f>I320*$J320</f>
        <v>0</v>
      </c>
    </row>
    <row r="321" spans="1:20" s="85" customFormat="1" ht="13.5" customHeight="1" x14ac:dyDescent="0.3">
      <c r="A321" s="109"/>
      <c r="B321" s="113" t="s">
        <v>2</v>
      </c>
      <c r="C321" s="86" t="s">
        <v>149</v>
      </c>
      <c r="D321" s="86"/>
      <c r="E321" s="107"/>
      <c r="F321" s="107"/>
      <c r="G321" s="108"/>
      <c r="H321" s="88"/>
      <c r="I321" s="191"/>
      <c r="J321" s="186"/>
      <c r="K321" s="89"/>
    </row>
    <row r="322" spans="1:20" s="85" customFormat="1" ht="6" customHeight="1" x14ac:dyDescent="0.3">
      <c r="A322" s="109"/>
      <c r="B322" s="110"/>
      <c r="C322" s="111"/>
      <c r="D322" s="107"/>
      <c r="E322" s="107"/>
      <c r="F322" s="107"/>
      <c r="G322" s="108"/>
      <c r="H322" s="88"/>
      <c r="I322" s="191"/>
      <c r="J322" s="187"/>
      <c r="K322" s="90"/>
    </row>
    <row r="323" spans="1:20" s="161" customFormat="1" ht="13.5" customHeight="1" x14ac:dyDescent="0.3">
      <c r="A323" s="155"/>
      <c r="B323" s="110"/>
      <c r="C323" s="156" t="s">
        <v>37</v>
      </c>
      <c r="D323" s="157" t="str">
        <f>+B314</f>
        <v>1.4.5</v>
      </c>
      <c r="E323" s="157"/>
      <c r="F323" s="157"/>
      <c r="G323" s="158"/>
      <c r="H323" s="159"/>
      <c r="I323" s="192"/>
      <c r="J323" s="188"/>
      <c r="K323" s="160">
        <f>SUBTOTAL(9,K314:K322)</f>
        <v>0</v>
      </c>
      <c r="N323" s="162"/>
      <c r="O323" s="162"/>
      <c r="P323" s="162"/>
      <c r="Q323" s="163"/>
      <c r="R323" s="163"/>
      <c r="S323" s="164"/>
      <c r="T323" s="164"/>
    </row>
    <row r="324" spans="1:20" s="161" customFormat="1" ht="13.5" customHeight="1" x14ac:dyDescent="0.3">
      <c r="A324" s="155"/>
      <c r="B324" s="110"/>
      <c r="C324" s="156"/>
      <c r="D324" s="157"/>
      <c r="E324" s="157"/>
      <c r="F324" s="157"/>
      <c r="G324" s="158"/>
      <c r="H324" s="159"/>
      <c r="I324" s="192"/>
      <c r="J324" s="188"/>
      <c r="K324" s="160"/>
      <c r="N324" s="162"/>
      <c r="O324" s="162"/>
      <c r="P324" s="162"/>
      <c r="Q324" s="163"/>
      <c r="R324" s="163"/>
      <c r="S324" s="164"/>
      <c r="T324" s="164"/>
    </row>
    <row r="325" spans="1:20" s="3" customFormat="1" ht="18.75" customHeight="1" x14ac:dyDescent="0.3">
      <c r="A325" s="16"/>
      <c r="B325" s="240" t="s">
        <v>11</v>
      </c>
      <c r="C325" s="240"/>
      <c r="D325" s="64" t="str">
        <f>B274</f>
        <v>1.4.</v>
      </c>
      <c r="E325" s="65"/>
      <c r="F325" s="65"/>
      <c r="G325" s="66"/>
      <c r="H325" s="112"/>
      <c r="I325" s="15"/>
      <c r="J325" s="40"/>
      <c r="K325" s="41">
        <f>+SUBTOTAL(9,K274:K324)</f>
        <v>0</v>
      </c>
    </row>
    <row r="326" spans="1:20" s="3" customFormat="1" ht="14" x14ac:dyDescent="0.3">
      <c r="A326" s="16"/>
      <c r="B326" s="133"/>
      <c r="C326" s="133"/>
      <c r="D326" s="134"/>
      <c r="E326" s="19"/>
      <c r="F326" s="19"/>
      <c r="G326" s="20"/>
      <c r="H326" s="104"/>
      <c r="I326" s="11"/>
      <c r="J326" s="185"/>
      <c r="K326" s="35"/>
    </row>
    <row r="327" spans="1:20" s="3" customFormat="1" ht="14" x14ac:dyDescent="0.3">
      <c r="A327" s="16"/>
      <c r="B327" s="133"/>
      <c r="C327" s="133"/>
      <c r="D327" s="134"/>
      <c r="E327" s="19"/>
      <c r="F327" s="19"/>
      <c r="G327" s="20"/>
      <c r="H327" s="104"/>
      <c r="I327" s="11"/>
      <c r="J327" s="185"/>
      <c r="K327" s="35"/>
    </row>
    <row r="328" spans="1:20" s="2" customFormat="1" ht="18.75" customHeight="1" x14ac:dyDescent="0.25">
      <c r="A328" s="37"/>
      <c r="B328" s="105" t="s">
        <v>31</v>
      </c>
      <c r="C328" s="132" t="s">
        <v>163</v>
      </c>
      <c r="D328" s="132"/>
      <c r="E328" s="132"/>
      <c r="F328" s="132"/>
      <c r="G328" s="95"/>
      <c r="H328" s="96"/>
      <c r="I328" s="96"/>
      <c r="J328" s="184"/>
      <c r="K328" s="14"/>
    </row>
    <row r="329" spans="1:20" ht="6" customHeight="1" x14ac:dyDescent="0.35">
      <c r="A329" s="106"/>
      <c r="B329" s="63"/>
      <c r="C329" s="63"/>
      <c r="D329" s="107"/>
      <c r="E329" s="107"/>
      <c r="F329" s="107"/>
      <c r="G329" s="108"/>
      <c r="H329" s="104"/>
      <c r="I329" s="11"/>
      <c r="J329" s="185"/>
      <c r="K329" s="35"/>
    </row>
    <row r="330" spans="1:20" s="85" customFormat="1" ht="14.5" x14ac:dyDescent="0.35">
      <c r="A330" s="106"/>
      <c r="B330" s="149" t="s">
        <v>61</v>
      </c>
      <c r="C330" s="149" t="s">
        <v>55</v>
      </c>
      <c r="D330" s="107"/>
      <c r="E330" s="107"/>
      <c r="F330" s="107"/>
      <c r="G330" s="108"/>
      <c r="H330" s="150"/>
      <c r="I330" s="182"/>
      <c r="J330" s="180"/>
      <c r="K330" s="151"/>
      <c r="N330" s="152"/>
      <c r="O330" s="152"/>
      <c r="P330" s="152"/>
      <c r="Q330" s="153"/>
      <c r="R330" s="153"/>
      <c r="S330" s="154"/>
      <c r="T330" s="154"/>
    </row>
    <row r="331" spans="1:20" s="85" customFormat="1" ht="13.5" customHeight="1" x14ac:dyDescent="0.3">
      <c r="A331" s="109"/>
      <c r="B331" s="86" t="s">
        <v>67</v>
      </c>
      <c r="C331" s="87"/>
      <c r="D331" s="107"/>
      <c r="E331" s="107"/>
      <c r="F331" s="107"/>
      <c r="G331" s="108"/>
      <c r="H331" s="150"/>
      <c r="I331" s="182"/>
      <c r="J331" s="180"/>
      <c r="K331" s="151"/>
    </row>
    <row r="332" spans="1:20" s="85" customFormat="1" ht="13.5" customHeight="1" x14ac:dyDescent="0.3">
      <c r="A332" s="109"/>
      <c r="B332" s="113" t="s">
        <v>2</v>
      </c>
      <c r="C332" s="87" t="s">
        <v>151</v>
      </c>
      <c r="D332" s="107"/>
      <c r="E332" s="107"/>
      <c r="F332" s="107"/>
      <c r="G332" s="108"/>
      <c r="H332" s="150"/>
      <c r="I332" s="182"/>
      <c r="J332" s="180"/>
      <c r="K332" s="151"/>
    </row>
    <row r="333" spans="1:20" s="85" customFormat="1" ht="13.5" customHeight="1" x14ac:dyDescent="0.3">
      <c r="A333" s="109"/>
      <c r="B333" s="113" t="s">
        <v>2</v>
      </c>
      <c r="C333" s="87" t="s">
        <v>150</v>
      </c>
      <c r="D333" s="107"/>
      <c r="E333" s="107"/>
      <c r="F333" s="107"/>
      <c r="G333" s="108"/>
      <c r="H333" s="88" t="s">
        <v>3</v>
      </c>
      <c r="I333" s="191">
        <v>1</v>
      </c>
      <c r="J333" s="195"/>
      <c r="K333" s="89">
        <f>I333*$J333</f>
        <v>0</v>
      </c>
    </row>
    <row r="334" spans="1:20" s="85" customFormat="1" ht="13.5" customHeight="1" x14ac:dyDescent="0.3">
      <c r="A334" s="109"/>
      <c r="B334" s="87" t="s">
        <v>21</v>
      </c>
      <c r="C334" s="87"/>
      <c r="D334" s="107"/>
      <c r="E334" s="107"/>
      <c r="F334" s="107"/>
      <c r="G334" s="108"/>
      <c r="H334" s="88"/>
      <c r="I334" s="191"/>
      <c r="J334" s="186"/>
      <c r="K334" s="89"/>
    </row>
    <row r="335" spans="1:20" s="85" customFormat="1" ht="13.5" customHeight="1" x14ac:dyDescent="0.3">
      <c r="A335" s="109"/>
      <c r="B335" s="113" t="s">
        <v>2</v>
      </c>
      <c r="C335" s="87" t="s">
        <v>65</v>
      </c>
      <c r="D335" s="107"/>
      <c r="E335" s="107"/>
      <c r="F335" s="107"/>
      <c r="G335" s="108"/>
      <c r="H335" s="150"/>
      <c r="I335" s="182"/>
      <c r="J335" s="180"/>
      <c r="K335" s="151"/>
    </row>
    <row r="336" spans="1:20" s="85" customFormat="1" ht="6" customHeight="1" x14ac:dyDescent="0.3">
      <c r="A336" s="109"/>
      <c r="B336" s="110"/>
      <c r="C336" s="111"/>
      <c r="D336" s="107"/>
      <c r="E336" s="107"/>
      <c r="F336" s="107"/>
      <c r="G336" s="108"/>
      <c r="H336" s="88"/>
      <c r="I336" s="191"/>
      <c r="J336" s="187"/>
      <c r="K336" s="90"/>
    </row>
    <row r="337" spans="1:20" s="161" customFormat="1" ht="13.5" customHeight="1" x14ac:dyDescent="0.3">
      <c r="A337" s="155"/>
      <c r="B337" s="110"/>
      <c r="C337" s="156" t="s">
        <v>37</v>
      </c>
      <c r="D337" s="157" t="str">
        <f>+B330</f>
        <v>1.5.1</v>
      </c>
      <c r="E337" s="157"/>
      <c r="F337" s="157"/>
      <c r="G337" s="158"/>
      <c r="H337" s="159"/>
      <c r="I337" s="192"/>
      <c r="J337" s="188"/>
      <c r="K337" s="160">
        <f>SUBTOTAL(9,K330:K336)</f>
        <v>0</v>
      </c>
      <c r="N337" s="162"/>
      <c r="O337" s="162"/>
      <c r="P337" s="162"/>
      <c r="Q337" s="163"/>
      <c r="R337" s="163"/>
      <c r="S337" s="164"/>
      <c r="T337" s="164"/>
    </row>
    <row r="338" spans="1:20" s="85" customFormat="1" ht="13.5" customHeight="1" x14ac:dyDescent="0.3">
      <c r="A338" s="109"/>
      <c r="B338" s="113"/>
      <c r="C338" s="87"/>
      <c r="D338" s="107"/>
      <c r="E338" s="107"/>
      <c r="F338" s="107"/>
      <c r="G338" s="108"/>
      <c r="H338" s="88"/>
      <c r="I338" s="191"/>
      <c r="J338" s="186"/>
      <c r="K338" s="89"/>
    </row>
    <row r="339" spans="1:20" s="85" customFormat="1" ht="14.5" x14ac:dyDescent="0.35">
      <c r="A339" s="106"/>
      <c r="B339" s="149" t="s">
        <v>62</v>
      </c>
      <c r="C339" s="149" t="s">
        <v>56</v>
      </c>
      <c r="D339" s="107"/>
      <c r="E339" s="107"/>
      <c r="F339" s="107"/>
      <c r="G339" s="108"/>
      <c r="H339" s="150"/>
      <c r="I339" s="182"/>
      <c r="J339" s="180"/>
      <c r="K339" s="151"/>
      <c r="N339" s="152"/>
      <c r="O339" s="152"/>
      <c r="P339" s="152"/>
      <c r="Q339" s="153"/>
      <c r="R339" s="153"/>
      <c r="S339" s="154"/>
      <c r="T339" s="154"/>
    </row>
    <row r="340" spans="1:20" s="85" customFormat="1" ht="13.5" customHeight="1" x14ac:dyDescent="0.3">
      <c r="A340" s="109"/>
      <c r="B340" s="241" t="s">
        <v>68</v>
      </c>
      <c r="C340" s="241"/>
      <c r="D340" s="241"/>
      <c r="E340" s="241"/>
      <c r="F340" s="241"/>
      <c r="G340" s="242"/>
      <c r="H340" s="88"/>
      <c r="I340" s="191"/>
      <c r="J340" s="186"/>
      <c r="K340" s="89"/>
    </row>
    <row r="341" spans="1:20" s="85" customFormat="1" ht="13.5" customHeight="1" x14ac:dyDescent="0.3">
      <c r="A341" s="109"/>
      <c r="B341" s="241"/>
      <c r="C341" s="241"/>
      <c r="D341" s="241"/>
      <c r="E341" s="241"/>
      <c r="F341" s="241"/>
      <c r="G341" s="242"/>
      <c r="H341" s="88"/>
      <c r="I341" s="191"/>
      <c r="J341" s="186"/>
      <c r="K341" s="89"/>
    </row>
    <row r="342" spans="1:20" s="85" customFormat="1" ht="13.5" customHeight="1" x14ac:dyDescent="0.3">
      <c r="A342" s="109"/>
      <c r="B342" s="113" t="s">
        <v>2</v>
      </c>
      <c r="C342" s="87" t="s">
        <v>152</v>
      </c>
      <c r="D342" s="107"/>
      <c r="E342" s="107"/>
      <c r="F342" s="107"/>
      <c r="G342" s="108"/>
      <c r="H342" s="88" t="s">
        <v>3</v>
      </c>
      <c r="I342" s="191">
        <v>1</v>
      </c>
      <c r="J342" s="195"/>
      <c r="K342" s="89">
        <f>I342*$J342</f>
        <v>0</v>
      </c>
    </row>
    <row r="343" spans="1:20" s="85" customFormat="1" ht="13.5" customHeight="1" x14ac:dyDescent="0.3">
      <c r="A343" s="109"/>
      <c r="B343" s="87" t="s">
        <v>21</v>
      </c>
      <c r="C343" s="87"/>
      <c r="D343" s="107"/>
      <c r="E343" s="107"/>
      <c r="F343" s="107"/>
      <c r="G343" s="108"/>
      <c r="H343" s="88"/>
      <c r="I343" s="191"/>
      <c r="J343" s="186"/>
      <c r="K343" s="89"/>
    </row>
    <row r="344" spans="1:20" s="85" customFormat="1" ht="13.5" customHeight="1" x14ac:dyDescent="0.3">
      <c r="A344" s="109"/>
      <c r="B344" s="113" t="s">
        <v>2</v>
      </c>
      <c r="C344" s="87" t="s">
        <v>66</v>
      </c>
      <c r="D344" s="107"/>
      <c r="E344" s="107"/>
      <c r="F344" s="107"/>
      <c r="G344" s="108"/>
      <c r="H344" s="88" t="s">
        <v>3</v>
      </c>
      <c r="I344" s="191">
        <v>1</v>
      </c>
      <c r="J344" s="195"/>
      <c r="K344" s="89">
        <f>I344*$J344</f>
        <v>0</v>
      </c>
    </row>
    <row r="345" spans="1:20" s="85" customFormat="1" ht="13.5" customHeight="1" x14ac:dyDescent="0.3">
      <c r="A345" s="109"/>
      <c r="B345" s="113" t="s">
        <v>2</v>
      </c>
      <c r="C345" s="87" t="s">
        <v>233</v>
      </c>
      <c r="D345" s="107"/>
      <c r="E345" s="107"/>
      <c r="F345" s="107"/>
      <c r="G345" s="108"/>
      <c r="H345" s="88" t="s">
        <v>3</v>
      </c>
      <c r="I345" s="191">
        <v>1</v>
      </c>
      <c r="J345" s="195"/>
      <c r="K345" s="89">
        <f>I345*$J345</f>
        <v>0</v>
      </c>
    </row>
    <row r="346" spans="1:20" s="85" customFormat="1" ht="13.5" customHeight="1" x14ac:dyDescent="0.3">
      <c r="A346" s="109"/>
      <c r="B346" s="113" t="s">
        <v>2</v>
      </c>
      <c r="C346" s="87" t="s">
        <v>232</v>
      </c>
      <c r="D346" s="107"/>
      <c r="E346" s="107"/>
      <c r="F346" s="107"/>
      <c r="G346" s="108"/>
      <c r="H346" s="88" t="s">
        <v>3</v>
      </c>
      <c r="I346" s="191">
        <v>1</v>
      </c>
      <c r="J346" s="195"/>
      <c r="K346" s="89">
        <f>I346*$J346</f>
        <v>0</v>
      </c>
    </row>
    <row r="347" spans="1:20" s="85" customFormat="1" ht="6" customHeight="1" x14ac:dyDescent="0.3">
      <c r="A347" s="109"/>
      <c r="B347" s="110"/>
      <c r="C347" s="111"/>
      <c r="D347" s="107"/>
      <c r="E347" s="107"/>
      <c r="F347" s="107"/>
      <c r="G347" s="108"/>
      <c r="H347" s="88"/>
      <c r="I347" s="191"/>
      <c r="J347" s="187"/>
      <c r="K347" s="90"/>
    </row>
    <row r="348" spans="1:20" s="161" customFormat="1" ht="13.5" customHeight="1" x14ac:dyDescent="0.3">
      <c r="A348" s="155"/>
      <c r="B348" s="110"/>
      <c r="C348" s="156" t="s">
        <v>37</v>
      </c>
      <c r="D348" s="157" t="str">
        <f>+B339</f>
        <v>1.5.2</v>
      </c>
      <c r="E348" s="157"/>
      <c r="F348" s="157"/>
      <c r="G348" s="158"/>
      <c r="H348" s="159"/>
      <c r="I348" s="192"/>
      <c r="J348" s="188"/>
      <c r="K348" s="160">
        <f>SUBTOTAL(9,K339:K347)</f>
        <v>0</v>
      </c>
      <c r="N348" s="162"/>
      <c r="O348" s="162"/>
      <c r="P348" s="162"/>
      <c r="Q348" s="163"/>
      <c r="R348" s="163"/>
      <c r="S348" s="164"/>
      <c r="T348" s="164"/>
    </row>
    <row r="349" spans="1:20" s="85" customFormat="1" ht="13.5" customHeight="1" x14ac:dyDescent="0.3">
      <c r="A349" s="109"/>
      <c r="B349" s="113"/>
      <c r="C349" s="87"/>
      <c r="D349" s="107"/>
      <c r="E349" s="107"/>
      <c r="F349" s="107"/>
      <c r="G349" s="108"/>
      <c r="H349" s="88"/>
      <c r="I349" s="191"/>
      <c r="J349" s="186"/>
      <c r="K349" s="89"/>
    </row>
    <row r="350" spans="1:20" s="85" customFormat="1" ht="14.5" x14ac:dyDescent="0.35">
      <c r="A350" s="106"/>
      <c r="B350" s="149" t="s">
        <v>76</v>
      </c>
      <c r="C350" s="149" t="s">
        <v>57</v>
      </c>
      <c r="D350" s="107"/>
      <c r="E350" s="107"/>
      <c r="F350" s="107"/>
      <c r="G350" s="108"/>
      <c r="H350" s="150"/>
      <c r="I350" s="182"/>
      <c r="J350" s="180"/>
      <c r="K350" s="151"/>
      <c r="N350" s="152"/>
      <c r="O350" s="152"/>
      <c r="P350" s="152"/>
      <c r="Q350" s="153"/>
      <c r="R350" s="153"/>
      <c r="S350" s="154"/>
      <c r="T350" s="154"/>
    </row>
    <row r="351" spans="1:20" s="85" customFormat="1" ht="13.5" customHeight="1" x14ac:dyDescent="0.3">
      <c r="A351" s="109"/>
      <c r="B351" s="86" t="s">
        <v>69</v>
      </c>
      <c r="C351" s="87"/>
      <c r="D351" s="107"/>
      <c r="E351" s="107"/>
      <c r="F351" s="107"/>
      <c r="G351" s="108"/>
      <c r="H351" s="88" t="s">
        <v>3</v>
      </c>
      <c r="I351" s="191">
        <v>1</v>
      </c>
      <c r="J351" s="195"/>
      <c r="K351" s="89">
        <f>I351*$J351</f>
        <v>0</v>
      </c>
    </row>
    <row r="352" spans="1:20" s="85" customFormat="1" ht="13.5" customHeight="1" x14ac:dyDescent="0.3">
      <c r="A352" s="109"/>
      <c r="B352" s="113" t="s">
        <v>2</v>
      </c>
      <c r="C352" s="87" t="s">
        <v>23</v>
      </c>
      <c r="D352" s="107"/>
      <c r="E352" s="107"/>
      <c r="F352" s="107"/>
      <c r="G352" s="108"/>
      <c r="H352" s="88"/>
      <c r="I352" s="191"/>
      <c r="J352" s="186"/>
      <c r="K352" s="89"/>
    </row>
    <row r="353" spans="1:20" s="85" customFormat="1" ht="13.5" customHeight="1" x14ac:dyDescent="0.3">
      <c r="A353" s="109"/>
      <c r="B353" s="113" t="s">
        <v>2</v>
      </c>
      <c r="C353" s="87" t="s">
        <v>24</v>
      </c>
      <c r="D353" s="107"/>
      <c r="E353" s="107"/>
      <c r="F353" s="107"/>
      <c r="G353" s="108"/>
      <c r="H353" s="88" t="s">
        <v>3</v>
      </c>
      <c r="I353" s="191">
        <v>1</v>
      </c>
      <c r="J353" s="195"/>
      <c r="K353" s="89">
        <f>I353*$J353</f>
        <v>0</v>
      </c>
    </row>
    <row r="354" spans="1:20" s="85" customFormat="1" ht="13.5" customHeight="1" x14ac:dyDescent="0.3">
      <c r="A354" s="109"/>
      <c r="B354" s="113" t="s">
        <v>2</v>
      </c>
      <c r="C354" s="87" t="s">
        <v>33</v>
      </c>
      <c r="D354" s="107"/>
      <c r="E354" s="107"/>
      <c r="F354" s="107"/>
      <c r="G354" s="108"/>
      <c r="H354" s="88"/>
      <c r="I354" s="191"/>
      <c r="J354" s="186"/>
      <c r="K354" s="89"/>
    </row>
    <row r="355" spans="1:20" s="85" customFormat="1" ht="13.5" customHeight="1" x14ac:dyDescent="0.3">
      <c r="A355" s="109"/>
      <c r="B355" s="241" t="s">
        <v>72</v>
      </c>
      <c r="C355" s="241"/>
      <c r="D355" s="241"/>
      <c r="E355" s="241"/>
      <c r="F355" s="241"/>
      <c r="G355" s="242"/>
      <c r="H355" s="88"/>
      <c r="I355" s="191"/>
      <c r="J355" s="186"/>
      <c r="K355" s="89"/>
    </row>
    <row r="356" spans="1:20" s="85" customFormat="1" ht="13.5" customHeight="1" x14ac:dyDescent="0.3">
      <c r="A356" s="109"/>
      <c r="B356" s="241"/>
      <c r="C356" s="241"/>
      <c r="D356" s="241"/>
      <c r="E356" s="241"/>
      <c r="F356" s="241"/>
      <c r="G356" s="242"/>
      <c r="H356" s="88"/>
      <c r="I356" s="191"/>
      <c r="J356" s="186"/>
      <c r="K356" s="89"/>
    </row>
    <row r="357" spans="1:20" s="85" customFormat="1" ht="13.5" customHeight="1" x14ac:dyDescent="0.3">
      <c r="A357" s="109"/>
      <c r="B357" s="113" t="s">
        <v>2</v>
      </c>
      <c r="C357" s="87" t="s">
        <v>153</v>
      </c>
      <c r="D357" s="107"/>
      <c r="E357" s="107"/>
      <c r="F357" s="107"/>
      <c r="G357" s="108"/>
      <c r="H357" s="88" t="s">
        <v>3</v>
      </c>
      <c r="I357" s="191">
        <v>1</v>
      </c>
      <c r="J357" s="195"/>
      <c r="K357" s="89">
        <f>I357*$J357</f>
        <v>0</v>
      </c>
    </row>
    <row r="358" spans="1:20" s="85" customFormat="1" ht="13.5" customHeight="1" x14ac:dyDescent="0.3">
      <c r="A358" s="109"/>
      <c r="B358" s="113" t="s">
        <v>2</v>
      </c>
      <c r="C358" s="87" t="s">
        <v>154</v>
      </c>
      <c r="D358" s="107"/>
      <c r="E358" s="107"/>
      <c r="F358" s="107"/>
      <c r="G358" s="108"/>
      <c r="H358" s="88" t="s">
        <v>3</v>
      </c>
      <c r="I358" s="191">
        <v>1</v>
      </c>
      <c r="J358" s="195"/>
      <c r="K358" s="89">
        <f>I358*$J358</f>
        <v>0</v>
      </c>
    </row>
    <row r="359" spans="1:20" s="85" customFormat="1" ht="13.5" customHeight="1" x14ac:dyDescent="0.3">
      <c r="A359" s="109"/>
      <c r="B359" s="113" t="s">
        <v>2</v>
      </c>
      <c r="C359" s="87" t="s">
        <v>155</v>
      </c>
      <c r="D359" s="107"/>
      <c r="E359" s="107"/>
      <c r="F359" s="107"/>
      <c r="G359" s="108"/>
      <c r="H359" s="88" t="s">
        <v>3</v>
      </c>
      <c r="I359" s="191">
        <v>1</v>
      </c>
      <c r="J359" s="195"/>
      <c r="K359" s="89">
        <f>I359*$J359</f>
        <v>0</v>
      </c>
    </row>
    <row r="360" spans="1:20" s="85" customFormat="1" ht="6" customHeight="1" x14ac:dyDescent="0.3">
      <c r="A360" s="109"/>
      <c r="B360" s="110"/>
      <c r="C360" s="111"/>
      <c r="D360" s="107"/>
      <c r="E360" s="107"/>
      <c r="F360" s="107"/>
      <c r="G360" s="108"/>
      <c r="H360" s="88"/>
      <c r="I360" s="191"/>
      <c r="J360" s="187"/>
      <c r="K360" s="90"/>
    </row>
    <row r="361" spans="1:20" s="161" customFormat="1" ht="13.5" customHeight="1" x14ac:dyDescent="0.3">
      <c r="A361" s="155"/>
      <c r="B361" s="110"/>
      <c r="C361" s="156" t="s">
        <v>37</v>
      </c>
      <c r="D361" s="157" t="str">
        <f>+B350</f>
        <v>1.5.3</v>
      </c>
      <c r="E361" s="157"/>
      <c r="F361" s="157"/>
      <c r="G361" s="158"/>
      <c r="H361" s="159"/>
      <c r="I361" s="192"/>
      <c r="J361" s="188"/>
      <c r="K361" s="160">
        <f>SUBTOTAL(9,K350:K360)</f>
        <v>0</v>
      </c>
      <c r="N361" s="162"/>
      <c r="O361" s="162"/>
      <c r="P361" s="162"/>
      <c r="Q361" s="163"/>
      <c r="R361" s="163"/>
      <c r="S361" s="164"/>
      <c r="T361" s="164"/>
    </row>
    <row r="362" spans="1:20" s="85" customFormat="1" ht="13.5" customHeight="1" x14ac:dyDescent="0.3">
      <c r="A362" s="109"/>
      <c r="B362" s="113"/>
      <c r="C362" s="87"/>
      <c r="D362" s="107"/>
      <c r="E362" s="107"/>
      <c r="F362" s="107"/>
      <c r="G362" s="108"/>
      <c r="H362" s="88"/>
      <c r="I362" s="191"/>
      <c r="J362" s="186"/>
      <c r="K362" s="89"/>
    </row>
    <row r="363" spans="1:20" s="85" customFormat="1" ht="14.5" x14ac:dyDescent="0.35">
      <c r="A363" s="106"/>
      <c r="B363" s="149" t="s">
        <v>105</v>
      </c>
      <c r="C363" s="149" t="s">
        <v>58</v>
      </c>
      <c r="D363" s="107"/>
      <c r="E363" s="107"/>
      <c r="F363" s="107"/>
      <c r="G363" s="108"/>
      <c r="H363" s="150"/>
      <c r="I363" s="182"/>
      <c r="J363" s="180"/>
      <c r="K363" s="151"/>
      <c r="N363" s="152"/>
      <c r="O363" s="152"/>
      <c r="P363" s="152"/>
      <c r="Q363" s="153"/>
      <c r="R363" s="153"/>
      <c r="S363" s="154"/>
      <c r="T363" s="154"/>
    </row>
    <row r="364" spans="1:20" s="85" customFormat="1" ht="14.5" x14ac:dyDescent="0.35">
      <c r="A364" s="106"/>
      <c r="B364" s="241" t="s">
        <v>71</v>
      </c>
      <c r="C364" s="241"/>
      <c r="D364" s="241"/>
      <c r="E364" s="241"/>
      <c r="F364" s="241"/>
      <c r="G364" s="242"/>
      <c r="H364" s="150"/>
      <c r="I364" s="182"/>
      <c r="J364" s="180"/>
      <c r="K364" s="151"/>
      <c r="N364" s="152"/>
      <c r="O364" s="152"/>
      <c r="P364" s="152"/>
      <c r="Q364" s="153"/>
      <c r="R364" s="153"/>
      <c r="S364" s="154"/>
      <c r="T364" s="154"/>
    </row>
    <row r="365" spans="1:20" s="85" customFormat="1" ht="13.5" customHeight="1" x14ac:dyDescent="0.3">
      <c r="A365" s="109"/>
      <c r="B365" s="241"/>
      <c r="C365" s="241"/>
      <c r="D365" s="241"/>
      <c r="E365" s="241"/>
      <c r="F365" s="241"/>
      <c r="G365" s="242"/>
      <c r="H365" s="88" t="s">
        <v>70</v>
      </c>
      <c r="I365" s="191">
        <v>0.5</v>
      </c>
      <c r="J365" s="195"/>
      <c r="K365" s="89">
        <f>I365*$J365</f>
        <v>0</v>
      </c>
    </row>
    <row r="366" spans="1:20" s="85" customFormat="1" ht="6" customHeight="1" x14ac:dyDescent="0.3">
      <c r="A366" s="109"/>
      <c r="B366" s="110"/>
      <c r="C366" s="111"/>
      <c r="D366" s="107"/>
      <c r="E366" s="107"/>
      <c r="F366" s="107"/>
      <c r="G366" s="108"/>
      <c r="H366" s="88"/>
      <c r="I366" s="191"/>
      <c r="J366" s="187"/>
      <c r="K366" s="90"/>
    </row>
    <row r="367" spans="1:20" s="161" customFormat="1" ht="13.5" customHeight="1" x14ac:dyDescent="0.3">
      <c r="A367" s="155"/>
      <c r="B367" s="110"/>
      <c r="C367" s="156" t="s">
        <v>37</v>
      </c>
      <c r="D367" s="157" t="str">
        <f>+B363</f>
        <v>1.5.4</v>
      </c>
      <c r="E367" s="157"/>
      <c r="F367" s="157"/>
      <c r="G367" s="158"/>
      <c r="H367" s="159"/>
      <c r="I367" s="192"/>
      <c r="J367" s="188"/>
      <c r="K367" s="160">
        <f>SUBTOTAL(9,K363:K366)</f>
        <v>0</v>
      </c>
      <c r="N367" s="162"/>
      <c r="O367" s="162"/>
      <c r="P367" s="162"/>
      <c r="Q367" s="163"/>
      <c r="R367" s="163"/>
      <c r="S367" s="164"/>
      <c r="T367" s="164"/>
    </row>
    <row r="368" spans="1:20" s="85" customFormat="1" ht="13.5" customHeight="1" x14ac:dyDescent="0.3">
      <c r="A368" s="109"/>
      <c r="B368" s="113"/>
      <c r="C368" s="87"/>
      <c r="D368" s="107"/>
      <c r="E368" s="107"/>
      <c r="F368" s="107"/>
      <c r="G368" s="108"/>
      <c r="H368" s="88"/>
      <c r="I368" s="191"/>
      <c r="J368" s="186"/>
      <c r="K368" s="89"/>
    </row>
    <row r="369" spans="1:13" ht="6" customHeight="1" x14ac:dyDescent="0.25">
      <c r="A369" s="109"/>
      <c r="B369" s="110"/>
      <c r="C369" s="111"/>
      <c r="D369" s="107"/>
      <c r="E369" s="107"/>
      <c r="F369" s="107"/>
      <c r="G369" s="108"/>
      <c r="H369" s="104"/>
      <c r="I369" s="11"/>
      <c r="J369" s="185"/>
      <c r="K369" s="35"/>
    </row>
    <row r="370" spans="1:13" s="3" customFormat="1" ht="18.75" customHeight="1" x14ac:dyDescent="0.3">
      <c r="A370" s="16"/>
      <c r="B370" s="240" t="s">
        <v>11</v>
      </c>
      <c r="C370" s="240"/>
      <c r="D370" s="64" t="str">
        <f>B328</f>
        <v>1.5.</v>
      </c>
      <c r="E370" s="65"/>
      <c r="F370" s="65"/>
      <c r="G370" s="66"/>
      <c r="H370" s="112"/>
      <c r="I370" s="15"/>
      <c r="J370" s="40"/>
      <c r="K370" s="41">
        <f>+SUBTOTAL(9,K328:K369)</f>
        <v>0</v>
      </c>
    </row>
    <row r="371" spans="1:13" s="3" customFormat="1" ht="14" x14ac:dyDescent="0.3">
      <c r="A371" s="16"/>
      <c r="B371" s="133"/>
      <c r="C371" s="133"/>
      <c r="D371" s="134"/>
      <c r="E371" s="19"/>
      <c r="F371" s="19"/>
      <c r="G371" s="20"/>
      <c r="H371" s="104"/>
      <c r="I371" s="11"/>
      <c r="J371" s="185"/>
      <c r="K371" s="35"/>
    </row>
    <row r="372" spans="1:13" s="3" customFormat="1" ht="14" x14ac:dyDescent="0.3">
      <c r="A372" s="16"/>
      <c r="B372" s="133"/>
      <c r="C372" s="133"/>
      <c r="D372" s="134"/>
      <c r="E372" s="19"/>
      <c r="F372" s="19"/>
      <c r="G372" s="20"/>
      <c r="H372" s="104"/>
      <c r="I372" s="11"/>
      <c r="J372" s="185"/>
      <c r="K372" s="35"/>
    </row>
    <row r="373" spans="1:13" s="3" customFormat="1" ht="9" customHeight="1" x14ac:dyDescent="0.3">
      <c r="A373" s="16"/>
      <c r="B373" s="133"/>
      <c r="C373" s="133"/>
      <c r="D373" s="134"/>
      <c r="E373" s="19"/>
      <c r="F373" s="19"/>
      <c r="G373" s="20"/>
      <c r="H373" s="104"/>
      <c r="I373" s="11"/>
      <c r="J373" s="185"/>
      <c r="K373" s="35"/>
    </row>
    <row r="374" spans="1:13" s="6" customFormat="1" ht="22.5" customHeight="1" x14ac:dyDescent="0.25">
      <c r="A374" s="129"/>
      <c r="B374" s="83" t="s">
        <v>1</v>
      </c>
      <c r="C374" s="79" t="str">
        <f>A155</f>
        <v xml:space="preserve">  1. TRANCHE FERME : AIR COMPRIME - CLAUDE BONNIER</v>
      </c>
      <c r="D374" s="79"/>
      <c r="E374" s="79"/>
      <c r="F374" s="79"/>
      <c r="G374" s="79"/>
      <c r="H374" s="84"/>
      <c r="I374" s="84"/>
      <c r="J374" s="245">
        <f>SUBTOTAL(9,K155:K373)</f>
        <v>0</v>
      </c>
      <c r="K374" s="263"/>
      <c r="M374" s="218"/>
    </row>
    <row r="375" spans="1:13" ht="10.9" customHeight="1" x14ac:dyDescent="0.25">
      <c r="A375" s="193"/>
      <c r="B375" s="144"/>
      <c r="C375" s="145"/>
      <c r="D375" s="145"/>
      <c r="E375" s="145"/>
      <c r="F375" s="145"/>
      <c r="G375" s="145"/>
      <c r="H375" s="146"/>
      <c r="I375" s="138"/>
      <c r="J375" s="139"/>
      <c r="K375" s="139"/>
      <c r="M375" s="219"/>
    </row>
    <row r="376" spans="1:13" ht="13" x14ac:dyDescent="0.25">
      <c r="A376" s="27"/>
      <c r="B376" s="97"/>
      <c r="C376" s="99"/>
      <c r="D376" s="99"/>
      <c r="E376" s="99"/>
      <c r="F376" s="99"/>
      <c r="G376" s="28"/>
      <c r="H376" s="29"/>
      <c r="I376" s="30"/>
      <c r="J376" s="168"/>
      <c r="K376" s="30"/>
    </row>
    <row r="377" spans="1:13" ht="7" customHeight="1" x14ac:dyDescent="0.25">
      <c r="A377" s="22"/>
      <c r="B377" s="69"/>
      <c r="C377" s="57"/>
      <c r="D377" s="57"/>
      <c r="E377" s="57"/>
      <c r="F377" s="57"/>
      <c r="G377" s="136"/>
      <c r="H377" s="209"/>
      <c r="I377" s="210"/>
      <c r="J377" s="208"/>
      <c r="K377" s="147"/>
    </row>
    <row r="378" spans="1:13" s="4" customFormat="1" ht="18" customHeight="1" x14ac:dyDescent="0.3">
      <c r="A378" s="31"/>
      <c r="B378" s="68" t="s">
        <v>243</v>
      </c>
      <c r="C378" s="32"/>
      <c r="D378" s="32"/>
      <c r="E378" s="32"/>
      <c r="F378" s="32"/>
      <c r="G378" s="32"/>
      <c r="H378" s="171"/>
      <c r="I378" s="211"/>
      <c r="J378" s="247">
        <f>K370+K325+K271+K217+K178</f>
        <v>0</v>
      </c>
      <c r="K378" s="249"/>
    </row>
    <row r="379" spans="1:13" s="5" customFormat="1" ht="18" customHeight="1" x14ac:dyDescent="0.25">
      <c r="A379" s="98"/>
      <c r="B379" s="68" t="s">
        <v>244</v>
      </c>
      <c r="C379" s="97"/>
      <c r="D379" s="97"/>
      <c r="E379" s="97"/>
      <c r="F379" s="97"/>
      <c r="G379" s="97"/>
      <c r="H379" s="168"/>
      <c r="I379" s="212"/>
      <c r="J379" s="250">
        <f>+J378*0.2</f>
        <v>0</v>
      </c>
      <c r="K379" s="252"/>
    </row>
    <row r="380" spans="1:13" ht="18" customHeight="1" x14ac:dyDescent="0.25">
      <c r="A380" s="98"/>
      <c r="B380" s="42" t="s">
        <v>12</v>
      </c>
      <c r="C380" s="100"/>
      <c r="D380" s="100"/>
      <c r="E380" s="100"/>
      <c r="F380" s="100"/>
      <c r="G380" s="100"/>
      <c r="H380" s="168"/>
      <c r="I380" s="265"/>
      <c r="J380" s="253">
        <f>+J378+J379</f>
        <v>0</v>
      </c>
      <c r="K380" s="255"/>
    </row>
    <row r="381" spans="1:13" ht="7" customHeight="1" x14ac:dyDescent="0.25">
      <c r="A381" s="26"/>
      <c r="B381" s="43"/>
      <c r="C381" s="36"/>
      <c r="D381" s="36"/>
      <c r="E381" s="36"/>
      <c r="F381" s="36"/>
      <c r="G381" s="36"/>
      <c r="H381" s="29"/>
      <c r="I381" s="213"/>
      <c r="J381" s="44"/>
      <c r="K381" s="45"/>
    </row>
    <row r="382" spans="1:13" ht="13" x14ac:dyDescent="0.25">
      <c r="A382" s="193"/>
      <c r="B382" s="135"/>
      <c r="C382" s="136"/>
      <c r="D382" s="136"/>
      <c r="E382" s="136"/>
      <c r="F382" s="136"/>
      <c r="G382" s="136"/>
      <c r="H382" s="137"/>
      <c r="I382" s="138"/>
      <c r="J382" s="139"/>
      <c r="K382" s="139"/>
    </row>
    <row r="383" spans="1:13" ht="13" x14ac:dyDescent="0.25">
      <c r="A383" s="97"/>
      <c r="B383" s="101"/>
      <c r="C383" s="100"/>
      <c r="D383" s="100"/>
      <c r="E383" s="100"/>
      <c r="F383" s="100"/>
      <c r="G383" s="100"/>
      <c r="H383" s="168"/>
      <c r="I383" s="170"/>
      <c r="J383" s="169"/>
      <c r="K383" s="169"/>
    </row>
    <row r="384" spans="1:13" s="6" customFormat="1" ht="22.5" customHeight="1" x14ac:dyDescent="0.25">
      <c r="A384" s="80" t="s">
        <v>238</v>
      </c>
      <c r="B384" s="81"/>
      <c r="C384" s="81"/>
      <c r="D384" s="81"/>
      <c r="E384" s="81"/>
      <c r="F384" s="81"/>
      <c r="G384" s="81"/>
      <c r="H384" s="81"/>
      <c r="I384" s="203"/>
      <c r="J384" s="82"/>
      <c r="K384" s="204"/>
      <c r="L384" s="70"/>
    </row>
    <row r="385" spans="1:20" ht="13.5" customHeight="1" x14ac:dyDescent="0.25">
      <c r="A385" s="38"/>
      <c r="B385" s="39"/>
      <c r="C385" s="39"/>
      <c r="D385" s="39"/>
      <c r="E385" s="39"/>
      <c r="F385" s="39"/>
      <c r="G385" s="71"/>
      <c r="H385" s="72"/>
      <c r="I385" s="190"/>
      <c r="J385" s="183"/>
      <c r="K385" s="73"/>
    </row>
    <row r="386" spans="1:20" s="2" customFormat="1" ht="18.75" customHeight="1" x14ac:dyDescent="0.25">
      <c r="A386" s="37"/>
      <c r="B386" s="105" t="s">
        <v>164</v>
      </c>
      <c r="C386" s="132" t="s">
        <v>165</v>
      </c>
      <c r="D386" s="132"/>
      <c r="E386" s="132"/>
      <c r="F386" s="132"/>
      <c r="G386" s="95"/>
      <c r="H386" s="96"/>
      <c r="I386" s="96"/>
      <c r="J386" s="184"/>
      <c r="K386" s="14"/>
    </row>
    <row r="387" spans="1:20" ht="6" customHeight="1" x14ac:dyDescent="0.35">
      <c r="A387" s="106"/>
      <c r="B387" s="63"/>
      <c r="C387" s="63"/>
      <c r="D387" s="107"/>
      <c r="E387" s="107"/>
      <c r="F387" s="107"/>
      <c r="G387" s="108"/>
      <c r="H387" s="104"/>
      <c r="I387" s="11"/>
      <c r="J387" s="185"/>
      <c r="K387" s="35"/>
    </row>
    <row r="388" spans="1:20" s="85" customFormat="1" ht="14.5" x14ac:dyDescent="0.35">
      <c r="A388" s="106"/>
      <c r="B388" s="149" t="s">
        <v>166</v>
      </c>
      <c r="C388" s="149" t="s">
        <v>195</v>
      </c>
      <c r="D388" s="107"/>
      <c r="E388" s="107"/>
      <c r="F388" s="107"/>
      <c r="G388" s="108"/>
      <c r="H388" s="150"/>
      <c r="I388" s="182"/>
      <c r="J388" s="180"/>
      <c r="K388" s="151"/>
      <c r="N388" s="152"/>
      <c r="O388" s="152"/>
      <c r="P388" s="152"/>
      <c r="Q388" s="153"/>
      <c r="R388" s="153"/>
      <c r="S388" s="154"/>
      <c r="T388" s="154"/>
    </row>
    <row r="389" spans="1:20" s="85" customFormat="1" ht="13.5" customHeight="1" x14ac:dyDescent="0.3">
      <c r="A389" s="109"/>
      <c r="B389" s="86" t="s">
        <v>106</v>
      </c>
      <c r="C389" s="87"/>
      <c r="D389" s="107"/>
      <c r="E389" s="107"/>
      <c r="F389" s="107"/>
      <c r="G389" s="108"/>
      <c r="H389" s="88" t="s">
        <v>3</v>
      </c>
      <c r="I389" s="191">
        <v>1</v>
      </c>
      <c r="J389" s="194"/>
      <c r="K389" s="89">
        <f t="shared" ref="K389" si="18">I389*$J389</f>
        <v>0</v>
      </c>
    </row>
    <row r="390" spans="1:20" s="85" customFormat="1" ht="6" customHeight="1" x14ac:dyDescent="0.3">
      <c r="A390" s="109"/>
      <c r="B390" s="110"/>
      <c r="C390" s="111"/>
      <c r="D390" s="107"/>
      <c r="E390" s="107"/>
      <c r="F390" s="107"/>
      <c r="G390" s="108"/>
      <c r="H390" s="88"/>
      <c r="I390" s="191"/>
      <c r="J390" s="187"/>
      <c r="K390" s="90"/>
    </row>
    <row r="391" spans="1:20" s="85" customFormat="1" ht="13.5" customHeight="1" x14ac:dyDescent="0.3">
      <c r="A391" s="109"/>
      <c r="B391" s="86" t="s">
        <v>191</v>
      </c>
      <c r="C391" s="87"/>
      <c r="D391" s="107"/>
      <c r="E391" s="107"/>
      <c r="F391" s="107"/>
      <c r="G391" s="108"/>
      <c r="H391" s="88" t="s">
        <v>3</v>
      </c>
      <c r="I391" s="191">
        <v>1</v>
      </c>
      <c r="J391" s="194"/>
      <c r="K391" s="89">
        <f t="shared" ref="K391" si="19">I391*$J391</f>
        <v>0</v>
      </c>
    </row>
    <row r="392" spans="1:20" s="85" customFormat="1" ht="13.5" customHeight="1" x14ac:dyDescent="0.3">
      <c r="A392" s="109"/>
      <c r="B392" s="87" t="s">
        <v>21</v>
      </c>
      <c r="C392" s="87"/>
      <c r="D392" s="107"/>
      <c r="E392" s="107"/>
      <c r="F392" s="107"/>
      <c r="G392" s="108"/>
      <c r="H392" s="88"/>
      <c r="I392" s="191"/>
      <c r="J392" s="186"/>
      <c r="K392" s="89"/>
    </row>
    <row r="393" spans="1:20" s="85" customFormat="1" ht="13.5" customHeight="1" x14ac:dyDescent="0.3">
      <c r="A393" s="109"/>
      <c r="B393" s="113" t="s">
        <v>2</v>
      </c>
      <c r="C393" s="87" t="s">
        <v>34</v>
      </c>
      <c r="D393" s="107"/>
      <c r="E393" s="107"/>
      <c r="F393" s="107"/>
      <c r="G393" s="108"/>
      <c r="H393" s="88" t="s">
        <v>3</v>
      </c>
      <c r="I393" s="191">
        <v>1</v>
      </c>
      <c r="J393" s="194"/>
      <c r="K393" s="89">
        <f t="shared" ref="K393:K394" si="20">I393*$J393</f>
        <v>0</v>
      </c>
    </row>
    <row r="394" spans="1:20" s="85" customFormat="1" ht="13.5" customHeight="1" x14ac:dyDescent="0.3">
      <c r="A394" s="109"/>
      <c r="B394" s="113" t="s">
        <v>2</v>
      </c>
      <c r="C394" s="87" t="s">
        <v>108</v>
      </c>
      <c r="D394" s="107"/>
      <c r="E394" s="107"/>
      <c r="F394" s="107"/>
      <c r="G394" s="108"/>
      <c r="H394" s="88" t="s">
        <v>3</v>
      </c>
      <c r="I394" s="191">
        <v>1</v>
      </c>
      <c r="J394" s="194"/>
      <c r="K394" s="89">
        <f t="shared" si="20"/>
        <v>0</v>
      </c>
    </row>
    <row r="395" spans="1:20" s="85" customFormat="1" ht="13.5" customHeight="1" x14ac:dyDescent="0.3">
      <c r="A395" s="109"/>
      <c r="B395" s="113" t="s">
        <v>2</v>
      </c>
      <c r="C395" s="87" t="s">
        <v>109</v>
      </c>
      <c r="D395" s="107"/>
      <c r="E395" s="107"/>
      <c r="F395" s="107"/>
      <c r="G395" s="108"/>
      <c r="H395" s="88" t="s">
        <v>3</v>
      </c>
      <c r="I395" s="191">
        <v>1</v>
      </c>
      <c r="J395" s="223" t="s">
        <v>35</v>
      </c>
      <c r="K395" s="148" t="s">
        <v>234</v>
      </c>
    </row>
    <row r="396" spans="1:20" s="85" customFormat="1" ht="6" customHeight="1" x14ac:dyDescent="0.3">
      <c r="A396" s="109"/>
      <c r="B396" s="110"/>
      <c r="C396" s="111"/>
      <c r="D396" s="107"/>
      <c r="E396" s="107"/>
      <c r="F396" s="107"/>
      <c r="G396" s="108"/>
      <c r="H396" s="88"/>
      <c r="I396" s="191"/>
      <c r="J396" s="187"/>
      <c r="K396" s="90"/>
    </row>
    <row r="397" spans="1:20" s="161" customFormat="1" ht="13.5" customHeight="1" x14ac:dyDescent="0.3">
      <c r="A397" s="155"/>
      <c r="B397" s="110"/>
      <c r="C397" s="156" t="s">
        <v>37</v>
      </c>
      <c r="D397" s="157" t="str">
        <f>+B388</f>
        <v>2.1.1</v>
      </c>
      <c r="E397" s="157"/>
      <c r="F397" s="157"/>
      <c r="G397" s="158"/>
      <c r="H397" s="159"/>
      <c r="I397" s="192"/>
      <c r="J397" s="188"/>
      <c r="K397" s="160">
        <f>SUBTOTAL(9,K388:K396)</f>
        <v>0</v>
      </c>
      <c r="N397" s="162"/>
      <c r="O397" s="162"/>
      <c r="P397" s="162"/>
      <c r="Q397" s="163"/>
      <c r="R397" s="163"/>
      <c r="S397" s="164"/>
      <c r="T397" s="164"/>
    </row>
    <row r="398" spans="1:20" s="161" customFormat="1" ht="13.5" customHeight="1" x14ac:dyDescent="0.3">
      <c r="A398" s="155"/>
      <c r="B398" s="110"/>
      <c r="C398" s="156"/>
      <c r="D398" s="157"/>
      <c r="E398" s="157"/>
      <c r="F398" s="157"/>
      <c r="G398" s="158"/>
      <c r="H398" s="159"/>
      <c r="I398" s="192"/>
      <c r="J398" s="188"/>
      <c r="K398" s="160"/>
      <c r="N398" s="162"/>
      <c r="O398" s="162"/>
      <c r="P398" s="162"/>
      <c r="Q398" s="163"/>
      <c r="R398" s="163"/>
      <c r="S398" s="164"/>
      <c r="T398" s="164"/>
    </row>
    <row r="399" spans="1:20" s="85" customFormat="1" ht="14.5" x14ac:dyDescent="0.35">
      <c r="A399" s="106"/>
      <c r="B399" s="149" t="s">
        <v>167</v>
      </c>
      <c r="C399" s="149" t="s">
        <v>84</v>
      </c>
      <c r="D399" s="107"/>
      <c r="E399" s="107"/>
      <c r="F399" s="107"/>
      <c r="G399" s="108"/>
      <c r="H399" s="150"/>
      <c r="I399" s="182"/>
      <c r="J399" s="180"/>
      <c r="K399" s="151"/>
      <c r="N399" s="152"/>
      <c r="O399" s="152"/>
      <c r="P399" s="152"/>
      <c r="Q399" s="153"/>
      <c r="R399" s="153"/>
      <c r="S399" s="154"/>
      <c r="T399" s="154"/>
    </row>
    <row r="400" spans="1:20" s="85" customFormat="1" ht="13.5" customHeight="1" x14ac:dyDescent="0.3">
      <c r="A400" s="109"/>
      <c r="B400" s="86" t="s">
        <v>107</v>
      </c>
      <c r="C400" s="87"/>
      <c r="D400" s="107"/>
      <c r="E400" s="107"/>
      <c r="F400" s="107"/>
      <c r="G400" s="108"/>
      <c r="H400" s="150"/>
      <c r="I400" s="182"/>
      <c r="J400" s="180"/>
      <c r="K400" s="151"/>
    </row>
    <row r="401" spans="1:20" s="85" customFormat="1" ht="13.5" customHeight="1" x14ac:dyDescent="0.3">
      <c r="A401" s="109"/>
      <c r="B401" s="113" t="s">
        <v>2</v>
      </c>
      <c r="C401" s="87" t="s">
        <v>206</v>
      </c>
      <c r="D401" s="107"/>
      <c r="E401" s="107"/>
      <c r="F401" s="107"/>
      <c r="G401" s="108"/>
      <c r="H401" s="88" t="s">
        <v>3</v>
      </c>
      <c r="I401" s="191">
        <v>1</v>
      </c>
      <c r="J401" s="194"/>
      <c r="K401" s="89">
        <f t="shared" ref="K401" si="21">I401*$J401</f>
        <v>0</v>
      </c>
    </row>
    <row r="402" spans="1:20" s="85" customFormat="1" ht="13.5" customHeight="1" x14ac:dyDescent="0.3">
      <c r="A402" s="109"/>
      <c r="B402" s="113" t="s">
        <v>2</v>
      </c>
      <c r="C402" s="87" t="s">
        <v>63</v>
      </c>
      <c r="D402" s="107"/>
      <c r="E402" s="107"/>
      <c r="F402" s="107"/>
      <c r="G402" s="108"/>
      <c r="H402" s="88" t="s">
        <v>3</v>
      </c>
      <c r="I402" s="191">
        <v>1</v>
      </c>
      <c r="J402" s="194"/>
      <c r="K402" s="89">
        <f t="shared" ref="K402:K403" si="22">I402*$J402</f>
        <v>0</v>
      </c>
    </row>
    <row r="403" spans="1:20" s="85" customFormat="1" ht="13.5" customHeight="1" x14ac:dyDescent="0.3">
      <c r="A403" s="109"/>
      <c r="B403" s="113" t="s">
        <v>2</v>
      </c>
      <c r="C403" s="87" t="s">
        <v>64</v>
      </c>
      <c r="D403" s="107"/>
      <c r="E403" s="107"/>
      <c r="F403" s="107"/>
      <c r="G403" s="108"/>
      <c r="H403" s="88" t="s">
        <v>3</v>
      </c>
      <c r="I403" s="191">
        <v>1</v>
      </c>
      <c r="J403" s="194"/>
      <c r="K403" s="89">
        <f t="shared" si="22"/>
        <v>0</v>
      </c>
    </row>
    <row r="404" spans="1:20" s="85" customFormat="1" ht="6" customHeight="1" x14ac:dyDescent="0.3">
      <c r="A404" s="109"/>
      <c r="B404" s="110"/>
      <c r="C404" s="111"/>
      <c r="D404" s="107"/>
      <c r="E404" s="107"/>
      <c r="F404" s="107"/>
      <c r="G404" s="108"/>
      <c r="H404" s="88"/>
      <c r="I404" s="191"/>
      <c r="J404" s="187"/>
      <c r="K404" s="90"/>
    </row>
    <row r="405" spans="1:20" s="161" customFormat="1" ht="13.5" customHeight="1" x14ac:dyDescent="0.3">
      <c r="A405" s="155"/>
      <c r="B405" s="110"/>
      <c r="C405" s="156" t="s">
        <v>37</v>
      </c>
      <c r="D405" s="157" t="str">
        <f>+B399</f>
        <v>2.1.2</v>
      </c>
      <c r="E405" s="157"/>
      <c r="F405" s="157"/>
      <c r="G405" s="158"/>
      <c r="H405" s="159"/>
      <c r="I405" s="192"/>
      <c r="J405" s="188"/>
      <c r="K405" s="160">
        <f>SUBTOTAL(9,K399:K404)</f>
        <v>0</v>
      </c>
      <c r="N405" s="162"/>
      <c r="O405" s="162"/>
      <c r="P405" s="162"/>
      <c r="Q405" s="163"/>
      <c r="R405" s="163"/>
      <c r="S405" s="164"/>
      <c r="T405" s="164"/>
    </row>
    <row r="406" spans="1:20" s="85" customFormat="1" ht="13.5" customHeight="1" x14ac:dyDescent="0.3">
      <c r="A406" s="109"/>
      <c r="B406" s="113"/>
      <c r="C406" s="87"/>
      <c r="D406" s="107"/>
      <c r="E406" s="107"/>
      <c r="F406" s="107"/>
      <c r="G406" s="108"/>
      <c r="H406" s="88"/>
      <c r="I406" s="191"/>
      <c r="J406" s="186"/>
      <c r="K406" s="89"/>
    </row>
    <row r="407" spans="1:20" s="3" customFormat="1" ht="18.75" customHeight="1" x14ac:dyDescent="0.3">
      <c r="A407" s="16"/>
      <c r="B407" s="240" t="s">
        <v>11</v>
      </c>
      <c r="C407" s="240"/>
      <c r="D407" s="64" t="str">
        <f>B386</f>
        <v>2.1.</v>
      </c>
      <c r="E407" s="65"/>
      <c r="F407" s="65"/>
      <c r="G407" s="66"/>
      <c r="H407" s="112"/>
      <c r="I407" s="15"/>
      <c r="J407" s="40"/>
      <c r="K407" s="41">
        <f>+SUBTOTAL(9,K386:K406)</f>
        <v>0</v>
      </c>
    </row>
    <row r="408" spans="1:20" s="3" customFormat="1" ht="14" x14ac:dyDescent="0.3">
      <c r="A408" s="16"/>
      <c r="B408" s="133"/>
      <c r="C408" s="133"/>
      <c r="D408" s="134"/>
      <c r="E408" s="19"/>
      <c r="F408" s="19"/>
      <c r="G408" s="20"/>
      <c r="H408" s="104"/>
      <c r="I408" s="11"/>
      <c r="J408" s="185"/>
      <c r="K408" s="35"/>
    </row>
    <row r="409" spans="1:20" ht="13.5" customHeight="1" x14ac:dyDescent="0.25">
      <c r="A409" s="92"/>
      <c r="B409" s="205"/>
      <c r="C409" s="205"/>
      <c r="D409" s="205"/>
      <c r="E409" s="205"/>
      <c r="F409" s="205"/>
      <c r="G409" s="206"/>
      <c r="H409" s="104"/>
      <c r="I409" s="11"/>
      <c r="J409" s="185"/>
      <c r="K409" s="35"/>
    </row>
    <row r="410" spans="1:20" s="2" customFormat="1" ht="18.75" customHeight="1" x14ac:dyDescent="0.25">
      <c r="A410" s="37"/>
      <c r="B410" s="105" t="s">
        <v>168</v>
      </c>
      <c r="C410" s="132" t="s">
        <v>169</v>
      </c>
      <c r="D410" s="132"/>
      <c r="E410" s="132"/>
      <c r="F410" s="132"/>
      <c r="G410" s="95"/>
      <c r="H410" s="96"/>
      <c r="I410" s="96"/>
      <c r="J410" s="184"/>
      <c r="K410" s="14"/>
    </row>
    <row r="411" spans="1:20" ht="6" customHeight="1" x14ac:dyDescent="0.35">
      <c r="A411" s="106"/>
      <c r="B411" s="63"/>
      <c r="C411" s="63"/>
      <c r="D411" s="107"/>
      <c r="E411" s="107"/>
      <c r="F411" s="107"/>
      <c r="G411" s="108"/>
      <c r="H411" s="104"/>
      <c r="I411" s="11"/>
      <c r="J411" s="185"/>
      <c r="K411" s="35"/>
    </row>
    <row r="412" spans="1:20" s="85" customFormat="1" ht="14.5" x14ac:dyDescent="0.35">
      <c r="A412" s="106"/>
      <c r="B412" s="149" t="s">
        <v>170</v>
      </c>
      <c r="C412" s="149" t="s">
        <v>87</v>
      </c>
      <c r="D412" s="107"/>
      <c r="E412" s="107"/>
      <c r="F412" s="107"/>
      <c r="G412" s="108"/>
      <c r="H412" s="150"/>
      <c r="I412" s="182"/>
      <c r="J412" s="180"/>
      <c r="K412" s="151"/>
      <c r="N412" s="152"/>
      <c r="O412" s="152"/>
      <c r="P412" s="152"/>
      <c r="Q412" s="153"/>
      <c r="R412" s="153"/>
      <c r="S412" s="154"/>
      <c r="T412" s="154"/>
    </row>
    <row r="413" spans="1:20" s="85" customFormat="1" ht="13.5" customHeight="1" x14ac:dyDescent="0.3">
      <c r="A413" s="109"/>
      <c r="B413" s="86" t="s">
        <v>110</v>
      </c>
      <c r="C413" s="87"/>
      <c r="D413" s="107"/>
      <c r="E413" s="107"/>
      <c r="F413" s="107"/>
      <c r="G413" s="108"/>
      <c r="H413" s="88"/>
      <c r="I413" s="191"/>
      <c r="J413" s="186"/>
      <c r="K413" s="89"/>
    </row>
    <row r="414" spans="1:20" s="85" customFormat="1" ht="14" x14ac:dyDescent="0.3">
      <c r="A414" s="109"/>
      <c r="B414" s="113" t="s">
        <v>2</v>
      </c>
      <c r="C414" s="87" t="s">
        <v>112</v>
      </c>
      <c r="D414" s="107" t="s">
        <v>192</v>
      </c>
      <c r="E414" s="107"/>
      <c r="F414" s="107"/>
      <c r="G414" s="108"/>
      <c r="H414" s="88"/>
      <c r="I414" s="191"/>
      <c r="J414" s="186"/>
      <c r="K414" s="89"/>
    </row>
    <row r="415" spans="1:20" s="85" customFormat="1" ht="17.25" customHeight="1" x14ac:dyDescent="0.3">
      <c r="A415" s="109"/>
      <c r="B415" s="113" t="s">
        <v>2</v>
      </c>
      <c r="C415" s="87" t="s">
        <v>113</v>
      </c>
      <c r="D415" s="107" t="s">
        <v>198</v>
      </c>
      <c r="E415" s="107"/>
      <c r="F415" s="107"/>
      <c r="G415" s="108"/>
      <c r="H415" s="88" t="s">
        <v>3</v>
      </c>
      <c r="I415" s="191">
        <v>2</v>
      </c>
      <c r="J415" s="194"/>
      <c r="K415" s="89">
        <f>I415*$J415</f>
        <v>0</v>
      </c>
    </row>
    <row r="416" spans="1:20" s="85" customFormat="1" ht="13.5" customHeight="1" x14ac:dyDescent="0.3">
      <c r="A416" s="109"/>
      <c r="B416" s="87" t="s">
        <v>21</v>
      </c>
      <c r="C416" s="87"/>
      <c r="D416" s="107"/>
      <c r="E416" s="107"/>
      <c r="F416" s="107"/>
      <c r="G416" s="108"/>
      <c r="H416" s="88"/>
      <c r="I416" s="191"/>
      <c r="J416" s="186"/>
      <c r="K416" s="89"/>
    </row>
    <row r="417" spans="1:20" s="85" customFormat="1" ht="13.5" customHeight="1" x14ac:dyDescent="0.3">
      <c r="A417" s="109"/>
      <c r="B417" s="113" t="s">
        <v>2</v>
      </c>
      <c r="C417" s="87" t="s">
        <v>114</v>
      </c>
      <c r="D417" s="107"/>
      <c r="E417" s="107"/>
      <c r="F417" s="107"/>
      <c r="G417" s="108"/>
      <c r="H417" s="88"/>
      <c r="I417" s="191"/>
      <c r="J417" s="186"/>
      <c r="K417" s="89"/>
    </row>
    <row r="418" spans="1:20" s="85" customFormat="1" ht="13.5" customHeight="1" x14ac:dyDescent="0.3">
      <c r="A418" s="109"/>
      <c r="B418" s="113" t="s">
        <v>2</v>
      </c>
      <c r="C418" s="87" t="s">
        <v>115</v>
      </c>
      <c r="D418" s="107"/>
      <c r="E418" s="107"/>
      <c r="F418" s="107"/>
      <c r="G418" s="108"/>
      <c r="H418" s="88" t="s">
        <v>0</v>
      </c>
      <c r="I418" s="191">
        <v>2</v>
      </c>
      <c r="J418" s="194"/>
      <c r="K418" s="89">
        <f t="shared" ref="K418" si="23">I418*$J418</f>
        <v>0</v>
      </c>
    </row>
    <row r="419" spans="1:20" s="85" customFormat="1" ht="6" customHeight="1" x14ac:dyDescent="0.3">
      <c r="A419" s="109"/>
      <c r="B419" s="110"/>
      <c r="C419" s="111"/>
      <c r="D419" s="107"/>
      <c r="E419" s="107"/>
      <c r="F419" s="107"/>
      <c r="G419" s="108"/>
      <c r="H419" s="88"/>
      <c r="I419" s="191"/>
      <c r="J419" s="187"/>
      <c r="K419" s="90"/>
    </row>
    <row r="420" spans="1:20" s="161" customFormat="1" ht="13.5" customHeight="1" x14ac:dyDescent="0.3">
      <c r="A420" s="155"/>
      <c r="B420" s="110"/>
      <c r="C420" s="156" t="s">
        <v>37</v>
      </c>
      <c r="D420" s="157" t="str">
        <f>+B412</f>
        <v>2.2.1</v>
      </c>
      <c r="E420" s="157"/>
      <c r="F420" s="157"/>
      <c r="G420" s="158"/>
      <c r="H420" s="159"/>
      <c r="I420" s="192"/>
      <c r="J420" s="188"/>
      <c r="K420" s="160">
        <f>SUBTOTAL(9,K412:K419)</f>
        <v>0</v>
      </c>
      <c r="N420" s="162"/>
      <c r="O420" s="162"/>
      <c r="P420" s="162"/>
      <c r="Q420" s="163"/>
      <c r="R420" s="163"/>
      <c r="S420" s="164"/>
      <c r="T420" s="164"/>
    </row>
    <row r="421" spans="1:20" s="161" customFormat="1" ht="13.5" customHeight="1" x14ac:dyDescent="0.3">
      <c r="A421" s="155"/>
      <c r="B421" s="110"/>
      <c r="C421" s="156"/>
      <c r="D421" s="157"/>
      <c r="E421" s="157"/>
      <c r="F421" s="157"/>
      <c r="G421" s="158"/>
      <c r="H421" s="159"/>
      <c r="I421" s="192"/>
      <c r="J421" s="188"/>
      <c r="K421" s="160"/>
      <c r="N421" s="162"/>
      <c r="O421" s="162"/>
      <c r="P421" s="162"/>
      <c r="Q421" s="163"/>
      <c r="R421" s="163"/>
      <c r="S421" s="164"/>
      <c r="T421" s="164"/>
    </row>
    <row r="422" spans="1:20" s="85" customFormat="1" ht="14.5" x14ac:dyDescent="0.35">
      <c r="A422" s="106"/>
      <c r="B422" s="149" t="s">
        <v>171</v>
      </c>
      <c r="C422" s="149" t="s">
        <v>217</v>
      </c>
      <c r="D422" s="107"/>
      <c r="E422" s="107"/>
      <c r="F422" s="107"/>
      <c r="G422" s="108"/>
      <c r="H422" s="150"/>
      <c r="I422" s="182"/>
      <c r="J422" s="180"/>
      <c r="K422" s="151"/>
      <c r="N422" s="152"/>
      <c r="O422" s="152"/>
      <c r="P422" s="152"/>
      <c r="Q422" s="153"/>
      <c r="R422" s="153"/>
      <c r="S422" s="154"/>
      <c r="T422" s="154"/>
    </row>
    <row r="423" spans="1:20" s="85" customFormat="1" ht="13.5" customHeight="1" x14ac:dyDescent="0.3">
      <c r="A423" s="109"/>
      <c r="B423" s="86" t="s">
        <v>117</v>
      </c>
      <c r="C423" s="87"/>
      <c r="D423" s="107"/>
      <c r="E423" s="107"/>
      <c r="F423" s="107"/>
      <c r="G423" s="108"/>
      <c r="H423" s="88"/>
      <c r="I423" s="191"/>
      <c r="J423" s="186"/>
      <c r="K423" s="89"/>
    </row>
    <row r="424" spans="1:20" s="85" customFormat="1" ht="14" x14ac:dyDescent="0.3">
      <c r="A424" s="109"/>
      <c r="B424" s="113" t="s">
        <v>2</v>
      </c>
      <c r="C424" s="87" t="s">
        <v>112</v>
      </c>
      <c r="D424" s="107" t="s">
        <v>218</v>
      </c>
      <c r="E424" s="107"/>
      <c r="F424" s="107"/>
      <c r="G424" s="108"/>
      <c r="H424" s="88"/>
      <c r="I424" s="191"/>
      <c r="J424" s="186"/>
      <c r="K424" s="89"/>
    </row>
    <row r="425" spans="1:20" s="85" customFormat="1" ht="15.5" x14ac:dyDescent="0.3">
      <c r="A425" s="109"/>
      <c r="B425" s="113" t="s">
        <v>2</v>
      </c>
      <c r="C425" s="87" t="s">
        <v>119</v>
      </c>
      <c r="D425" s="107" t="s">
        <v>219</v>
      </c>
      <c r="E425" s="107"/>
      <c r="F425" s="107"/>
      <c r="G425" s="108"/>
      <c r="H425" s="88" t="s">
        <v>3</v>
      </c>
      <c r="I425" s="191">
        <v>1</v>
      </c>
      <c r="J425" s="194"/>
      <c r="K425" s="89">
        <f>I425*$J425</f>
        <v>0</v>
      </c>
    </row>
    <row r="426" spans="1:20" s="85" customFormat="1" ht="13.5" customHeight="1" x14ac:dyDescent="0.3">
      <c r="A426" s="109"/>
      <c r="B426" s="87" t="s">
        <v>21</v>
      </c>
      <c r="C426" s="87"/>
      <c r="D426" s="107"/>
      <c r="E426" s="107"/>
      <c r="F426" s="107"/>
      <c r="G426" s="108"/>
      <c r="H426" s="88"/>
      <c r="I426" s="191"/>
      <c r="J426" s="186"/>
      <c r="K426" s="89"/>
    </row>
    <row r="427" spans="1:20" s="85" customFormat="1" ht="13.5" customHeight="1" x14ac:dyDescent="0.3">
      <c r="A427" s="109"/>
      <c r="B427" s="113" t="s">
        <v>2</v>
      </c>
      <c r="C427" s="87" t="s">
        <v>222</v>
      </c>
      <c r="D427" s="107"/>
      <c r="E427" s="107"/>
      <c r="F427" s="107"/>
      <c r="G427" s="108"/>
      <c r="H427" s="88" t="s">
        <v>0</v>
      </c>
      <c r="I427" s="191">
        <v>1</v>
      </c>
      <c r="J427" s="194"/>
      <c r="K427" s="89">
        <f t="shared" ref="K427" si="24">I427*$J427</f>
        <v>0</v>
      </c>
    </row>
    <row r="428" spans="1:20" s="85" customFormat="1" ht="13.5" customHeight="1" x14ac:dyDescent="0.3">
      <c r="A428" s="109"/>
      <c r="B428" s="113" t="s">
        <v>2</v>
      </c>
      <c r="C428" s="87" t="s">
        <v>220</v>
      </c>
      <c r="D428" s="107"/>
      <c r="E428" s="107"/>
      <c r="F428" s="107"/>
      <c r="G428" s="108"/>
      <c r="H428" s="88" t="s">
        <v>3</v>
      </c>
      <c r="I428" s="191">
        <v>1</v>
      </c>
      <c r="J428" s="220" t="s">
        <v>35</v>
      </c>
      <c r="K428" s="89" t="s">
        <v>221</v>
      </c>
    </row>
    <row r="429" spans="1:20" s="85" customFormat="1" ht="6" customHeight="1" x14ac:dyDescent="0.3">
      <c r="A429" s="109"/>
      <c r="B429" s="110"/>
      <c r="C429" s="111"/>
      <c r="D429" s="107"/>
      <c r="E429" s="107"/>
      <c r="F429" s="107"/>
      <c r="G429" s="108"/>
      <c r="H429" s="88"/>
      <c r="I429" s="191"/>
      <c r="J429" s="187"/>
      <c r="K429" s="90"/>
    </row>
    <row r="430" spans="1:20" s="161" customFormat="1" ht="13.5" customHeight="1" x14ac:dyDescent="0.3">
      <c r="A430" s="155"/>
      <c r="B430" s="110"/>
      <c r="C430" s="156" t="s">
        <v>37</v>
      </c>
      <c r="D430" s="157" t="str">
        <f>+B422</f>
        <v>2.2.2</v>
      </c>
      <c r="E430" s="157"/>
      <c r="F430" s="157"/>
      <c r="G430" s="158"/>
      <c r="H430" s="159"/>
      <c r="I430" s="192"/>
      <c r="J430" s="188"/>
      <c r="K430" s="160">
        <f>SUBTOTAL(9,K422:K429)</f>
        <v>0</v>
      </c>
      <c r="N430" s="162"/>
      <c r="O430" s="162"/>
      <c r="P430" s="162"/>
      <c r="Q430" s="163"/>
      <c r="R430" s="163"/>
      <c r="S430" s="164"/>
      <c r="T430" s="164"/>
    </row>
    <row r="431" spans="1:20" s="161" customFormat="1" ht="13.5" customHeight="1" x14ac:dyDescent="0.3">
      <c r="A431" s="155"/>
      <c r="B431" s="110"/>
      <c r="C431" s="156"/>
      <c r="D431" s="157"/>
      <c r="E431" s="157"/>
      <c r="F431" s="157"/>
      <c r="G431" s="158"/>
      <c r="H431" s="159"/>
      <c r="I431" s="192"/>
      <c r="J431" s="188"/>
      <c r="K431" s="160"/>
      <c r="N431" s="162"/>
      <c r="O431" s="162"/>
      <c r="P431" s="162"/>
      <c r="Q431" s="163"/>
      <c r="R431" s="163"/>
      <c r="S431" s="164"/>
      <c r="T431" s="164"/>
    </row>
    <row r="432" spans="1:20" s="85" customFormat="1" ht="14.5" x14ac:dyDescent="0.35">
      <c r="A432" s="106"/>
      <c r="B432" s="149" t="s">
        <v>216</v>
      </c>
      <c r="C432" s="149" t="s">
        <v>212</v>
      </c>
      <c r="D432" s="107"/>
      <c r="E432" s="107"/>
      <c r="F432" s="107"/>
      <c r="G432" s="108"/>
      <c r="H432" s="150"/>
      <c r="I432" s="182"/>
      <c r="J432" s="180"/>
      <c r="K432" s="151"/>
      <c r="N432" s="152"/>
      <c r="O432" s="152"/>
      <c r="P432" s="152"/>
      <c r="Q432" s="153"/>
      <c r="R432" s="153"/>
      <c r="S432" s="154"/>
      <c r="T432" s="154"/>
    </row>
    <row r="433" spans="1:20" s="85" customFormat="1" ht="13.5" customHeight="1" x14ac:dyDescent="0.3">
      <c r="A433" s="109"/>
      <c r="B433" s="86" t="s">
        <v>213</v>
      </c>
      <c r="C433" s="87"/>
      <c r="D433" s="107"/>
      <c r="E433" s="107"/>
      <c r="F433" s="196"/>
      <c r="G433" s="207"/>
      <c r="H433" s="88"/>
      <c r="I433" s="191"/>
      <c r="J433" s="180"/>
      <c r="K433" s="89"/>
    </row>
    <row r="434" spans="1:20" s="85" customFormat="1" ht="13.5" customHeight="1" x14ac:dyDescent="0.3">
      <c r="A434" s="109"/>
      <c r="B434" s="113" t="s">
        <v>2</v>
      </c>
      <c r="C434" s="87" t="s">
        <v>214</v>
      </c>
      <c r="D434" s="107"/>
      <c r="E434" s="107"/>
      <c r="F434" s="196"/>
      <c r="G434" s="207"/>
      <c r="H434" s="88" t="s">
        <v>0</v>
      </c>
      <c r="I434" s="191">
        <v>2</v>
      </c>
      <c r="J434" s="194"/>
      <c r="K434" s="89">
        <f t="shared" ref="K434:K435" si="25">I434*$J434</f>
        <v>0</v>
      </c>
    </row>
    <row r="435" spans="1:20" s="85" customFormat="1" ht="13.5" customHeight="1" x14ac:dyDescent="0.3">
      <c r="A435" s="109"/>
      <c r="B435" s="113" t="s">
        <v>2</v>
      </c>
      <c r="C435" s="87" t="s">
        <v>215</v>
      </c>
      <c r="D435" s="107"/>
      <c r="E435" s="107"/>
      <c r="F435" s="196"/>
      <c r="G435" s="207"/>
      <c r="H435" s="88" t="s">
        <v>0</v>
      </c>
      <c r="I435" s="191">
        <v>2</v>
      </c>
      <c r="J435" s="194"/>
      <c r="K435" s="89">
        <f t="shared" si="25"/>
        <v>0</v>
      </c>
    </row>
    <row r="436" spans="1:20" s="85" customFormat="1" ht="6" customHeight="1" x14ac:dyDescent="0.3">
      <c r="A436" s="109"/>
      <c r="B436" s="110"/>
      <c r="C436" s="111"/>
      <c r="D436" s="107"/>
      <c r="E436" s="107"/>
      <c r="F436" s="107"/>
      <c r="G436" s="108"/>
      <c r="H436" s="88"/>
      <c r="I436" s="191"/>
      <c r="J436" s="187"/>
      <c r="K436" s="90"/>
    </row>
    <row r="437" spans="1:20" s="161" customFormat="1" ht="13.5" customHeight="1" x14ac:dyDescent="0.3">
      <c r="A437" s="155"/>
      <c r="B437" s="110"/>
      <c r="C437" s="156" t="s">
        <v>37</v>
      </c>
      <c r="D437" s="157" t="str">
        <f>+B432</f>
        <v>2.2.3</v>
      </c>
      <c r="E437" s="157"/>
      <c r="F437" s="157"/>
      <c r="G437" s="158"/>
      <c r="H437" s="159"/>
      <c r="I437" s="192"/>
      <c r="J437" s="188"/>
      <c r="K437" s="160">
        <f>SUBTOTAL(9,K432:K436)</f>
        <v>0</v>
      </c>
      <c r="N437" s="162"/>
      <c r="O437" s="162"/>
      <c r="P437" s="162"/>
      <c r="Q437" s="163"/>
      <c r="R437" s="163"/>
      <c r="S437" s="164"/>
      <c r="T437" s="164"/>
    </row>
    <row r="438" spans="1:20" s="85" customFormat="1" ht="13.5" customHeight="1" x14ac:dyDescent="0.3">
      <c r="A438" s="109"/>
      <c r="B438" s="113"/>
      <c r="C438" s="87"/>
      <c r="D438" s="107"/>
      <c r="E438" s="107"/>
      <c r="F438" s="107"/>
      <c r="G438" s="108"/>
      <c r="H438" s="88"/>
      <c r="I438" s="191"/>
      <c r="J438" s="186"/>
      <c r="K438" s="89"/>
    </row>
    <row r="439" spans="1:20" s="3" customFormat="1" ht="18.75" customHeight="1" x14ac:dyDescent="0.3">
      <c r="A439" s="16"/>
      <c r="B439" s="240" t="s">
        <v>11</v>
      </c>
      <c r="C439" s="240"/>
      <c r="D439" s="64" t="str">
        <f>B410</f>
        <v>2.2.</v>
      </c>
      <c r="E439" s="65"/>
      <c r="F439" s="65"/>
      <c r="G439" s="66"/>
      <c r="H439" s="112"/>
      <c r="I439" s="15"/>
      <c r="J439" s="40"/>
      <c r="K439" s="41">
        <f>+SUBTOTAL(9,K410:K438)</f>
        <v>0</v>
      </c>
    </row>
    <row r="440" spans="1:20" s="3" customFormat="1" ht="11.25" customHeight="1" x14ac:dyDescent="0.3">
      <c r="A440" s="16"/>
      <c r="B440" s="133"/>
      <c r="C440" s="133"/>
      <c r="D440" s="134"/>
      <c r="E440" s="19"/>
      <c r="F440" s="19"/>
      <c r="G440" s="20"/>
      <c r="H440" s="104"/>
      <c r="I440" s="11"/>
      <c r="J440" s="185"/>
      <c r="K440" s="35"/>
    </row>
    <row r="441" spans="1:20" ht="13.5" customHeight="1" x14ac:dyDescent="0.25">
      <c r="A441" s="92"/>
      <c r="B441" s="205"/>
      <c r="C441" s="205"/>
      <c r="D441" s="205"/>
      <c r="E441" s="205"/>
      <c r="F441" s="205"/>
      <c r="G441" s="206"/>
      <c r="H441" s="104"/>
      <c r="I441" s="11"/>
      <c r="J441" s="185"/>
      <c r="K441" s="35"/>
    </row>
    <row r="442" spans="1:20" s="2" customFormat="1" ht="18.75" customHeight="1" x14ac:dyDescent="0.25">
      <c r="A442" s="37"/>
      <c r="B442" s="105" t="s">
        <v>172</v>
      </c>
      <c r="C442" s="132" t="s">
        <v>177</v>
      </c>
      <c r="D442" s="132"/>
      <c r="E442" s="132"/>
      <c r="F442" s="132"/>
      <c r="G442" s="95"/>
      <c r="H442" s="96"/>
      <c r="I442" s="96"/>
      <c r="J442" s="184"/>
      <c r="K442" s="14"/>
    </row>
    <row r="443" spans="1:20" ht="6" customHeight="1" x14ac:dyDescent="0.35">
      <c r="A443" s="106"/>
      <c r="B443" s="63"/>
      <c r="C443" s="63"/>
      <c r="D443" s="107"/>
      <c r="E443" s="107"/>
      <c r="F443" s="107"/>
      <c r="G443" s="108"/>
      <c r="H443" s="104"/>
      <c r="I443" s="11"/>
      <c r="J443" s="185"/>
      <c r="K443" s="35"/>
    </row>
    <row r="444" spans="1:20" s="85" customFormat="1" ht="14.5" x14ac:dyDescent="0.35">
      <c r="A444" s="106"/>
      <c r="B444" s="149" t="s">
        <v>173</v>
      </c>
      <c r="C444" s="149" t="s">
        <v>90</v>
      </c>
      <c r="D444" s="107"/>
      <c r="E444" s="107"/>
      <c r="F444" s="107"/>
      <c r="G444" s="108"/>
      <c r="H444" s="150"/>
      <c r="I444" s="182"/>
      <c r="J444" s="180"/>
      <c r="K444" s="151"/>
      <c r="N444" s="152"/>
      <c r="O444" s="152"/>
      <c r="P444" s="152"/>
      <c r="Q444" s="153"/>
      <c r="R444" s="153"/>
      <c r="S444" s="154"/>
      <c r="T444" s="154"/>
    </row>
    <row r="445" spans="1:20" s="85" customFormat="1" ht="13.15" customHeight="1" x14ac:dyDescent="0.3">
      <c r="A445" s="109"/>
      <c r="B445" s="86" t="s">
        <v>125</v>
      </c>
      <c r="C445" s="87"/>
      <c r="D445" s="87"/>
      <c r="E445" s="107"/>
      <c r="F445" s="107"/>
      <c r="G445" s="108"/>
      <c r="H445" s="88" t="s">
        <v>3</v>
      </c>
      <c r="I445" s="191">
        <v>2</v>
      </c>
      <c r="J445" s="195"/>
      <c r="K445" s="89">
        <f>I445*$J445</f>
        <v>0</v>
      </c>
    </row>
    <row r="446" spans="1:20" s="85" customFormat="1" ht="6" customHeight="1" x14ac:dyDescent="0.3">
      <c r="A446" s="109"/>
      <c r="B446" s="110"/>
      <c r="C446" s="111"/>
      <c r="D446" s="107"/>
      <c r="E446" s="107"/>
      <c r="F446" s="107"/>
      <c r="G446" s="113"/>
      <c r="H446" s="88"/>
      <c r="I446" s="191"/>
      <c r="J446" s="187"/>
      <c r="K446" s="90"/>
    </row>
    <row r="447" spans="1:20" s="85" customFormat="1" ht="13.5" customHeight="1" x14ac:dyDescent="0.3">
      <c r="A447" s="109"/>
      <c r="B447" s="86" t="s">
        <v>126</v>
      </c>
      <c r="C447" s="87"/>
      <c r="D447" s="107"/>
      <c r="E447" s="107"/>
      <c r="F447" s="107"/>
      <c r="G447" s="108"/>
      <c r="H447" s="88"/>
      <c r="I447" s="191"/>
      <c r="J447" s="186"/>
      <c r="K447" s="89"/>
    </row>
    <row r="448" spans="1:20" s="85" customFormat="1" ht="13.5" customHeight="1" x14ac:dyDescent="0.3">
      <c r="A448" s="109"/>
      <c r="B448" s="113" t="s">
        <v>2</v>
      </c>
      <c r="C448" s="87" t="s">
        <v>139</v>
      </c>
      <c r="E448" s="107"/>
      <c r="F448" s="107"/>
      <c r="G448" s="108"/>
      <c r="H448" s="88" t="s">
        <v>3</v>
      </c>
      <c r="I448" s="191">
        <v>1</v>
      </c>
      <c r="J448" s="194"/>
      <c r="K448" s="89">
        <f t="shared" ref="K448:K450" si="26">I448*$J448</f>
        <v>0</v>
      </c>
    </row>
    <row r="449" spans="1:20" s="85" customFormat="1" ht="13.5" customHeight="1" x14ac:dyDescent="0.3">
      <c r="A449" s="109"/>
      <c r="B449" s="113" t="s">
        <v>2</v>
      </c>
      <c r="C449" s="87" t="s">
        <v>193</v>
      </c>
      <c r="E449" s="107"/>
      <c r="F449" s="107"/>
      <c r="G449" s="108"/>
      <c r="H449" s="88" t="s">
        <v>3</v>
      </c>
      <c r="I449" s="191">
        <v>1</v>
      </c>
      <c r="J449" s="194"/>
      <c r="K449" s="89">
        <f t="shared" si="26"/>
        <v>0</v>
      </c>
    </row>
    <row r="450" spans="1:20" s="85" customFormat="1" ht="13.5" customHeight="1" x14ac:dyDescent="0.3">
      <c r="A450" s="109"/>
      <c r="B450" s="113" t="s">
        <v>2</v>
      </c>
      <c r="C450" s="87" t="s">
        <v>127</v>
      </c>
      <c r="E450" s="107"/>
      <c r="F450" s="107"/>
      <c r="G450" s="108"/>
      <c r="H450" s="88" t="s">
        <v>3</v>
      </c>
      <c r="I450" s="191">
        <v>1</v>
      </c>
      <c r="J450" s="194"/>
      <c r="K450" s="89">
        <f t="shared" si="26"/>
        <v>0</v>
      </c>
    </row>
    <row r="451" spans="1:20" s="85" customFormat="1" ht="13.5" customHeight="1" x14ac:dyDescent="0.3">
      <c r="A451" s="109"/>
      <c r="B451" s="87" t="s">
        <v>21</v>
      </c>
      <c r="C451" s="87"/>
      <c r="D451" s="107"/>
      <c r="E451" s="107"/>
      <c r="F451" s="107"/>
      <c r="G451" s="108"/>
      <c r="H451" s="88"/>
      <c r="I451" s="191"/>
      <c r="J451" s="186"/>
      <c r="K451" s="89"/>
    </row>
    <row r="452" spans="1:20" s="85" customFormat="1" ht="13.5" customHeight="1" x14ac:dyDescent="0.3">
      <c r="A452" s="109"/>
      <c r="B452" s="113" t="s">
        <v>2</v>
      </c>
      <c r="C452" s="87" t="s">
        <v>130</v>
      </c>
      <c r="D452" s="107"/>
      <c r="E452" s="107"/>
      <c r="F452" s="107"/>
      <c r="G452" s="108"/>
      <c r="H452" s="88"/>
      <c r="I452" s="191"/>
      <c r="J452" s="186"/>
      <c r="K452" s="89"/>
    </row>
    <row r="453" spans="1:20" s="85" customFormat="1" ht="13.5" customHeight="1" x14ac:dyDescent="0.3">
      <c r="A453" s="109"/>
      <c r="B453" s="113" t="s">
        <v>2</v>
      </c>
      <c r="C453" s="87" t="s">
        <v>131</v>
      </c>
      <c r="D453" s="107"/>
      <c r="E453" s="107"/>
      <c r="F453" s="107"/>
      <c r="G453" s="108"/>
      <c r="H453" s="88" t="s">
        <v>3</v>
      </c>
      <c r="I453" s="191">
        <v>1</v>
      </c>
      <c r="J453" s="194"/>
      <c r="K453" s="89">
        <f t="shared" ref="K453" si="27">I453*$J453</f>
        <v>0</v>
      </c>
    </row>
    <row r="454" spans="1:20" s="85" customFormat="1" ht="13.5" customHeight="1" x14ac:dyDescent="0.3">
      <c r="A454" s="109"/>
      <c r="B454" s="113" t="s">
        <v>2</v>
      </c>
      <c r="C454" s="87" t="s">
        <v>132</v>
      </c>
      <c r="D454" s="107"/>
      <c r="E454" s="107"/>
      <c r="F454" s="107"/>
      <c r="G454" s="108"/>
      <c r="H454" s="88"/>
      <c r="I454" s="191"/>
      <c r="J454" s="186"/>
      <c r="K454" s="89"/>
    </row>
    <row r="455" spans="1:20" s="85" customFormat="1" ht="13.15" customHeight="1" x14ac:dyDescent="0.3">
      <c r="A455" s="109"/>
      <c r="B455" s="113" t="s">
        <v>2</v>
      </c>
      <c r="C455" s="87" t="s">
        <v>140</v>
      </c>
      <c r="D455" s="87"/>
      <c r="E455" s="107"/>
      <c r="F455" s="107"/>
      <c r="G455" s="108"/>
      <c r="H455" s="88" t="s">
        <v>3</v>
      </c>
      <c r="I455" s="191">
        <v>1</v>
      </c>
      <c r="J455" s="194"/>
      <c r="K455" s="89">
        <f t="shared" ref="K455" si="28">I455*$J455</f>
        <v>0</v>
      </c>
    </row>
    <row r="456" spans="1:20" s="85" customFormat="1" ht="6" customHeight="1" x14ac:dyDescent="0.3">
      <c r="A456" s="109"/>
      <c r="B456" s="110"/>
      <c r="C456" s="111"/>
      <c r="D456" s="107"/>
      <c r="E456" s="107"/>
      <c r="F456" s="107"/>
      <c r="G456" s="108"/>
      <c r="H456" s="88"/>
      <c r="I456" s="191"/>
      <c r="J456" s="187"/>
      <c r="K456" s="90"/>
    </row>
    <row r="457" spans="1:20" s="161" customFormat="1" ht="13.5" customHeight="1" x14ac:dyDescent="0.3">
      <c r="A457" s="155"/>
      <c r="B457" s="110"/>
      <c r="C457" s="156" t="s">
        <v>37</v>
      </c>
      <c r="D457" s="157" t="str">
        <f>+B444</f>
        <v>2.3.1</v>
      </c>
      <c r="E457" s="157"/>
      <c r="F457" s="157"/>
      <c r="G457" s="158"/>
      <c r="H457" s="159"/>
      <c r="I457" s="192"/>
      <c r="J457" s="188"/>
      <c r="K457" s="160">
        <f>SUBTOTAL(9,K444:K456)</f>
        <v>0</v>
      </c>
      <c r="N457" s="162"/>
      <c r="O457" s="162"/>
      <c r="P457" s="162"/>
      <c r="Q457" s="163"/>
      <c r="R457" s="163"/>
      <c r="S457" s="164"/>
      <c r="T457" s="164"/>
    </row>
    <row r="458" spans="1:20" s="161" customFormat="1" ht="13.5" customHeight="1" x14ac:dyDescent="0.3">
      <c r="A458" s="155"/>
      <c r="B458" s="110"/>
      <c r="C458" s="156"/>
      <c r="D458" s="157"/>
      <c r="E458" s="157"/>
      <c r="F458" s="157"/>
      <c r="G458" s="158"/>
      <c r="H458" s="159"/>
      <c r="I458" s="192"/>
      <c r="J458" s="188"/>
      <c r="K458" s="160"/>
      <c r="N458" s="162"/>
      <c r="O458" s="162"/>
      <c r="P458" s="162"/>
      <c r="Q458" s="163"/>
      <c r="R458" s="163"/>
      <c r="S458" s="164"/>
      <c r="T458" s="164"/>
    </row>
    <row r="459" spans="1:20" s="85" customFormat="1" ht="14.5" x14ac:dyDescent="0.35">
      <c r="A459" s="106"/>
      <c r="B459" s="149" t="s">
        <v>174</v>
      </c>
      <c r="C459" s="149" t="s">
        <v>194</v>
      </c>
      <c r="D459" s="107"/>
      <c r="E459" s="107"/>
      <c r="F459" s="107"/>
      <c r="G459" s="108"/>
      <c r="H459" s="150"/>
      <c r="I459" s="182"/>
      <c r="J459" s="180"/>
      <c r="K459" s="151"/>
      <c r="N459" s="152"/>
      <c r="O459" s="152"/>
      <c r="P459" s="152"/>
      <c r="Q459" s="153"/>
      <c r="R459" s="153"/>
      <c r="S459" s="154"/>
      <c r="T459" s="154"/>
    </row>
    <row r="460" spans="1:20" s="85" customFormat="1" ht="13.5" customHeight="1" x14ac:dyDescent="0.3">
      <c r="A460" s="109"/>
      <c r="B460" s="197" t="s">
        <v>196</v>
      </c>
      <c r="C460" s="197"/>
      <c r="D460" s="197"/>
      <c r="E460" s="197"/>
      <c r="F460" s="197"/>
      <c r="G460" s="198"/>
      <c r="H460" s="88"/>
      <c r="I460" s="191"/>
      <c r="J460" s="186"/>
      <c r="K460" s="89"/>
    </row>
    <row r="461" spans="1:20" s="85" customFormat="1" ht="13.5" customHeight="1" x14ac:dyDescent="0.3">
      <c r="A461" s="109"/>
      <c r="B461" s="113" t="s">
        <v>2</v>
      </c>
      <c r="C461" s="87" t="s">
        <v>77</v>
      </c>
      <c r="D461" s="107"/>
      <c r="E461" s="107"/>
      <c r="F461" s="107"/>
      <c r="G461" s="108"/>
      <c r="H461" s="88" t="s">
        <v>3</v>
      </c>
      <c r="I461" s="191">
        <v>2</v>
      </c>
      <c r="J461" s="195"/>
      <c r="K461" s="89">
        <f>I461*$J461</f>
        <v>0</v>
      </c>
    </row>
    <row r="462" spans="1:20" s="85" customFormat="1" ht="13.5" customHeight="1" x14ac:dyDescent="0.3">
      <c r="A462" s="109"/>
      <c r="B462" s="87"/>
      <c r="C462" s="87" t="s">
        <v>21</v>
      </c>
      <c r="D462" s="87"/>
      <c r="E462" s="107"/>
      <c r="F462" s="107"/>
      <c r="G462" s="108"/>
      <c r="H462" s="88"/>
      <c r="I462" s="191"/>
      <c r="J462" s="186"/>
      <c r="K462" s="89"/>
    </row>
    <row r="463" spans="1:20" s="85" customFormat="1" ht="13.5" customHeight="1" x14ac:dyDescent="0.3">
      <c r="A463" s="109"/>
      <c r="B463" s="113"/>
      <c r="C463" s="113" t="s">
        <v>2</v>
      </c>
      <c r="D463" s="87" t="s">
        <v>197</v>
      </c>
      <c r="E463" s="107"/>
      <c r="F463" s="107"/>
      <c r="G463" s="108"/>
      <c r="H463" s="88" t="s">
        <v>3</v>
      </c>
      <c r="I463" s="191">
        <v>2</v>
      </c>
      <c r="J463" s="195"/>
      <c r="K463" s="89">
        <f>I463*$J463</f>
        <v>0</v>
      </c>
    </row>
    <row r="464" spans="1:20" s="85" customFormat="1" ht="6" customHeight="1" x14ac:dyDescent="0.3">
      <c r="A464" s="109"/>
      <c r="B464" s="110"/>
      <c r="C464" s="111"/>
      <c r="D464" s="107"/>
      <c r="E464" s="107"/>
      <c r="F464" s="107"/>
      <c r="G464" s="108"/>
      <c r="H464" s="88"/>
      <c r="I464" s="191"/>
      <c r="J464" s="187"/>
      <c r="K464" s="90"/>
    </row>
    <row r="465" spans="1:20" s="161" customFormat="1" ht="13.5" customHeight="1" x14ac:dyDescent="0.3">
      <c r="A465" s="155"/>
      <c r="B465" s="110"/>
      <c r="C465" s="156" t="s">
        <v>37</v>
      </c>
      <c r="D465" s="157" t="str">
        <f>+B459</f>
        <v>2.3.2</v>
      </c>
      <c r="E465" s="157"/>
      <c r="F465" s="157"/>
      <c r="G465" s="158"/>
      <c r="H465" s="159"/>
      <c r="I465" s="192"/>
      <c r="J465" s="188"/>
      <c r="K465" s="160">
        <f>SUBTOTAL(9,K459:K464)</f>
        <v>0</v>
      </c>
      <c r="N465" s="162"/>
      <c r="O465" s="162"/>
      <c r="P465" s="162"/>
      <c r="Q465" s="163"/>
      <c r="R465" s="163"/>
      <c r="S465" s="164"/>
      <c r="T465" s="164"/>
    </row>
    <row r="466" spans="1:20" s="161" customFormat="1" ht="7.5" customHeight="1" x14ac:dyDescent="0.3">
      <c r="A466" s="155"/>
      <c r="B466" s="110"/>
      <c r="C466" s="156"/>
      <c r="D466" s="157"/>
      <c r="E466" s="157"/>
      <c r="F466" s="157"/>
      <c r="G466" s="158"/>
      <c r="H466" s="159"/>
      <c r="I466" s="192"/>
      <c r="J466" s="188"/>
      <c r="K466" s="160"/>
      <c r="N466" s="162"/>
      <c r="O466" s="162"/>
      <c r="P466" s="162"/>
      <c r="Q466" s="163"/>
      <c r="R466" s="163"/>
      <c r="S466" s="164"/>
      <c r="T466" s="164"/>
    </row>
    <row r="467" spans="1:20" s="161" customFormat="1" ht="13.5" customHeight="1" x14ac:dyDescent="0.3">
      <c r="A467" s="155"/>
      <c r="B467" s="110"/>
      <c r="C467" s="156"/>
      <c r="D467" s="157"/>
      <c r="E467" s="157"/>
      <c r="F467" s="157"/>
      <c r="G467" s="158"/>
      <c r="H467" s="159"/>
      <c r="I467" s="192"/>
      <c r="J467" s="188"/>
      <c r="K467" s="160"/>
      <c r="N467" s="162"/>
      <c r="O467" s="162"/>
      <c r="P467" s="162"/>
      <c r="Q467" s="163"/>
      <c r="R467" s="163"/>
      <c r="S467" s="164"/>
      <c r="T467" s="164"/>
    </row>
    <row r="468" spans="1:20" s="85" customFormat="1" ht="14.5" x14ac:dyDescent="0.35">
      <c r="A468" s="106"/>
      <c r="B468" s="149" t="s">
        <v>175</v>
      </c>
      <c r="C468" s="149" t="s">
        <v>93</v>
      </c>
      <c r="D468" s="107"/>
      <c r="E468" s="107"/>
      <c r="F468" s="107"/>
      <c r="G468" s="108"/>
      <c r="H468" s="150"/>
      <c r="I468" s="182"/>
      <c r="J468" s="180"/>
      <c r="K468" s="151"/>
      <c r="N468" s="152"/>
      <c r="O468" s="152"/>
      <c r="P468" s="152"/>
      <c r="Q468" s="153"/>
      <c r="R468" s="153"/>
      <c r="S468" s="154"/>
      <c r="T468" s="154"/>
    </row>
    <row r="469" spans="1:20" s="85" customFormat="1" ht="13.5" customHeight="1" x14ac:dyDescent="0.3">
      <c r="A469" s="109"/>
      <c r="B469" s="197" t="s">
        <v>199</v>
      </c>
      <c r="C469" s="197"/>
      <c r="D469" s="197"/>
      <c r="E469" s="197"/>
      <c r="F469" s="197"/>
      <c r="G469" s="198"/>
      <c r="H469" s="88" t="s">
        <v>3</v>
      </c>
      <c r="I469" s="191">
        <v>1</v>
      </c>
      <c r="J469" s="195"/>
      <c r="K469" s="89">
        <f>I469*$J469</f>
        <v>0</v>
      </c>
    </row>
    <row r="470" spans="1:20" s="85" customFormat="1" ht="6" customHeight="1" x14ac:dyDescent="0.3">
      <c r="A470" s="109"/>
      <c r="B470" s="110"/>
      <c r="C470" s="111"/>
      <c r="D470" s="107"/>
      <c r="E470" s="107"/>
      <c r="F470" s="107"/>
      <c r="G470" s="108"/>
      <c r="H470" s="88"/>
      <c r="I470" s="191"/>
      <c r="J470" s="187"/>
      <c r="K470" s="90"/>
    </row>
    <row r="471" spans="1:20" s="161" customFormat="1" ht="13.5" customHeight="1" x14ac:dyDescent="0.3">
      <c r="A471" s="155"/>
      <c r="B471" s="110"/>
      <c r="C471" s="156" t="s">
        <v>37</v>
      </c>
      <c r="D471" s="157" t="str">
        <f>+B468</f>
        <v>2.3.3</v>
      </c>
      <c r="E471" s="157"/>
      <c r="F471" s="157"/>
      <c r="G471" s="158"/>
      <c r="H471" s="159"/>
      <c r="I471" s="192"/>
      <c r="J471" s="188"/>
      <c r="K471" s="160">
        <f>SUBTOTAL(9,K468:K470)</f>
        <v>0</v>
      </c>
      <c r="N471" s="162"/>
      <c r="O471" s="162"/>
      <c r="P471" s="162"/>
      <c r="Q471" s="163"/>
      <c r="R471" s="163"/>
      <c r="S471" s="164"/>
      <c r="T471" s="164"/>
    </row>
    <row r="472" spans="1:20" s="161" customFormat="1" ht="13.5" customHeight="1" x14ac:dyDescent="0.3">
      <c r="A472" s="155"/>
      <c r="B472" s="110"/>
      <c r="C472" s="156"/>
      <c r="D472" s="157"/>
      <c r="E472" s="157"/>
      <c r="F472" s="157"/>
      <c r="G472" s="158"/>
      <c r="H472" s="159"/>
      <c r="I472" s="192"/>
      <c r="J472" s="188"/>
      <c r="K472" s="160"/>
      <c r="N472" s="162"/>
      <c r="O472" s="162"/>
      <c r="P472" s="162"/>
      <c r="Q472" s="163"/>
      <c r="R472" s="163"/>
      <c r="S472" s="164"/>
      <c r="T472" s="164"/>
    </row>
    <row r="473" spans="1:20" s="3" customFormat="1" ht="18.75" customHeight="1" x14ac:dyDescent="0.3">
      <c r="A473" s="16"/>
      <c r="B473" s="240" t="s">
        <v>11</v>
      </c>
      <c r="C473" s="240"/>
      <c r="D473" s="64" t="str">
        <f>B442</f>
        <v>2.3.</v>
      </c>
      <c r="E473" s="65"/>
      <c r="F473" s="65"/>
      <c r="G473" s="66"/>
      <c r="H473" s="112"/>
      <c r="I473" s="15"/>
      <c r="J473" s="40"/>
      <c r="K473" s="41">
        <f>+SUBTOTAL(9,K442:K472)</f>
        <v>0</v>
      </c>
    </row>
    <row r="474" spans="1:20" s="3" customFormat="1" ht="14" x14ac:dyDescent="0.3">
      <c r="A474" s="16"/>
      <c r="B474" s="133"/>
      <c r="C474" s="133"/>
      <c r="D474" s="134"/>
      <c r="E474" s="19"/>
      <c r="F474" s="19"/>
      <c r="G474" s="20"/>
      <c r="H474" s="104"/>
      <c r="I474" s="11"/>
      <c r="J474" s="185"/>
      <c r="K474" s="35"/>
    </row>
    <row r="475" spans="1:20" s="3" customFormat="1" ht="14" x14ac:dyDescent="0.3">
      <c r="A475" s="16"/>
      <c r="B475" s="133"/>
      <c r="C475" s="133"/>
      <c r="D475" s="134"/>
      <c r="E475" s="19"/>
      <c r="F475" s="19"/>
      <c r="G475" s="20"/>
      <c r="H475" s="104"/>
      <c r="I475" s="11"/>
      <c r="J475" s="185"/>
      <c r="K475" s="35"/>
    </row>
    <row r="476" spans="1:20" s="2" customFormat="1" ht="18.75" customHeight="1" x14ac:dyDescent="0.25">
      <c r="A476" s="37"/>
      <c r="B476" s="105" t="s">
        <v>176</v>
      </c>
      <c r="C476" s="132" t="s">
        <v>178</v>
      </c>
      <c r="D476" s="132"/>
      <c r="E476" s="132"/>
      <c r="F476" s="132"/>
      <c r="G476" s="95"/>
      <c r="H476" s="96"/>
      <c r="I476" s="96"/>
      <c r="J476" s="184"/>
      <c r="K476" s="14"/>
    </row>
    <row r="477" spans="1:20" ht="6" customHeight="1" x14ac:dyDescent="0.35">
      <c r="A477" s="106"/>
      <c r="B477" s="63"/>
      <c r="C477" s="63"/>
      <c r="D477" s="107"/>
      <c r="E477" s="107"/>
      <c r="F477" s="107"/>
      <c r="G477" s="108"/>
      <c r="H477" s="104"/>
      <c r="I477" s="11"/>
      <c r="J477" s="185"/>
      <c r="K477" s="35"/>
    </row>
    <row r="478" spans="1:20" s="85" customFormat="1" ht="14.5" x14ac:dyDescent="0.35">
      <c r="A478" s="106"/>
      <c r="B478" s="149" t="s">
        <v>179</v>
      </c>
      <c r="C478" s="149" t="s">
        <v>96</v>
      </c>
      <c r="D478" s="107"/>
      <c r="E478" s="107"/>
      <c r="F478" s="107"/>
      <c r="G478" s="108"/>
      <c r="H478" s="150"/>
      <c r="I478" s="182"/>
      <c r="J478" s="180"/>
      <c r="K478" s="151"/>
      <c r="N478" s="152"/>
      <c r="O478" s="152"/>
      <c r="P478" s="152"/>
      <c r="Q478" s="153"/>
      <c r="R478" s="153"/>
      <c r="S478" s="154"/>
      <c r="T478" s="154"/>
    </row>
    <row r="479" spans="1:20" s="85" customFormat="1" ht="13.5" customHeight="1" x14ac:dyDescent="0.3">
      <c r="A479" s="109"/>
      <c r="B479" s="241" t="s">
        <v>156</v>
      </c>
      <c r="C479" s="241"/>
      <c r="D479" s="241"/>
      <c r="E479" s="241"/>
      <c r="F479" s="241"/>
      <c r="G479" s="242"/>
      <c r="H479" s="150"/>
      <c r="I479" s="182"/>
      <c r="J479" s="180"/>
      <c r="K479" s="151"/>
    </row>
    <row r="480" spans="1:20" s="85" customFormat="1" ht="13.5" customHeight="1" x14ac:dyDescent="0.3">
      <c r="A480" s="109"/>
      <c r="B480" s="241"/>
      <c r="C480" s="241"/>
      <c r="D480" s="241"/>
      <c r="E480" s="241"/>
      <c r="F480" s="241"/>
      <c r="G480" s="242"/>
      <c r="H480" s="88" t="s">
        <v>3</v>
      </c>
      <c r="I480" s="191">
        <v>2</v>
      </c>
      <c r="J480" s="189" t="s">
        <v>35</v>
      </c>
      <c r="K480" s="148" t="s">
        <v>137</v>
      </c>
    </row>
    <row r="481" spans="1:20" s="85" customFormat="1" ht="6" customHeight="1" x14ac:dyDescent="0.3">
      <c r="A481" s="109"/>
      <c r="B481" s="110"/>
      <c r="C481" s="111"/>
      <c r="D481" s="107"/>
      <c r="E481" s="107"/>
      <c r="F481" s="107"/>
      <c r="G481" s="113"/>
      <c r="H481" s="88"/>
      <c r="I481" s="191"/>
      <c r="J481" s="187"/>
      <c r="K481" s="90"/>
    </row>
    <row r="482" spans="1:20" s="85" customFormat="1" ht="13.5" customHeight="1" x14ac:dyDescent="0.3">
      <c r="A482" s="109"/>
      <c r="B482" s="241" t="s">
        <v>201</v>
      </c>
      <c r="C482" s="241"/>
      <c r="D482" s="241"/>
      <c r="E482" s="241"/>
      <c r="F482" s="241"/>
      <c r="G482" s="242"/>
      <c r="H482" s="150"/>
      <c r="I482" s="182"/>
      <c r="J482" s="180"/>
      <c r="K482" s="151"/>
    </row>
    <row r="483" spans="1:20" s="85" customFormat="1" ht="14" x14ac:dyDescent="0.3">
      <c r="A483" s="109"/>
      <c r="B483" s="113" t="s">
        <v>2</v>
      </c>
      <c r="C483" s="87" t="s">
        <v>112</v>
      </c>
      <c r="D483" s="107" t="s">
        <v>202</v>
      </c>
      <c r="E483" s="107"/>
      <c r="F483" s="107"/>
      <c r="G483" s="108"/>
      <c r="H483" s="88" t="s">
        <v>3</v>
      </c>
      <c r="I483" s="191">
        <v>1</v>
      </c>
      <c r="J483" s="195"/>
      <c r="K483" s="89">
        <f>I483*$J483</f>
        <v>0</v>
      </c>
    </row>
    <row r="484" spans="1:20" s="85" customFormat="1" ht="6" customHeight="1" x14ac:dyDescent="0.3">
      <c r="A484" s="109"/>
      <c r="B484" s="110"/>
      <c r="C484" s="111"/>
      <c r="D484" s="107"/>
      <c r="E484" s="107"/>
      <c r="F484" s="107"/>
      <c r="G484" s="113"/>
      <c r="H484" s="88"/>
      <c r="I484" s="191"/>
      <c r="J484" s="187"/>
      <c r="K484" s="90"/>
    </row>
    <row r="485" spans="1:20" s="85" customFormat="1" ht="13.5" customHeight="1" x14ac:dyDescent="0.3">
      <c r="A485" s="109"/>
      <c r="B485" s="241" t="s">
        <v>229</v>
      </c>
      <c r="C485" s="241"/>
      <c r="D485" s="241"/>
      <c r="E485" s="241"/>
      <c r="F485" s="241"/>
      <c r="G485" s="242"/>
      <c r="H485" s="150"/>
      <c r="I485" s="182"/>
      <c r="J485" s="180"/>
      <c r="K485" s="151"/>
    </row>
    <row r="486" spans="1:20" s="85" customFormat="1" ht="13.5" customHeight="1" x14ac:dyDescent="0.3">
      <c r="A486" s="109"/>
      <c r="B486" s="87" t="s">
        <v>21</v>
      </c>
      <c r="C486" s="87"/>
      <c r="D486" s="107"/>
      <c r="E486" s="107"/>
      <c r="F486" s="107"/>
      <c r="G486" s="108"/>
      <c r="H486" s="88" t="s">
        <v>3</v>
      </c>
      <c r="I486" s="191">
        <v>1</v>
      </c>
      <c r="J486" s="195"/>
      <c r="K486" s="89">
        <f>I486*$J486</f>
        <v>0</v>
      </c>
    </row>
    <row r="487" spans="1:20" s="85" customFormat="1" ht="13.5" customHeight="1" x14ac:dyDescent="0.3">
      <c r="A487" s="109"/>
      <c r="B487" s="113" t="s">
        <v>2</v>
      </c>
      <c r="C487" s="221" t="s">
        <v>230</v>
      </c>
      <c r="D487" s="107"/>
      <c r="E487" s="107"/>
      <c r="F487" s="107"/>
      <c r="G487" s="108"/>
      <c r="H487" s="150"/>
      <c r="I487" s="182"/>
      <c r="J487" s="180"/>
      <c r="K487" s="151"/>
    </row>
    <row r="488" spans="1:20" s="85" customFormat="1" ht="13.5" customHeight="1" x14ac:dyDescent="0.3">
      <c r="A488" s="109"/>
      <c r="B488" s="113" t="s">
        <v>2</v>
      </c>
      <c r="C488" s="86" t="s">
        <v>141</v>
      </c>
      <c r="D488" s="107"/>
      <c r="E488" s="107"/>
      <c r="F488" s="107"/>
      <c r="G488" s="108"/>
      <c r="H488" s="88" t="s">
        <v>3</v>
      </c>
      <c r="I488" s="191">
        <v>1</v>
      </c>
      <c r="J488" s="195"/>
      <c r="K488" s="89">
        <f>I488*$J488</f>
        <v>0</v>
      </c>
    </row>
    <row r="489" spans="1:20" s="85" customFormat="1" ht="13.5" customHeight="1" x14ac:dyDescent="0.3">
      <c r="A489" s="109"/>
      <c r="B489" s="113" t="s">
        <v>2</v>
      </c>
      <c r="C489" s="86" t="s">
        <v>79</v>
      </c>
      <c r="D489" s="107"/>
      <c r="E489" s="107"/>
      <c r="F489" s="107"/>
      <c r="G489" s="108"/>
      <c r="H489" s="88" t="s">
        <v>3</v>
      </c>
      <c r="I489" s="191">
        <v>1</v>
      </c>
      <c r="J489" s="195"/>
      <c r="K489" s="89">
        <f>I489*$J489</f>
        <v>0</v>
      </c>
    </row>
    <row r="490" spans="1:20" s="85" customFormat="1" ht="13.5" customHeight="1" x14ac:dyDescent="0.3">
      <c r="A490" s="109"/>
      <c r="B490" s="113" t="s">
        <v>2</v>
      </c>
      <c r="C490" s="87" t="s">
        <v>142</v>
      </c>
      <c r="D490" s="107"/>
      <c r="E490" s="107"/>
      <c r="F490" s="107"/>
      <c r="G490" s="108"/>
      <c r="H490" s="88" t="s">
        <v>3</v>
      </c>
      <c r="I490" s="191">
        <v>1</v>
      </c>
      <c r="J490" s="195"/>
      <c r="K490" s="89">
        <f>I490*$J490</f>
        <v>0</v>
      </c>
    </row>
    <row r="491" spans="1:20" s="85" customFormat="1" ht="6" customHeight="1" x14ac:dyDescent="0.3">
      <c r="A491" s="109"/>
      <c r="B491" s="110"/>
      <c r="C491" s="111"/>
      <c r="D491" s="107"/>
      <c r="E491" s="107"/>
      <c r="F491" s="107"/>
      <c r="G491" s="108"/>
      <c r="H491" s="88"/>
      <c r="I491" s="191"/>
      <c r="J491" s="187"/>
      <c r="K491" s="90"/>
    </row>
    <row r="492" spans="1:20" s="161" customFormat="1" ht="13.5" customHeight="1" x14ac:dyDescent="0.3">
      <c r="A492" s="155"/>
      <c r="B492" s="110"/>
      <c r="C492" s="156" t="s">
        <v>37</v>
      </c>
      <c r="D492" s="157" t="str">
        <f>+B478</f>
        <v>2.4.1</v>
      </c>
      <c r="E492" s="157"/>
      <c r="F492" s="157"/>
      <c r="G492" s="158"/>
      <c r="H492" s="159"/>
      <c r="I492" s="192"/>
      <c r="J492" s="188"/>
      <c r="K492" s="160">
        <f>SUBTOTAL(9,K478:K491)</f>
        <v>0</v>
      </c>
      <c r="N492" s="162"/>
      <c r="O492" s="162"/>
      <c r="P492" s="162"/>
      <c r="Q492" s="163"/>
      <c r="R492" s="163"/>
      <c r="S492" s="164"/>
      <c r="T492" s="164"/>
    </row>
    <row r="493" spans="1:20" s="161" customFormat="1" ht="13.5" customHeight="1" x14ac:dyDescent="0.3">
      <c r="A493" s="155"/>
      <c r="B493" s="110"/>
      <c r="C493" s="156"/>
      <c r="D493" s="157"/>
      <c r="E493" s="157"/>
      <c r="F493" s="157"/>
      <c r="G493" s="158"/>
      <c r="H493" s="159"/>
      <c r="I493" s="192"/>
      <c r="J493" s="188"/>
      <c r="K493" s="160"/>
      <c r="N493" s="162"/>
      <c r="O493" s="162"/>
      <c r="P493" s="162"/>
      <c r="Q493" s="163"/>
      <c r="R493" s="163"/>
      <c r="S493" s="164"/>
      <c r="T493" s="164"/>
    </row>
    <row r="494" spans="1:20" s="85" customFormat="1" ht="14.5" x14ac:dyDescent="0.35">
      <c r="A494" s="106"/>
      <c r="B494" s="149" t="s">
        <v>180</v>
      </c>
      <c r="C494" s="149" t="s">
        <v>97</v>
      </c>
      <c r="D494" s="107"/>
      <c r="E494" s="107"/>
      <c r="F494" s="107"/>
      <c r="G494" s="108"/>
      <c r="H494" s="150"/>
      <c r="I494" s="182"/>
      <c r="J494" s="180"/>
      <c r="K494" s="151"/>
      <c r="N494" s="152"/>
      <c r="O494" s="152"/>
      <c r="P494" s="152"/>
      <c r="Q494" s="153"/>
      <c r="R494" s="153"/>
      <c r="S494" s="154"/>
      <c r="T494" s="154"/>
    </row>
    <row r="495" spans="1:20" s="85" customFormat="1" ht="13.5" customHeight="1" x14ac:dyDescent="0.3">
      <c r="A495" s="109"/>
      <c r="B495" s="86" t="s">
        <v>41</v>
      </c>
      <c r="C495" s="87"/>
      <c r="D495" s="107"/>
      <c r="E495" s="107"/>
      <c r="F495" s="107"/>
      <c r="G495" s="108"/>
      <c r="H495" s="88"/>
      <c r="I495" s="191"/>
      <c r="J495" s="186"/>
      <c r="K495" s="89"/>
    </row>
    <row r="496" spans="1:20" s="85" customFormat="1" ht="13.5" customHeight="1" x14ac:dyDescent="0.3">
      <c r="A496" s="109"/>
      <c r="B496" s="113" t="s">
        <v>2</v>
      </c>
      <c r="C496" s="87" t="s">
        <v>143</v>
      </c>
      <c r="D496" s="107"/>
      <c r="E496" s="107"/>
      <c r="F496" s="107"/>
      <c r="G496" s="108"/>
      <c r="H496" s="88" t="s">
        <v>0</v>
      </c>
      <c r="I496" s="191">
        <v>2</v>
      </c>
      <c r="J496" s="195"/>
      <c r="K496" s="89">
        <f>I496*$J496</f>
        <v>0</v>
      </c>
    </row>
    <row r="497" spans="1:20" s="85" customFormat="1" ht="13.5" customHeight="1" x14ac:dyDescent="0.3">
      <c r="A497" s="109"/>
      <c r="B497" s="87" t="s">
        <v>21</v>
      </c>
      <c r="C497" s="87"/>
      <c r="D497" s="107"/>
      <c r="E497" s="107"/>
      <c r="F497" s="107"/>
      <c r="G497" s="108"/>
      <c r="H497" s="88"/>
      <c r="I497" s="191"/>
      <c r="J497" s="186"/>
      <c r="K497" s="89"/>
    </row>
    <row r="498" spans="1:20" s="85" customFormat="1" ht="13.5" customHeight="1" x14ac:dyDescent="0.3">
      <c r="A498" s="109"/>
      <c r="B498" s="113" t="s">
        <v>2</v>
      </c>
      <c r="C498" s="86" t="s">
        <v>204</v>
      </c>
      <c r="D498" s="107"/>
      <c r="E498" s="107"/>
      <c r="F498" s="107"/>
      <c r="G498" s="108"/>
      <c r="H498" s="88" t="s">
        <v>3</v>
      </c>
      <c r="I498" s="191">
        <v>1</v>
      </c>
      <c r="J498" s="195"/>
      <c r="K498" s="89">
        <f>I498*$J498</f>
        <v>0</v>
      </c>
    </row>
    <row r="499" spans="1:20" s="85" customFormat="1" ht="6" customHeight="1" x14ac:dyDescent="0.3">
      <c r="A499" s="109"/>
      <c r="B499" s="110"/>
      <c r="C499" s="111"/>
      <c r="D499" s="107"/>
      <c r="E499" s="107"/>
      <c r="F499" s="107"/>
      <c r="G499" s="108"/>
      <c r="H499" s="88"/>
      <c r="I499" s="191"/>
      <c r="J499" s="187"/>
      <c r="K499" s="90"/>
    </row>
    <row r="500" spans="1:20" s="161" customFormat="1" ht="13.5" customHeight="1" x14ac:dyDescent="0.3">
      <c r="A500" s="155"/>
      <c r="B500" s="110"/>
      <c r="C500" s="156" t="s">
        <v>37</v>
      </c>
      <c r="D500" s="157" t="str">
        <f>+B494</f>
        <v>2.4.2</v>
      </c>
      <c r="E500" s="157"/>
      <c r="F500" s="157"/>
      <c r="G500" s="158"/>
      <c r="H500" s="159"/>
      <c r="I500" s="192"/>
      <c r="J500" s="188"/>
      <c r="K500" s="160">
        <f>SUBTOTAL(9,K494:K499)</f>
        <v>0</v>
      </c>
      <c r="N500" s="162"/>
      <c r="O500" s="162"/>
      <c r="P500" s="162"/>
      <c r="Q500" s="163"/>
      <c r="R500" s="163"/>
      <c r="S500" s="164"/>
      <c r="T500" s="164"/>
    </row>
    <row r="501" spans="1:20" s="161" customFormat="1" ht="13.5" customHeight="1" x14ac:dyDescent="0.3">
      <c r="A501" s="155"/>
      <c r="B501" s="110"/>
      <c r="C501" s="156"/>
      <c r="D501" s="157"/>
      <c r="E501" s="157"/>
      <c r="F501" s="157"/>
      <c r="G501" s="158"/>
      <c r="H501" s="159"/>
      <c r="I501" s="192"/>
      <c r="J501" s="188"/>
      <c r="K501" s="160"/>
      <c r="N501" s="162"/>
      <c r="O501" s="162"/>
      <c r="P501" s="162"/>
      <c r="Q501" s="163"/>
      <c r="R501" s="163"/>
      <c r="S501" s="164"/>
      <c r="T501" s="164"/>
    </row>
    <row r="502" spans="1:20" s="85" customFormat="1" ht="14.5" x14ac:dyDescent="0.35">
      <c r="A502" s="106"/>
      <c r="B502" s="149" t="s">
        <v>181</v>
      </c>
      <c r="C502" s="149" t="s">
        <v>98</v>
      </c>
      <c r="D502" s="107"/>
      <c r="E502" s="107"/>
      <c r="F502" s="107"/>
      <c r="G502" s="108"/>
      <c r="H502" s="150"/>
      <c r="I502" s="182"/>
      <c r="J502" s="180"/>
      <c r="K502" s="151"/>
      <c r="N502" s="152"/>
      <c r="O502" s="152"/>
      <c r="P502" s="152"/>
      <c r="Q502" s="153"/>
      <c r="R502" s="153"/>
      <c r="S502" s="154"/>
      <c r="T502" s="154"/>
    </row>
    <row r="503" spans="1:20" s="85" customFormat="1" ht="13.5" customHeight="1" x14ac:dyDescent="0.3">
      <c r="A503" s="109"/>
      <c r="B503" s="241" t="s">
        <v>205</v>
      </c>
      <c r="C503" s="241"/>
      <c r="D503" s="241"/>
      <c r="E503" s="241"/>
      <c r="F503" s="241"/>
      <c r="G503" s="242"/>
      <c r="H503" s="88"/>
      <c r="I503" s="191"/>
      <c r="J503" s="186"/>
      <c r="K503" s="89"/>
    </row>
    <row r="504" spans="1:20" s="85" customFormat="1" ht="13.15" customHeight="1" x14ac:dyDescent="0.3">
      <c r="A504" s="109"/>
      <c r="B504" s="241"/>
      <c r="C504" s="241"/>
      <c r="D504" s="241"/>
      <c r="E504" s="241"/>
      <c r="F504" s="241"/>
      <c r="G504" s="242"/>
      <c r="H504" s="88" t="s">
        <v>3</v>
      </c>
      <c r="I504" s="191">
        <v>1</v>
      </c>
      <c r="J504" s="195"/>
      <c r="K504" s="89">
        <f>I504*$J504</f>
        <v>0</v>
      </c>
    </row>
    <row r="505" spans="1:20" s="85" customFormat="1" ht="6" customHeight="1" x14ac:dyDescent="0.3">
      <c r="A505" s="109"/>
      <c r="B505" s="110"/>
      <c r="C505" s="111"/>
      <c r="D505" s="107"/>
      <c r="E505" s="107"/>
      <c r="F505" s="107"/>
      <c r="G505" s="108"/>
      <c r="H505" s="88"/>
      <c r="I505" s="191"/>
      <c r="J505" s="187"/>
      <c r="K505" s="90"/>
    </row>
    <row r="506" spans="1:20" s="161" customFormat="1" ht="13.5" customHeight="1" x14ac:dyDescent="0.3">
      <c r="A506" s="155"/>
      <c r="B506" s="110"/>
      <c r="C506" s="156" t="s">
        <v>37</v>
      </c>
      <c r="D506" s="157" t="str">
        <f>+B502</f>
        <v>2.4.3</v>
      </c>
      <c r="E506" s="157"/>
      <c r="F506" s="157"/>
      <c r="G506" s="158"/>
      <c r="H506" s="159"/>
      <c r="I506" s="192"/>
      <c r="J506" s="188"/>
      <c r="K506" s="160">
        <f>SUBTOTAL(9,K502:K505)</f>
        <v>0</v>
      </c>
      <c r="N506" s="162"/>
      <c r="O506" s="162"/>
      <c r="P506" s="162"/>
      <c r="Q506" s="163"/>
      <c r="R506" s="163"/>
      <c r="S506" s="164"/>
      <c r="T506" s="164"/>
    </row>
    <row r="507" spans="1:20" s="161" customFormat="1" ht="13.5" customHeight="1" x14ac:dyDescent="0.3">
      <c r="A507" s="224"/>
      <c r="B507" s="225"/>
      <c r="C507" s="226"/>
      <c r="D507" s="227"/>
      <c r="E507" s="227"/>
      <c r="F507" s="227"/>
      <c r="G507" s="228"/>
      <c r="H507" s="229"/>
      <c r="I507" s="230"/>
      <c r="J507" s="231"/>
      <c r="K507" s="232"/>
      <c r="L507" s="233"/>
      <c r="N507" s="162"/>
      <c r="O507" s="162"/>
      <c r="P507" s="162"/>
      <c r="Q507" s="163"/>
      <c r="R507" s="163"/>
      <c r="S507" s="164"/>
      <c r="T507" s="164"/>
    </row>
    <row r="508" spans="1:20" s="85" customFormat="1" ht="14.5" x14ac:dyDescent="0.35">
      <c r="A508" s="106"/>
      <c r="B508" s="149" t="s">
        <v>182</v>
      </c>
      <c r="C508" s="149" t="s">
        <v>100</v>
      </c>
      <c r="D508" s="107"/>
      <c r="E508" s="107"/>
      <c r="F508" s="107"/>
      <c r="G508" s="108"/>
      <c r="H508" s="150"/>
      <c r="I508" s="182"/>
      <c r="J508" s="180"/>
      <c r="K508" s="151"/>
      <c r="N508" s="152"/>
      <c r="O508" s="152"/>
      <c r="P508" s="152"/>
      <c r="Q508" s="153"/>
      <c r="R508" s="153"/>
      <c r="S508" s="154"/>
      <c r="T508" s="154"/>
    </row>
    <row r="509" spans="1:20" s="85" customFormat="1" ht="13.5" customHeight="1" x14ac:dyDescent="0.3">
      <c r="A509" s="109"/>
      <c r="B509" s="86" t="s">
        <v>44</v>
      </c>
      <c r="C509" s="87"/>
      <c r="D509" s="87"/>
      <c r="E509" s="107"/>
      <c r="F509" s="107"/>
      <c r="G509" s="108"/>
      <c r="H509" s="88" t="s">
        <v>3</v>
      </c>
      <c r="I509" s="191">
        <v>1</v>
      </c>
      <c r="J509" s="195"/>
      <c r="K509" s="89">
        <f>I509*$J509</f>
        <v>0</v>
      </c>
    </row>
    <row r="510" spans="1:20" s="85" customFormat="1" ht="13.15" customHeight="1" x14ac:dyDescent="0.3">
      <c r="A510" s="109"/>
      <c r="B510" s="87" t="s">
        <v>21</v>
      </c>
      <c r="C510" s="87"/>
      <c r="D510" s="87"/>
      <c r="E510" s="107"/>
      <c r="F510" s="107"/>
      <c r="G510" s="108"/>
      <c r="H510" s="88"/>
      <c r="I510" s="191"/>
      <c r="J510" s="186"/>
      <c r="K510" s="89"/>
    </row>
    <row r="511" spans="1:20" s="85" customFormat="1" ht="13.5" customHeight="1" x14ac:dyDescent="0.3">
      <c r="A511" s="109"/>
      <c r="B511" s="113" t="s">
        <v>2</v>
      </c>
      <c r="C511" s="86" t="s">
        <v>20</v>
      </c>
      <c r="D511" s="87"/>
      <c r="E511" s="107"/>
      <c r="F511" s="107"/>
      <c r="G511" s="108"/>
      <c r="H511" s="88"/>
      <c r="I511" s="191"/>
      <c r="J511" s="186"/>
      <c r="K511" s="89"/>
    </row>
    <row r="512" spans="1:20" s="85" customFormat="1" ht="13.5" customHeight="1" x14ac:dyDescent="0.3">
      <c r="A512" s="109"/>
      <c r="B512" s="113" t="s">
        <v>2</v>
      </c>
      <c r="C512" s="86" t="s">
        <v>19</v>
      </c>
      <c r="D512" s="86"/>
      <c r="E512" s="107"/>
      <c r="F512" s="107"/>
      <c r="G512" s="108"/>
      <c r="H512" s="88" t="s">
        <v>3</v>
      </c>
      <c r="I512" s="191">
        <v>1</v>
      </c>
      <c r="J512" s="195"/>
      <c r="K512" s="89">
        <f>I512*$J512</f>
        <v>0</v>
      </c>
    </row>
    <row r="513" spans="1:20" s="85" customFormat="1" ht="13.5" customHeight="1" x14ac:dyDescent="0.3">
      <c r="A513" s="109"/>
      <c r="B513" s="113" t="s">
        <v>2</v>
      </c>
      <c r="C513" s="86" t="s">
        <v>22</v>
      </c>
      <c r="D513" s="86"/>
      <c r="E513" s="107"/>
      <c r="F513" s="107"/>
      <c r="G513" s="108"/>
      <c r="H513" s="88"/>
      <c r="I513" s="191"/>
      <c r="J513" s="186"/>
      <c r="K513" s="89"/>
    </row>
    <row r="514" spans="1:20" s="85" customFormat="1" ht="13.5" customHeight="1" x14ac:dyDescent="0.3">
      <c r="A514" s="109"/>
      <c r="B514" s="113" t="s">
        <v>2</v>
      </c>
      <c r="C514" s="86" t="s">
        <v>32</v>
      </c>
      <c r="D514" s="86"/>
      <c r="E514" s="107"/>
      <c r="F514" s="107"/>
      <c r="G514" s="108"/>
      <c r="H514" s="88"/>
      <c r="I514" s="191"/>
      <c r="J514" s="186"/>
      <c r="K514" s="89"/>
    </row>
    <row r="515" spans="1:20" s="85" customFormat="1" ht="6" customHeight="1" x14ac:dyDescent="0.3">
      <c r="A515" s="109"/>
      <c r="B515" s="110"/>
      <c r="C515" s="111"/>
      <c r="D515" s="107"/>
      <c r="E515" s="107"/>
      <c r="F515" s="107"/>
      <c r="G515" s="108"/>
      <c r="H515" s="88"/>
      <c r="I515" s="191"/>
      <c r="J515" s="187"/>
      <c r="K515" s="90"/>
    </row>
    <row r="516" spans="1:20" s="161" customFormat="1" ht="13.5" customHeight="1" x14ac:dyDescent="0.3">
      <c r="A516" s="155"/>
      <c r="B516" s="110"/>
      <c r="C516" s="156" t="s">
        <v>37</v>
      </c>
      <c r="D516" s="157" t="str">
        <f>+B508</f>
        <v>2.4.4</v>
      </c>
      <c r="E516" s="157"/>
      <c r="F516" s="157"/>
      <c r="G516" s="158"/>
      <c r="H516" s="159"/>
      <c r="I516" s="192"/>
      <c r="J516" s="188"/>
      <c r="K516" s="160">
        <f>SUBTOTAL(9,K508:K515)</f>
        <v>0</v>
      </c>
      <c r="N516" s="162"/>
      <c r="O516" s="162"/>
      <c r="P516" s="162"/>
      <c r="Q516" s="163"/>
      <c r="R516" s="163"/>
      <c r="S516" s="164"/>
      <c r="T516" s="164"/>
    </row>
    <row r="517" spans="1:20" s="161" customFormat="1" ht="13.5" customHeight="1" x14ac:dyDescent="0.3">
      <c r="A517" s="155"/>
      <c r="B517" s="110"/>
      <c r="C517" s="156"/>
      <c r="D517" s="157"/>
      <c r="E517" s="157"/>
      <c r="F517" s="157"/>
      <c r="G517" s="158"/>
      <c r="H517" s="159"/>
      <c r="I517" s="192"/>
      <c r="J517" s="188"/>
      <c r="K517" s="160"/>
      <c r="N517" s="162"/>
      <c r="O517" s="162"/>
      <c r="P517" s="162"/>
      <c r="Q517" s="163"/>
      <c r="R517" s="163"/>
      <c r="S517" s="164"/>
      <c r="T517" s="164"/>
    </row>
    <row r="518" spans="1:20" s="85" customFormat="1" ht="14.5" x14ac:dyDescent="0.35">
      <c r="A518" s="106"/>
      <c r="B518" s="149" t="s">
        <v>183</v>
      </c>
      <c r="C518" s="149" t="s">
        <v>101</v>
      </c>
      <c r="D518" s="107"/>
      <c r="E518" s="107"/>
      <c r="F518" s="107"/>
      <c r="G518" s="108"/>
      <c r="H518" s="150"/>
      <c r="I518" s="182"/>
      <c r="J518" s="180"/>
      <c r="K518" s="151"/>
      <c r="N518" s="152"/>
      <c r="O518" s="152"/>
      <c r="P518" s="152"/>
      <c r="Q518" s="153"/>
      <c r="R518" s="153"/>
      <c r="S518" s="154"/>
      <c r="T518" s="154"/>
    </row>
    <row r="519" spans="1:20" s="85" customFormat="1" ht="13.5" customHeight="1" x14ac:dyDescent="0.3">
      <c r="A519" s="109"/>
      <c r="B519" s="86" t="s">
        <v>42</v>
      </c>
      <c r="C519" s="87"/>
      <c r="D519" s="107"/>
      <c r="E519" s="107"/>
      <c r="F519" s="107"/>
      <c r="G519" s="108"/>
      <c r="H519" s="88"/>
      <c r="I519" s="191"/>
      <c r="J519" s="186"/>
      <c r="K519" s="89"/>
    </row>
    <row r="520" spans="1:20" s="85" customFormat="1" ht="13.5" customHeight="1" x14ac:dyDescent="0.3">
      <c r="A520" s="109"/>
      <c r="B520" s="87" t="s">
        <v>21</v>
      </c>
      <c r="C520" s="87"/>
      <c r="D520" s="87"/>
      <c r="E520" s="107"/>
      <c r="F520" s="107"/>
      <c r="G520" s="108"/>
      <c r="H520" s="88" t="s">
        <v>3</v>
      </c>
      <c r="I520" s="191">
        <v>1</v>
      </c>
      <c r="J520" s="195"/>
      <c r="K520" s="89">
        <f>I520*$J520</f>
        <v>0</v>
      </c>
    </row>
    <row r="521" spans="1:20" s="85" customFormat="1" ht="13.5" customHeight="1" x14ac:dyDescent="0.3">
      <c r="A521" s="109"/>
      <c r="B521" s="113" t="s">
        <v>2</v>
      </c>
      <c r="C521" s="86" t="s">
        <v>231</v>
      </c>
      <c r="D521" s="86"/>
      <c r="E521" s="107"/>
      <c r="F521" s="107"/>
      <c r="G521" s="108"/>
      <c r="H521" s="88"/>
      <c r="I521" s="191"/>
      <c r="J521" s="186"/>
      <c r="K521" s="89"/>
    </row>
    <row r="522" spans="1:20" s="85" customFormat="1" ht="13.5" customHeight="1" x14ac:dyDescent="0.3">
      <c r="A522" s="109"/>
      <c r="B522" s="113" t="s">
        <v>2</v>
      </c>
      <c r="C522" s="86" t="s">
        <v>146</v>
      </c>
      <c r="D522" s="86"/>
      <c r="E522" s="107"/>
      <c r="F522" s="107"/>
      <c r="G522" s="108"/>
      <c r="H522" s="88"/>
      <c r="I522" s="191"/>
      <c r="J522" s="186"/>
      <c r="K522" s="89"/>
    </row>
    <row r="523" spans="1:20" s="85" customFormat="1" ht="6" customHeight="1" x14ac:dyDescent="0.3">
      <c r="A523" s="109"/>
      <c r="B523" s="110"/>
      <c r="C523" s="111"/>
      <c r="D523" s="107"/>
      <c r="E523" s="107"/>
      <c r="F523" s="107"/>
      <c r="G523" s="108"/>
      <c r="H523" s="88"/>
      <c r="I523" s="191"/>
      <c r="J523" s="187"/>
      <c r="K523" s="90"/>
    </row>
    <row r="524" spans="1:20" s="85" customFormat="1" ht="13.5" customHeight="1" x14ac:dyDescent="0.3">
      <c r="A524" s="109"/>
      <c r="B524" s="86" t="s">
        <v>147</v>
      </c>
      <c r="C524" s="87"/>
      <c r="D524" s="107"/>
      <c r="E524" s="107"/>
      <c r="F524" s="107"/>
      <c r="G524" s="108"/>
      <c r="H524" s="88"/>
      <c r="I524" s="191"/>
      <c r="J524" s="186"/>
      <c r="K524" s="89"/>
    </row>
    <row r="525" spans="1:20" s="85" customFormat="1" ht="13.5" customHeight="1" x14ac:dyDescent="0.3">
      <c r="A525" s="109"/>
      <c r="B525" s="113" t="s">
        <v>2</v>
      </c>
      <c r="C525" s="86" t="s">
        <v>148</v>
      </c>
      <c r="D525" s="87"/>
      <c r="E525" s="107"/>
      <c r="F525" s="107"/>
      <c r="G525" s="108"/>
      <c r="H525" s="88" t="s">
        <v>3</v>
      </c>
      <c r="I525" s="191">
        <v>1</v>
      </c>
      <c r="J525" s="195"/>
      <c r="K525" s="89">
        <f>I525*$J525</f>
        <v>0</v>
      </c>
    </row>
    <row r="526" spans="1:20" s="85" customFormat="1" ht="13.5" customHeight="1" x14ac:dyDescent="0.3">
      <c r="A526" s="109"/>
      <c r="B526" s="113" t="s">
        <v>2</v>
      </c>
      <c r="C526" s="86" t="s">
        <v>149</v>
      </c>
      <c r="D526" s="86"/>
      <c r="E526" s="107"/>
      <c r="F526" s="107"/>
      <c r="G526" s="108"/>
      <c r="H526" s="88"/>
      <c r="I526" s="191"/>
      <c r="J526" s="186"/>
      <c r="K526" s="89"/>
    </row>
    <row r="527" spans="1:20" s="85" customFormat="1" ht="6" customHeight="1" x14ac:dyDescent="0.3">
      <c r="A527" s="109"/>
      <c r="B527" s="110"/>
      <c r="C527" s="111"/>
      <c r="D527" s="107"/>
      <c r="E527" s="107"/>
      <c r="F527" s="107"/>
      <c r="G527" s="108"/>
      <c r="H527" s="88"/>
      <c r="I527" s="191"/>
      <c r="J527" s="187"/>
      <c r="K527" s="90"/>
    </row>
    <row r="528" spans="1:20" s="161" customFormat="1" ht="13.5" customHeight="1" x14ac:dyDescent="0.3">
      <c r="A528" s="155"/>
      <c r="B528" s="110"/>
      <c r="C528" s="156" t="s">
        <v>37</v>
      </c>
      <c r="D528" s="157" t="str">
        <f>+B518</f>
        <v>2.4.5</v>
      </c>
      <c r="E528" s="157"/>
      <c r="F528" s="157"/>
      <c r="G528" s="158"/>
      <c r="H528" s="159"/>
      <c r="I528" s="192"/>
      <c r="J528" s="188"/>
      <c r="K528" s="160">
        <f>SUBTOTAL(9,K518:K527)</f>
        <v>0</v>
      </c>
      <c r="N528" s="162"/>
      <c r="O528" s="162"/>
      <c r="P528" s="162"/>
      <c r="Q528" s="163"/>
      <c r="R528" s="163"/>
      <c r="S528" s="164"/>
      <c r="T528" s="164"/>
    </row>
    <row r="529" spans="1:20" s="161" customFormat="1" ht="13.5" customHeight="1" x14ac:dyDescent="0.3">
      <c r="A529" s="155"/>
      <c r="B529" s="110"/>
      <c r="C529" s="156"/>
      <c r="D529" s="157"/>
      <c r="E529" s="157"/>
      <c r="F529" s="157"/>
      <c r="G529" s="158"/>
      <c r="H529" s="159"/>
      <c r="I529" s="192"/>
      <c r="J529" s="188"/>
      <c r="K529" s="160"/>
      <c r="N529" s="162"/>
      <c r="O529" s="162"/>
      <c r="P529" s="162"/>
      <c r="Q529" s="163"/>
      <c r="R529" s="163"/>
      <c r="S529" s="164"/>
      <c r="T529" s="164"/>
    </row>
    <row r="530" spans="1:20" s="3" customFormat="1" ht="18.75" customHeight="1" x14ac:dyDescent="0.3">
      <c r="A530" s="16"/>
      <c r="B530" s="240" t="s">
        <v>11</v>
      </c>
      <c r="C530" s="240"/>
      <c r="D530" s="64" t="str">
        <f>B476</f>
        <v>2.4.</v>
      </c>
      <c r="E530" s="65"/>
      <c r="F530" s="65"/>
      <c r="G530" s="66"/>
      <c r="H530" s="112"/>
      <c r="I530" s="15"/>
      <c r="J530" s="40"/>
      <c r="K530" s="41">
        <f>+SUBTOTAL(9,K476:K529)</f>
        <v>0</v>
      </c>
    </row>
    <row r="531" spans="1:20" s="3" customFormat="1" ht="12" customHeight="1" x14ac:dyDescent="0.3">
      <c r="A531" s="16"/>
      <c r="B531" s="133"/>
      <c r="C531" s="133"/>
      <c r="D531" s="134"/>
      <c r="E531" s="19"/>
      <c r="F531" s="19"/>
      <c r="G531" s="20"/>
      <c r="H531" s="104"/>
      <c r="I531" s="11"/>
      <c r="J531" s="185"/>
      <c r="K531" s="35"/>
    </row>
    <row r="532" spans="1:20" s="3" customFormat="1" ht="12" customHeight="1" x14ac:dyDescent="0.3">
      <c r="A532" s="16"/>
      <c r="B532" s="133"/>
      <c r="C532" s="133"/>
      <c r="D532" s="134"/>
      <c r="E532" s="19"/>
      <c r="F532" s="19"/>
      <c r="G532" s="20"/>
      <c r="H532" s="104"/>
      <c r="I532" s="11"/>
      <c r="J532" s="185"/>
      <c r="K532" s="35"/>
    </row>
    <row r="533" spans="1:20" s="2" customFormat="1" ht="18.75" customHeight="1" x14ac:dyDescent="0.25">
      <c r="A533" s="37"/>
      <c r="B533" s="105" t="s">
        <v>184</v>
      </c>
      <c r="C533" s="132" t="s">
        <v>185</v>
      </c>
      <c r="D533" s="132"/>
      <c r="E533" s="132"/>
      <c r="F533" s="132"/>
      <c r="G533" s="95"/>
      <c r="H533" s="96"/>
      <c r="I533" s="96"/>
      <c r="J533" s="184"/>
      <c r="K533" s="14"/>
    </row>
    <row r="534" spans="1:20" ht="6" customHeight="1" x14ac:dyDescent="0.35">
      <c r="A534" s="106"/>
      <c r="B534" s="63"/>
      <c r="C534" s="63"/>
      <c r="D534" s="107"/>
      <c r="E534" s="107"/>
      <c r="F534" s="107"/>
      <c r="G534" s="108"/>
      <c r="H534" s="104"/>
      <c r="I534" s="11"/>
      <c r="J534" s="185"/>
      <c r="K534" s="35"/>
    </row>
    <row r="535" spans="1:20" s="85" customFormat="1" ht="14.5" x14ac:dyDescent="0.35">
      <c r="A535" s="106"/>
      <c r="B535" s="149" t="s">
        <v>186</v>
      </c>
      <c r="C535" s="149" t="s">
        <v>55</v>
      </c>
      <c r="D535" s="107"/>
      <c r="E535" s="107"/>
      <c r="F535" s="107"/>
      <c r="G535" s="108"/>
      <c r="H535" s="150"/>
      <c r="I535" s="182"/>
      <c r="J535" s="180"/>
      <c r="K535" s="151"/>
      <c r="N535" s="152"/>
      <c r="O535" s="152"/>
      <c r="P535" s="152"/>
      <c r="Q535" s="153"/>
      <c r="R535" s="153"/>
      <c r="S535" s="154"/>
      <c r="T535" s="154"/>
    </row>
    <row r="536" spans="1:20" s="85" customFormat="1" ht="13.5" customHeight="1" x14ac:dyDescent="0.3">
      <c r="A536" s="109"/>
      <c r="B536" s="86" t="s">
        <v>67</v>
      </c>
      <c r="C536" s="87"/>
      <c r="D536" s="107"/>
      <c r="E536" s="107"/>
      <c r="F536" s="107"/>
      <c r="G536" s="108"/>
      <c r="H536" s="150"/>
      <c r="I536" s="182"/>
      <c r="J536" s="180"/>
      <c r="K536" s="151"/>
    </row>
    <row r="537" spans="1:20" s="85" customFormat="1" ht="13.5" customHeight="1" x14ac:dyDescent="0.3">
      <c r="A537" s="109"/>
      <c r="B537" s="113" t="s">
        <v>2</v>
      </c>
      <c r="C537" s="87" t="s">
        <v>151</v>
      </c>
      <c r="D537" s="107"/>
      <c r="E537" s="107"/>
      <c r="F537" s="107"/>
      <c r="G537" s="108"/>
      <c r="H537" s="150"/>
      <c r="I537" s="182"/>
      <c r="J537" s="180"/>
      <c r="K537" s="151"/>
    </row>
    <row r="538" spans="1:20" s="85" customFormat="1" ht="13.5" customHeight="1" x14ac:dyDescent="0.3">
      <c r="A538" s="109"/>
      <c r="B538" s="113" t="s">
        <v>2</v>
      </c>
      <c r="C538" s="87" t="s">
        <v>150</v>
      </c>
      <c r="D538" s="107"/>
      <c r="E538" s="107"/>
      <c r="F538" s="107"/>
      <c r="G538" s="108"/>
      <c r="H538" s="88" t="s">
        <v>3</v>
      </c>
      <c r="I538" s="191">
        <v>1</v>
      </c>
      <c r="J538" s="195"/>
      <c r="K538" s="89">
        <f>I538*$J538</f>
        <v>0</v>
      </c>
    </row>
    <row r="539" spans="1:20" s="85" customFormat="1" ht="13.5" customHeight="1" x14ac:dyDescent="0.3">
      <c r="A539" s="109"/>
      <c r="B539" s="87" t="s">
        <v>21</v>
      </c>
      <c r="C539" s="87"/>
      <c r="D539" s="107"/>
      <c r="E539" s="107"/>
      <c r="F539" s="107"/>
      <c r="G539" s="108"/>
      <c r="H539" s="88"/>
      <c r="I539" s="191"/>
      <c r="J539" s="186"/>
      <c r="K539" s="89"/>
    </row>
    <row r="540" spans="1:20" s="85" customFormat="1" ht="13.5" customHeight="1" x14ac:dyDescent="0.3">
      <c r="A540" s="109"/>
      <c r="B540" s="113" t="s">
        <v>2</v>
      </c>
      <c r="C540" s="87" t="s">
        <v>65</v>
      </c>
      <c r="D540" s="107"/>
      <c r="E540" s="107"/>
      <c r="F540" s="107"/>
      <c r="G540" s="108"/>
      <c r="H540" s="150"/>
      <c r="I540" s="182"/>
      <c r="J540" s="180"/>
      <c r="K540" s="151"/>
    </row>
    <row r="541" spans="1:20" s="85" customFormat="1" ht="6" customHeight="1" x14ac:dyDescent="0.3">
      <c r="A541" s="109"/>
      <c r="B541" s="110"/>
      <c r="C541" s="111"/>
      <c r="D541" s="107"/>
      <c r="E541" s="107"/>
      <c r="F541" s="107"/>
      <c r="G541" s="108"/>
      <c r="H541" s="88"/>
      <c r="I541" s="191"/>
      <c r="J541" s="187"/>
      <c r="K541" s="90"/>
    </row>
    <row r="542" spans="1:20" s="161" customFormat="1" ht="13.5" customHeight="1" x14ac:dyDescent="0.3">
      <c r="A542" s="155"/>
      <c r="B542" s="110"/>
      <c r="C542" s="156" t="s">
        <v>37</v>
      </c>
      <c r="D542" s="157" t="str">
        <f>+B535</f>
        <v>2.5.1</v>
      </c>
      <c r="E542" s="157"/>
      <c r="F542" s="157"/>
      <c r="G542" s="158"/>
      <c r="H542" s="159"/>
      <c r="I542" s="192"/>
      <c r="J542" s="188"/>
      <c r="K542" s="160">
        <f>SUBTOTAL(9,K535:K541)</f>
        <v>0</v>
      </c>
      <c r="N542" s="162"/>
      <c r="O542" s="162"/>
      <c r="P542" s="162"/>
      <c r="Q542" s="163"/>
      <c r="R542" s="163"/>
      <c r="S542" s="164"/>
      <c r="T542" s="164"/>
    </row>
    <row r="543" spans="1:20" s="85" customFormat="1" ht="13.5" customHeight="1" x14ac:dyDescent="0.3">
      <c r="A543" s="109"/>
      <c r="B543" s="113"/>
      <c r="C543" s="87"/>
      <c r="D543" s="107"/>
      <c r="E543" s="107"/>
      <c r="F543" s="107"/>
      <c r="G543" s="108"/>
      <c r="H543" s="88"/>
      <c r="I543" s="191"/>
      <c r="J543" s="186"/>
      <c r="K543" s="89"/>
    </row>
    <row r="544" spans="1:20" s="85" customFormat="1" ht="14.5" x14ac:dyDescent="0.35">
      <c r="A544" s="106"/>
      <c r="B544" s="149" t="s">
        <v>187</v>
      </c>
      <c r="C544" s="149" t="s">
        <v>56</v>
      </c>
      <c r="D544" s="107"/>
      <c r="E544" s="107"/>
      <c r="F544" s="107"/>
      <c r="G544" s="108"/>
      <c r="H544" s="150"/>
      <c r="I544" s="182"/>
      <c r="J544" s="180"/>
      <c r="K544" s="151"/>
      <c r="N544" s="152"/>
      <c r="O544" s="152"/>
      <c r="P544" s="152"/>
      <c r="Q544" s="153"/>
      <c r="R544" s="153"/>
      <c r="S544" s="154"/>
      <c r="T544" s="154"/>
    </row>
    <row r="545" spans="1:20" s="85" customFormat="1" ht="13.5" customHeight="1" x14ac:dyDescent="0.3">
      <c r="A545" s="109"/>
      <c r="B545" s="241" t="s">
        <v>68</v>
      </c>
      <c r="C545" s="241"/>
      <c r="D545" s="241"/>
      <c r="E545" s="241"/>
      <c r="F545" s="241"/>
      <c r="G545" s="242"/>
      <c r="H545" s="88"/>
      <c r="I545" s="191"/>
      <c r="J545" s="186"/>
      <c r="K545" s="89"/>
    </row>
    <row r="546" spans="1:20" s="85" customFormat="1" ht="13.5" customHeight="1" x14ac:dyDescent="0.3">
      <c r="A546" s="109"/>
      <c r="B546" s="241"/>
      <c r="C546" s="241"/>
      <c r="D546" s="241"/>
      <c r="E546" s="241"/>
      <c r="F546" s="241"/>
      <c r="G546" s="242"/>
      <c r="H546" s="88"/>
      <c r="I546" s="191"/>
      <c r="J546" s="186"/>
      <c r="K546" s="89"/>
    </row>
    <row r="547" spans="1:20" s="85" customFormat="1" ht="13.5" customHeight="1" x14ac:dyDescent="0.3">
      <c r="A547" s="109"/>
      <c r="B547" s="113" t="s">
        <v>2</v>
      </c>
      <c r="C547" s="87" t="s">
        <v>152</v>
      </c>
      <c r="D547" s="107"/>
      <c r="E547" s="107"/>
      <c r="F547" s="107"/>
      <c r="G547" s="108"/>
      <c r="H547" s="88" t="s">
        <v>3</v>
      </c>
      <c r="I547" s="191">
        <v>1</v>
      </c>
      <c r="J547" s="195"/>
      <c r="K547" s="89">
        <f>I547*$J547</f>
        <v>0</v>
      </c>
    </row>
    <row r="548" spans="1:20" s="85" customFormat="1" ht="13.5" customHeight="1" x14ac:dyDescent="0.3">
      <c r="A548" s="109"/>
      <c r="B548" s="87" t="s">
        <v>21</v>
      </c>
      <c r="C548" s="87"/>
      <c r="D548" s="107"/>
      <c r="E548" s="107"/>
      <c r="F548" s="107"/>
      <c r="G548" s="108"/>
      <c r="H548" s="88"/>
      <c r="I548" s="191"/>
      <c r="J548" s="186"/>
      <c r="K548" s="89"/>
    </row>
    <row r="549" spans="1:20" s="85" customFormat="1" ht="13.5" customHeight="1" x14ac:dyDescent="0.3">
      <c r="A549" s="109"/>
      <c r="B549" s="113" t="s">
        <v>2</v>
      </c>
      <c r="C549" s="87" t="s">
        <v>66</v>
      </c>
      <c r="D549" s="107"/>
      <c r="E549" s="107"/>
      <c r="F549" s="107"/>
      <c r="G549" s="108"/>
      <c r="H549" s="88" t="s">
        <v>3</v>
      </c>
      <c r="I549" s="191">
        <v>1</v>
      </c>
      <c r="J549" s="195"/>
      <c r="K549" s="89">
        <f>I549*$J549</f>
        <v>0</v>
      </c>
    </row>
    <row r="550" spans="1:20" s="85" customFormat="1" ht="13.5" customHeight="1" x14ac:dyDescent="0.3">
      <c r="A550" s="109"/>
      <c r="B550" s="113" t="s">
        <v>2</v>
      </c>
      <c r="C550" s="87" t="s">
        <v>207</v>
      </c>
      <c r="D550" s="107"/>
      <c r="E550" s="107"/>
      <c r="F550" s="107"/>
      <c r="G550" s="108"/>
      <c r="H550" s="88" t="s">
        <v>3</v>
      </c>
      <c r="I550" s="191">
        <v>1</v>
      </c>
      <c r="J550" s="195"/>
      <c r="K550" s="89">
        <f>I550*$J550</f>
        <v>0</v>
      </c>
    </row>
    <row r="551" spans="1:20" s="85" customFormat="1" ht="13.5" customHeight="1" x14ac:dyDescent="0.3">
      <c r="A551" s="109"/>
      <c r="B551" s="113" t="s">
        <v>2</v>
      </c>
      <c r="C551" s="87" t="s">
        <v>208</v>
      </c>
      <c r="D551" s="107"/>
      <c r="E551" s="107"/>
      <c r="F551" s="107"/>
      <c r="G551" s="108"/>
      <c r="H551" s="88" t="s">
        <v>3</v>
      </c>
      <c r="I551" s="191">
        <v>1</v>
      </c>
      <c r="J551" s="195"/>
      <c r="K551" s="89">
        <f>I551*$J551</f>
        <v>0</v>
      </c>
    </row>
    <row r="552" spans="1:20" s="85" customFormat="1" ht="6" customHeight="1" x14ac:dyDescent="0.3">
      <c r="A552" s="109"/>
      <c r="B552" s="110"/>
      <c r="C552" s="111"/>
      <c r="D552" s="107"/>
      <c r="E552" s="107"/>
      <c r="F552" s="107"/>
      <c r="G552" s="108"/>
      <c r="H552" s="88"/>
      <c r="I552" s="191"/>
      <c r="J552" s="187"/>
      <c r="K552" s="90"/>
    </row>
    <row r="553" spans="1:20" s="161" customFormat="1" ht="13.5" customHeight="1" x14ac:dyDescent="0.3">
      <c r="A553" s="155"/>
      <c r="B553" s="110"/>
      <c r="C553" s="156" t="s">
        <v>37</v>
      </c>
      <c r="D553" s="157" t="str">
        <f>+B544</f>
        <v>2.5.2</v>
      </c>
      <c r="E553" s="157"/>
      <c r="F553" s="157"/>
      <c r="G553" s="158"/>
      <c r="H553" s="159"/>
      <c r="I553" s="192"/>
      <c r="J553" s="188"/>
      <c r="K553" s="160">
        <f>SUBTOTAL(9,K544:K552)</f>
        <v>0</v>
      </c>
      <c r="N553" s="162"/>
      <c r="O553" s="162"/>
      <c r="P553" s="162"/>
      <c r="Q553" s="163"/>
      <c r="R553" s="163"/>
      <c r="S553" s="164"/>
      <c r="T553" s="164"/>
    </row>
    <row r="554" spans="1:20" s="85" customFormat="1" ht="13.5" customHeight="1" x14ac:dyDescent="0.3">
      <c r="A554" s="109"/>
      <c r="B554" s="113"/>
      <c r="C554" s="87"/>
      <c r="D554" s="107"/>
      <c r="E554" s="107"/>
      <c r="F554" s="107"/>
      <c r="G554" s="108"/>
      <c r="H554" s="88"/>
      <c r="I554" s="191"/>
      <c r="J554" s="186"/>
      <c r="K554" s="89"/>
    </row>
    <row r="555" spans="1:20" s="85" customFormat="1" ht="14.5" x14ac:dyDescent="0.35">
      <c r="A555" s="106"/>
      <c r="B555" s="149" t="s">
        <v>188</v>
      </c>
      <c r="C555" s="149" t="s">
        <v>57</v>
      </c>
      <c r="D555" s="107"/>
      <c r="E555" s="107"/>
      <c r="F555" s="107"/>
      <c r="G555" s="108"/>
      <c r="H555" s="150"/>
      <c r="I555" s="182"/>
      <c r="J555" s="180"/>
      <c r="K555" s="151"/>
      <c r="N555" s="152"/>
      <c r="O555" s="152"/>
      <c r="P555" s="152"/>
      <c r="Q555" s="153"/>
      <c r="R555" s="153"/>
      <c r="S555" s="154"/>
      <c r="T555" s="154"/>
    </row>
    <row r="556" spans="1:20" s="85" customFormat="1" ht="13.5" customHeight="1" x14ac:dyDescent="0.3">
      <c r="A556" s="109"/>
      <c r="B556" s="86" t="s">
        <v>69</v>
      </c>
      <c r="C556" s="87"/>
      <c r="D556" s="107"/>
      <c r="E556" s="107"/>
      <c r="F556" s="107"/>
      <c r="G556" s="108"/>
      <c r="H556" s="88" t="s">
        <v>3</v>
      </c>
      <c r="I556" s="191">
        <v>1</v>
      </c>
      <c r="J556" s="195"/>
      <c r="K556" s="89">
        <f>I556*$J556</f>
        <v>0</v>
      </c>
    </row>
    <row r="557" spans="1:20" s="85" customFormat="1" ht="13.5" customHeight="1" x14ac:dyDescent="0.3">
      <c r="A557" s="109"/>
      <c r="B557" s="113" t="s">
        <v>2</v>
      </c>
      <c r="C557" s="87" t="s">
        <v>23</v>
      </c>
      <c r="D557" s="107"/>
      <c r="E557" s="107"/>
      <c r="F557" s="107"/>
      <c r="G557" s="108"/>
      <c r="H557" s="88"/>
      <c r="I557" s="191"/>
      <c r="J557" s="186"/>
      <c r="K557" s="89"/>
    </row>
    <row r="558" spans="1:20" s="85" customFormat="1" ht="13.5" customHeight="1" x14ac:dyDescent="0.3">
      <c r="A558" s="109"/>
      <c r="B558" s="113" t="s">
        <v>2</v>
      </c>
      <c r="C558" s="87" t="s">
        <v>24</v>
      </c>
      <c r="D558" s="107"/>
      <c r="E558" s="107"/>
      <c r="F558" s="107"/>
      <c r="G558" s="108"/>
      <c r="H558" s="88" t="s">
        <v>3</v>
      </c>
      <c r="I558" s="191">
        <v>1</v>
      </c>
      <c r="J558" s="195"/>
      <c r="K558" s="89">
        <f>I558*$J558</f>
        <v>0</v>
      </c>
    </row>
    <row r="559" spans="1:20" s="85" customFormat="1" ht="13.5" customHeight="1" x14ac:dyDescent="0.3">
      <c r="A559" s="109"/>
      <c r="B559" s="113" t="s">
        <v>2</v>
      </c>
      <c r="C559" s="87" t="s">
        <v>33</v>
      </c>
      <c r="D559" s="107"/>
      <c r="E559" s="107"/>
      <c r="F559" s="107"/>
      <c r="G559" s="108"/>
      <c r="H559" s="88"/>
      <c r="I559" s="191"/>
      <c r="J559" s="186"/>
      <c r="K559" s="89"/>
    </row>
    <row r="560" spans="1:20" s="85" customFormat="1" ht="13.5" customHeight="1" x14ac:dyDescent="0.3">
      <c r="A560" s="109"/>
      <c r="B560" s="241" t="s">
        <v>72</v>
      </c>
      <c r="C560" s="241"/>
      <c r="D560" s="241"/>
      <c r="E560" s="241"/>
      <c r="F560" s="241"/>
      <c r="G560" s="242"/>
      <c r="H560" s="88"/>
      <c r="I560" s="191"/>
      <c r="J560" s="186"/>
      <c r="K560" s="89"/>
    </row>
    <row r="561" spans="1:20" s="85" customFormat="1" ht="13.5" customHeight="1" x14ac:dyDescent="0.3">
      <c r="A561" s="109"/>
      <c r="B561" s="241"/>
      <c r="C561" s="241"/>
      <c r="D561" s="241"/>
      <c r="E561" s="241"/>
      <c r="F561" s="241"/>
      <c r="G561" s="242"/>
      <c r="H561" s="88"/>
      <c r="I561" s="191"/>
      <c r="J561" s="186"/>
      <c r="K561" s="89"/>
    </row>
    <row r="562" spans="1:20" s="85" customFormat="1" ht="13.5" customHeight="1" x14ac:dyDescent="0.3">
      <c r="A562" s="109"/>
      <c r="B562" s="113" t="s">
        <v>2</v>
      </c>
      <c r="C562" s="87" t="s">
        <v>209</v>
      </c>
      <c r="D562" s="107"/>
      <c r="E562" s="107"/>
      <c r="F562" s="107"/>
      <c r="G562" s="108"/>
      <c r="H562" s="88" t="s">
        <v>3</v>
      </c>
      <c r="I562" s="191">
        <v>1</v>
      </c>
      <c r="J562" s="195"/>
      <c r="K562" s="89">
        <f>I562*$J562</f>
        <v>0</v>
      </c>
    </row>
    <row r="563" spans="1:20" s="85" customFormat="1" ht="6" customHeight="1" x14ac:dyDescent="0.3">
      <c r="A563" s="109"/>
      <c r="B563" s="110"/>
      <c r="C563" s="111"/>
      <c r="D563" s="107"/>
      <c r="E563" s="107"/>
      <c r="F563" s="107"/>
      <c r="G563" s="108"/>
      <c r="H563" s="88"/>
      <c r="I563" s="191"/>
      <c r="J563" s="187"/>
      <c r="K563" s="90"/>
    </row>
    <row r="564" spans="1:20" s="85" customFormat="1" ht="6" customHeight="1" x14ac:dyDescent="0.3">
      <c r="A564" s="109"/>
      <c r="B564" s="110"/>
      <c r="C564" s="111"/>
      <c r="D564" s="107"/>
      <c r="E564" s="107"/>
      <c r="F564" s="107"/>
      <c r="G564" s="108"/>
      <c r="H564" s="88"/>
      <c r="I564" s="191"/>
      <c r="J564" s="187"/>
      <c r="K564" s="90"/>
    </row>
    <row r="565" spans="1:20" s="161" customFormat="1" ht="13.5" customHeight="1" x14ac:dyDescent="0.3">
      <c r="A565" s="155"/>
      <c r="B565" s="110"/>
      <c r="C565" s="156" t="s">
        <v>37</v>
      </c>
      <c r="D565" s="157" t="str">
        <f>+B555</f>
        <v>2.5.3</v>
      </c>
      <c r="E565" s="157"/>
      <c r="F565" s="157"/>
      <c r="G565" s="158"/>
      <c r="H565" s="159"/>
      <c r="I565" s="192"/>
      <c r="J565" s="188"/>
      <c r="K565" s="160">
        <f>SUBTOTAL(9,K555:K564)</f>
        <v>0</v>
      </c>
      <c r="N565" s="162"/>
      <c r="O565" s="162"/>
      <c r="P565" s="162"/>
      <c r="Q565" s="163"/>
      <c r="R565" s="163"/>
      <c r="S565" s="164"/>
      <c r="T565" s="164"/>
    </row>
    <row r="566" spans="1:20" s="85" customFormat="1" ht="13.5" customHeight="1" x14ac:dyDescent="0.3">
      <c r="A566" s="109"/>
      <c r="B566" s="113"/>
      <c r="C566" s="87"/>
      <c r="D566" s="107"/>
      <c r="E566" s="107"/>
      <c r="F566" s="107"/>
      <c r="G566" s="108"/>
      <c r="H566" s="88"/>
      <c r="I566" s="191"/>
      <c r="J566" s="186"/>
      <c r="K566" s="89"/>
    </row>
    <row r="567" spans="1:20" s="85" customFormat="1" ht="14.5" x14ac:dyDescent="0.35">
      <c r="A567" s="106"/>
      <c r="B567" s="149" t="s">
        <v>189</v>
      </c>
      <c r="C567" s="149" t="s">
        <v>58</v>
      </c>
      <c r="D567" s="107"/>
      <c r="E567" s="107"/>
      <c r="F567" s="107"/>
      <c r="G567" s="108"/>
      <c r="H567" s="150"/>
      <c r="I567" s="182"/>
      <c r="J567" s="180"/>
      <c r="K567" s="151"/>
      <c r="N567" s="152"/>
      <c r="O567" s="152"/>
      <c r="P567" s="152"/>
      <c r="Q567" s="153"/>
      <c r="R567" s="153"/>
      <c r="S567" s="154"/>
      <c r="T567" s="154"/>
    </row>
    <row r="568" spans="1:20" s="85" customFormat="1" ht="14.5" x14ac:dyDescent="0.35">
      <c r="A568" s="106"/>
      <c r="B568" s="241" t="s">
        <v>71</v>
      </c>
      <c r="C568" s="241"/>
      <c r="D568" s="241"/>
      <c r="E568" s="241"/>
      <c r="F568" s="241"/>
      <c r="G568" s="242"/>
      <c r="H568" s="150"/>
      <c r="I568" s="182"/>
      <c r="J568" s="180"/>
      <c r="K568" s="151"/>
      <c r="N568" s="152"/>
      <c r="O568" s="152"/>
      <c r="P568" s="152"/>
      <c r="Q568" s="153"/>
      <c r="R568" s="153"/>
      <c r="S568" s="154"/>
      <c r="T568" s="154"/>
    </row>
    <row r="569" spans="1:20" s="85" customFormat="1" ht="13.5" customHeight="1" x14ac:dyDescent="0.3">
      <c r="A569" s="109"/>
      <c r="B569" s="241"/>
      <c r="C569" s="241"/>
      <c r="D569" s="241"/>
      <c r="E569" s="241"/>
      <c r="F569" s="241"/>
      <c r="G569" s="242"/>
      <c r="H569" s="88" t="s">
        <v>70</v>
      </c>
      <c r="I569" s="191">
        <v>0.5</v>
      </c>
      <c r="J569" s="195"/>
      <c r="K569" s="89">
        <f>I569*$J569</f>
        <v>0</v>
      </c>
    </row>
    <row r="570" spans="1:20" s="85" customFormat="1" ht="6" customHeight="1" x14ac:dyDescent="0.3">
      <c r="A570" s="109"/>
      <c r="B570" s="110"/>
      <c r="C570" s="111"/>
      <c r="D570" s="107"/>
      <c r="E570" s="107"/>
      <c r="F570" s="107"/>
      <c r="G570" s="108"/>
      <c r="H570" s="88"/>
      <c r="I570" s="191"/>
      <c r="J570" s="187"/>
      <c r="K570" s="90"/>
    </row>
    <row r="571" spans="1:20" s="161" customFormat="1" ht="13.5" customHeight="1" x14ac:dyDescent="0.3">
      <c r="A571" s="155"/>
      <c r="B571" s="110"/>
      <c r="C571" s="156" t="s">
        <v>37</v>
      </c>
      <c r="D571" s="157" t="str">
        <f>+B567</f>
        <v>2.5.4</v>
      </c>
      <c r="E571" s="157"/>
      <c r="F571" s="157"/>
      <c r="G571" s="158"/>
      <c r="H571" s="159"/>
      <c r="I571" s="192"/>
      <c r="J571" s="188"/>
      <c r="K571" s="160">
        <f>SUBTOTAL(9,K567:K570)</f>
        <v>0</v>
      </c>
      <c r="N571" s="162"/>
      <c r="O571" s="162"/>
      <c r="P571" s="162"/>
      <c r="Q571" s="163"/>
      <c r="R571" s="163"/>
      <c r="S571" s="164"/>
      <c r="T571" s="164"/>
    </row>
    <row r="572" spans="1:20" s="85" customFormat="1" ht="13.5" customHeight="1" x14ac:dyDescent="0.3">
      <c r="A572" s="109"/>
      <c r="B572" s="113"/>
      <c r="C572" s="87"/>
      <c r="D572" s="107"/>
      <c r="E572" s="107"/>
      <c r="F572" s="107"/>
      <c r="G572" s="108"/>
      <c r="H572" s="88"/>
      <c r="I572" s="191"/>
      <c r="J572" s="186"/>
      <c r="K572" s="89"/>
    </row>
    <row r="573" spans="1:20" ht="6" customHeight="1" x14ac:dyDescent="0.25">
      <c r="A573" s="109"/>
      <c r="B573" s="110"/>
      <c r="C573" s="111"/>
      <c r="D573" s="107"/>
      <c r="E573" s="107"/>
      <c r="F573" s="107"/>
      <c r="G573" s="108"/>
      <c r="H573" s="104"/>
      <c r="I573" s="11"/>
      <c r="J573" s="185"/>
      <c r="K573" s="35"/>
    </row>
    <row r="574" spans="1:20" s="3" customFormat="1" ht="18.75" customHeight="1" x14ac:dyDescent="0.3">
      <c r="A574" s="16"/>
      <c r="B574" s="240" t="s">
        <v>11</v>
      </c>
      <c r="C574" s="240"/>
      <c r="D574" s="64" t="str">
        <f>B533</f>
        <v>2.5.</v>
      </c>
      <c r="E574" s="65"/>
      <c r="F574" s="65"/>
      <c r="G574" s="66"/>
      <c r="H574" s="112"/>
      <c r="I574" s="15"/>
      <c r="J574" s="40"/>
      <c r="K574" s="41">
        <f>+SUBTOTAL(9,K533:K573)</f>
        <v>0</v>
      </c>
    </row>
    <row r="575" spans="1:20" s="3" customFormat="1" ht="14" x14ac:dyDescent="0.3">
      <c r="A575" s="16"/>
      <c r="B575" s="133"/>
      <c r="C575" s="133"/>
      <c r="D575" s="134"/>
      <c r="E575" s="19"/>
      <c r="F575" s="19"/>
      <c r="G575" s="20"/>
      <c r="H575" s="104"/>
      <c r="I575" s="11"/>
      <c r="J575" s="185"/>
      <c r="K575" s="35"/>
    </row>
    <row r="576" spans="1:20" s="3" customFormat="1" ht="9" customHeight="1" x14ac:dyDescent="0.3">
      <c r="A576" s="16"/>
      <c r="B576" s="133"/>
      <c r="C576" s="133"/>
      <c r="D576" s="134"/>
      <c r="E576" s="19"/>
      <c r="F576" s="19"/>
      <c r="G576" s="20"/>
      <c r="H576" s="104"/>
      <c r="I576" s="11"/>
      <c r="J576" s="185"/>
      <c r="K576" s="35"/>
    </row>
    <row r="577" spans="1:11" s="6" customFormat="1" ht="22.5" customHeight="1" x14ac:dyDescent="0.25">
      <c r="A577" s="129"/>
      <c r="B577" s="83" t="s">
        <v>1</v>
      </c>
      <c r="C577" s="79" t="str">
        <f>A384</f>
        <v>2. TRANCHE OPTIONNELLE 1 : AIR COMPRIME - DAHLIAS</v>
      </c>
      <c r="D577" s="79"/>
      <c r="E577" s="79"/>
      <c r="F577" s="79"/>
      <c r="G577" s="79"/>
      <c r="H577" s="84"/>
      <c r="I577" s="84"/>
      <c r="J577" s="245">
        <f>SUBTOTAL(9,K384:K576)</f>
        <v>0</v>
      </c>
      <c r="K577" s="263"/>
    </row>
    <row r="578" spans="1:11" ht="10.9" customHeight="1" x14ac:dyDescent="0.25">
      <c r="A578" s="193"/>
      <c r="B578" s="144"/>
      <c r="C578" s="145"/>
      <c r="D578" s="145"/>
      <c r="E578" s="145"/>
      <c r="F578" s="145"/>
      <c r="G578" s="145"/>
      <c r="H578" s="146"/>
      <c r="I578" s="138"/>
      <c r="J578" s="139"/>
      <c r="K578" s="139"/>
    </row>
    <row r="579" spans="1:11" ht="10.9" customHeight="1" x14ac:dyDescent="0.25">
      <c r="A579" s="97"/>
      <c r="B579" s="101"/>
      <c r="C579" s="100"/>
      <c r="D579" s="100"/>
      <c r="E579" s="100"/>
      <c r="F579" s="100"/>
      <c r="G579" s="100"/>
      <c r="H579" s="168"/>
      <c r="I579" s="170"/>
      <c r="J579" s="169"/>
      <c r="K579" s="169"/>
    </row>
    <row r="580" spans="1:11" ht="7" customHeight="1" x14ac:dyDescent="0.25">
      <c r="A580" s="22"/>
      <c r="B580" s="69"/>
      <c r="C580" s="57"/>
      <c r="D580" s="57"/>
      <c r="E580" s="57"/>
      <c r="F580" s="57"/>
      <c r="G580" s="136"/>
      <c r="H580" s="209"/>
      <c r="I580" s="210"/>
      <c r="J580" s="208"/>
      <c r="K580" s="147"/>
    </row>
    <row r="581" spans="1:11" s="4" customFormat="1" ht="18" customHeight="1" x14ac:dyDescent="0.3">
      <c r="A581" s="31"/>
      <c r="B581" s="68" t="s">
        <v>245</v>
      </c>
      <c r="C581" s="32"/>
      <c r="D581" s="32"/>
      <c r="E581" s="32"/>
      <c r="F581" s="32"/>
      <c r="G581" s="32"/>
      <c r="H581" s="171"/>
      <c r="I581" s="211"/>
      <c r="J581" s="247">
        <f>K574+K530+K473+K439+K407</f>
        <v>0</v>
      </c>
      <c r="K581" s="249"/>
    </row>
    <row r="582" spans="1:11" s="5" customFormat="1" ht="18" customHeight="1" x14ac:dyDescent="0.25">
      <c r="A582" s="98"/>
      <c r="B582" s="68" t="s">
        <v>244</v>
      </c>
      <c r="C582" s="97"/>
      <c r="D582" s="97"/>
      <c r="E582" s="97"/>
      <c r="F582" s="97"/>
      <c r="G582" s="97"/>
      <c r="H582" s="168"/>
      <c r="I582" s="212"/>
      <c r="J582" s="250">
        <f>+J581*0.2</f>
        <v>0</v>
      </c>
      <c r="K582" s="252"/>
    </row>
    <row r="583" spans="1:11" ht="18" customHeight="1" x14ac:dyDescent="0.25">
      <c r="A583" s="98"/>
      <c r="B583" s="42" t="s">
        <v>12</v>
      </c>
      <c r="C583" s="100"/>
      <c r="D583" s="100"/>
      <c r="E583" s="100"/>
      <c r="F583" s="100"/>
      <c r="G583" s="100"/>
      <c r="H583" s="168"/>
      <c r="I583" s="265"/>
      <c r="J583" s="253">
        <f>+J581+J582</f>
        <v>0</v>
      </c>
      <c r="K583" s="255"/>
    </row>
    <row r="584" spans="1:11" ht="7" customHeight="1" x14ac:dyDescent="0.25">
      <c r="A584" s="26"/>
      <c r="B584" s="43"/>
      <c r="C584" s="36"/>
      <c r="D584" s="36"/>
      <c r="E584" s="36"/>
      <c r="F584" s="36"/>
      <c r="G584" s="36"/>
      <c r="H584" s="29"/>
      <c r="I584" s="213"/>
      <c r="J584" s="44"/>
      <c r="K584" s="45"/>
    </row>
    <row r="585" spans="1:11" ht="13" x14ac:dyDescent="0.25">
      <c r="A585" s="193"/>
      <c r="B585" s="135"/>
      <c r="C585" s="136"/>
      <c r="D585" s="136"/>
      <c r="E585" s="136"/>
      <c r="F585" s="136"/>
      <c r="G585" s="136"/>
      <c r="H585" s="137"/>
      <c r="I585" s="138"/>
      <c r="J585" s="139"/>
      <c r="K585" s="139"/>
    </row>
    <row r="586" spans="1:11" ht="13" x14ac:dyDescent="0.25">
      <c r="A586" s="97"/>
      <c r="B586" s="101"/>
      <c r="C586" s="100"/>
      <c r="D586" s="100"/>
      <c r="E586" s="100"/>
      <c r="F586" s="100"/>
      <c r="G586" s="100"/>
      <c r="H586" s="168"/>
      <c r="I586" s="170"/>
      <c r="J586" s="169"/>
      <c r="K586" s="169"/>
    </row>
    <row r="587" spans="1:11" ht="13" x14ac:dyDescent="0.25">
      <c r="A587" s="97"/>
      <c r="B587" s="101"/>
      <c r="C587" s="100"/>
      <c r="D587" s="100"/>
      <c r="E587" s="100"/>
      <c r="F587" s="100"/>
      <c r="G587" s="100"/>
      <c r="H587" s="168"/>
      <c r="I587" s="170"/>
      <c r="J587" s="169"/>
      <c r="K587" s="169"/>
    </row>
  </sheetData>
  <mergeCells count="62">
    <mergeCell ref="J379:K379"/>
    <mergeCell ref="J380:K380"/>
    <mergeCell ref="A9:K9"/>
    <mergeCell ref="A8:K8"/>
    <mergeCell ref="J581:K581"/>
    <mergeCell ref="J582:K582"/>
    <mergeCell ref="J583:K583"/>
    <mergeCell ref="I59:K59"/>
    <mergeCell ref="I55:K55"/>
    <mergeCell ref="I58:K58"/>
    <mergeCell ref="I124:K124"/>
    <mergeCell ref="I128:K128"/>
    <mergeCell ref="J374:K374"/>
    <mergeCell ref="I140:K140"/>
    <mergeCell ref="I141:K141"/>
    <mergeCell ref="I142:K142"/>
    <mergeCell ref="J577:K577"/>
    <mergeCell ref="J378:K378"/>
    <mergeCell ref="A7:K7"/>
    <mergeCell ref="I47:K47"/>
    <mergeCell ref="I48:K48"/>
    <mergeCell ref="I49:K49"/>
    <mergeCell ref="B178:C178"/>
    <mergeCell ref="B53:H55"/>
    <mergeCell ref="B56:H58"/>
    <mergeCell ref="A10:G10"/>
    <mergeCell ref="A12:G12"/>
    <mergeCell ref="J43:K43"/>
    <mergeCell ref="I63:K63"/>
    <mergeCell ref="I120:K120"/>
    <mergeCell ref="B121:H123"/>
    <mergeCell ref="I123:K123"/>
    <mergeCell ref="B115:H117"/>
    <mergeCell ref="I117:K117"/>
    <mergeCell ref="B277:G278"/>
    <mergeCell ref="B300:G300"/>
    <mergeCell ref="B370:C370"/>
    <mergeCell ref="B118:H120"/>
    <mergeCell ref="A74:G74"/>
    <mergeCell ref="J104:K104"/>
    <mergeCell ref="I108:K108"/>
    <mergeCell ref="I109:K109"/>
    <mergeCell ref="I110:K110"/>
    <mergeCell ref="B530:C530"/>
    <mergeCell ref="B545:G546"/>
    <mergeCell ref="B217:C217"/>
    <mergeCell ref="B271:C271"/>
    <mergeCell ref="B297:G298"/>
    <mergeCell ref="B340:G341"/>
    <mergeCell ref="B364:G365"/>
    <mergeCell ref="B325:C325"/>
    <mergeCell ref="B439:C439"/>
    <mergeCell ref="B473:C473"/>
    <mergeCell ref="B407:C407"/>
    <mergeCell ref="B485:G485"/>
    <mergeCell ref="B482:G482"/>
    <mergeCell ref="B479:G480"/>
    <mergeCell ref="B503:G504"/>
    <mergeCell ref="B355:G356"/>
    <mergeCell ref="B560:G561"/>
    <mergeCell ref="B568:G569"/>
    <mergeCell ref="B574:C574"/>
  </mergeCells>
  <phoneticPr fontId="0" type="noConversion"/>
  <conditionalFormatting sqref="J160">
    <cfRule type="containsBlanks" dxfId="71" priority="113">
      <formula>LEN(TRIM(J160))=0</formula>
    </cfRule>
  </conditionalFormatting>
  <conditionalFormatting sqref="J162">
    <cfRule type="containsBlanks" dxfId="70" priority="112">
      <formula>LEN(TRIM(J162))=0</formula>
    </cfRule>
  </conditionalFormatting>
  <conditionalFormatting sqref="J164:J166">
    <cfRule type="containsBlanks" dxfId="69" priority="2">
      <formula>LEN(TRIM(J164))=0</formula>
    </cfRule>
  </conditionalFormatting>
  <conditionalFormatting sqref="J166">
    <cfRule type="containsBlanks" dxfId="68" priority="1">
      <formula>LEN(TRIM(J166))=0</formula>
    </cfRule>
  </conditionalFormatting>
  <conditionalFormatting sqref="J172:J174">
    <cfRule type="containsBlanks" dxfId="67" priority="111">
      <formula>LEN(TRIM(J172))=0</formula>
    </cfRule>
  </conditionalFormatting>
  <conditionalFormatting sqref="J186">
    <cfRule type="containsBlanks" dxfId="66" priority="250">
      <formula>LEN(TRIM(J186))=0</formula>
    </cfRule>
  </conditionalFormatting>
  <conditionalFormatting sqref="J189:J190 J200:J201">
    <cfRule type="containsBlanks" dxfId="65" priority="397">
      <formula>LEN(TRIM(J189))=0</formula>
    </cfRule>
  </conditionalFormatting>
  <conditionalFormatting sqref="J197">
    <cfRule type="containsBlanks" dxfId="64" priority="205">
      <formula>LEN(TRIM(J197))=0</formula>
    </cfRule>
  </conditionalFormatting>
  <conditionalFormatting sqref="J207:J208">
    <cfRule type="containsBlanks" dxfId="63" priority="54">
      <formula>LEN(TRIM(J207))=0</formula>
    </cfRule>
  </conditionalFormatting>
  <conditionalFormatting sqref="J213">
    <cfRule type="containsBlanks" dxfId="62" priority="204">
      <formula>LEN(TRIM(J213))=0</formula>
    </cfRule>
  </conditionalFormatting>
  <conditionalFormatting sqref="J223">
    <cfRule type="containsBlanks" dxfId="61" priority="198">
      <formula>LEN(TRIM(J223))=0</formula>
    </cfRule>
  </conditionalFormatting>
  <conditionalFormatting sqref="J225">
    <cfRule type="containsBlanks" dxfId="60" priority="6">
      <formula>LEN(TRIM(J225))=0</formula>
    </cfRule>
  </conditionalFormatting>
  <conditionalFormatting sqref="J227:J231">
    <cfRule type="containsBlanks" dxfId="59" priority="4">
      <formula>LEN(TRIM(J227))=0</formula>
    </cfRule>
  </conditionalFormatting>
  <conditionalFormatting sqref="J233">
    <cfRule type="containsBlanks" dxfId="58" priority="107">
      <formula>LEN(TRIM(J233))=0</formula>
    </cfRule>
  </conditionalFormatting>
  <conditionalFormatting sqref="J236:J238 J241">
    <cfRule type="containsBlanks" dxfId="57" priority="108">
      <formula>LEN(TRIM(J236))=0</formula>
    </cfRule>
  </conditionalFormatting>
  <conditionalFormatting sqref="J243">
    <cfRule type="containsBlanks" dxfId="56" priority="106">
      <formula>LEN(TRIM(J243))=0</formula>
    </cfRule>
  </conditionalFormatting>
  <conditionalFormatting sqref="J248">
    <cfRule type="containsBlanks" dxfId="55" priority="105">
      <formula>LEN(TRIM(J248))=0</formula>
    </cfRule>
  </conditionalFormatting>
  <conditionalFormatting sqref="J251">
    <cfRule type="containsBlanks" dxfId="54" priority="104">
      <formula>LEN(TRIM(J251))=0</formula>
    </cfRule>
  </conditionalFormatting>
  <conditionalFormatting sqref="J253:J254">
    <cfRule type="containsBlanks" dxfId="53" priority="103">
      <formula>LEN(TRIM(J253))=0</formula>
    </cfRule>
  </conditionalFormatting>
  <conditionalFormatting sqref="J257 J260">
    <cfRule type="containsBlanks" dxfId="52" priority="102">
      <formula>LEN(TRIM(J257))=0</formula>
    </cfRule>
  </conditionalFormatting>
  <conditionalFormatting sqref="J262">
    <cfRule type="containsBlanks" dxfId="51" priority="101">
      <formula>LEN(TRIM(J262))=0</formula>
    </cfRule>
  </conditionalFormatting>
  <conditionalFormatting sqref="J267">
    <cfRule type="containsBlanks" dxfId="50" priority="100">
      <formula>LEN(TRIM(J267))=0</formula>
    </cfRule>
  </conditionalFormatting>
  <conditionalFormatting sqref="J280">
    <cfRule type="containsBlanks" dxfId="49" priority="59">
      <formula>LEN(TRIM(J280))=0</formula>
    </cfRule>
  </conditionalFormatting>
  <conditionalFormatting sqref="J282:J284">
    <cfRule type="containsBlanks" dxfId="48" priority="182">
      <formula>LEN(TRIM(J282))=0</formula>
    </cfRule>
  </conditionalFormatting>
  <conditionalFormatting sqref="J290">
    <cfRule type="containsBlanks" dxfId="47" priority="359">
      <formula>LEN(TRIM(J290))=0</formula>
    </cfRule>
  </conditionalFormatting>
  <conditionalFormatting sqref="J292">
    <cfRule type="containsBlanks" dxfId="46" priority="358">
      <formula>LEN(TRIM(J292))=0</formula>
    </cfRule>
  </conditionalFormatting>
  <conditionalFormatting sqref="J298">
    <cfRule type="containsBlanks" dxfId="45" priority="117">
      <formula>LEN(TRIM(J298))=0</formula>
    </cfRule>
  </conditionalFormatting>
  <conditionalFormatting sqref="J300">
    <cfRule type="containsBlanks" dxfId="44" priority="99">
      <formula>LEN(TRIM(J300))=0</formula>
    </cfRule>
  </conditionalFormatting>
  <conditionalFormatting sqref="J305">
    <cfRule type="containsBlanks" dxfId="43" priority="119">
      <formula>LEN(TRIM(J305))=0</formula>
    </cfRule>
  </conditionalFormatting>
  <conditionalFormatting sqref="J308">
    <cfRule type="containsBlanks" dxfId="42" priority="118">
      <formula>LEN(TRIM(J308))=0</formula>
    </cfRule>
  </conditionalFormatting>
  <conditionalFormatting sqref="J316">
    <cfRule type="containsBlanks" dxfId="41" priority="116">
      <formula>LEN(TRIM(J316))=0</formula>
    </cfRule>
  </conditionalFormatting>
  <conditionalFormatting sqref="J320">
    <cfRule type="containsBlanks" dxfId="40" priority="98">
      <formula>LEN(TRIM(J320))=0</formula>
    </cfRule>
  </conditionalFormatting>
  <conditionalFormatting sqref="J333">
    <cfRule type="containsBlanks" dxfId="39" priority="341">
      <formula>LEN(TRIM(J333))=0</formula>
    </cfRule>
  </conditionalFormatting>
  <conditionalFormatting sqref="J342">
    <cfRule type="containsBlanks" dxfId="38" priority="338">
      <formula>LEN(TRIM(J342))=0</formula>
    </cfRule>
  </conditionalFormatting>
  <conditionalFormatting sqref="J344:J346">
    <cfRule type="containsBlanks" dxfId="37" priority="337">
      <formula>LEN(TRIM(J344))=0</formula>
    </cfRule>
  </conditionalFormatting>
  <conditionalFormatting sqref="J351">
    <cfRule type="containsBlanks" dxfId="36" priority="336">
      <formula>LEN(TRIM(J351))=0</formula>
    </cfRule>
  </conditionalFormatting>
  <conditionalFormatting sqref="J353">
    <cfRule type="containsBlanks" dxfId="35" priority="335">
      <formula>LEN(TRIM(J353))=0</formula>
    </cfRule>
  </conditionalFormatting>
  <conditionalFormatting sqref="J357:J359">
    <cfRule type="containsBlanks" dxfId="34" priority="115">
      <formula>LEN(TRIM(J357))=0</formula>
    </cfRule>
  </conditionalFormatting>
  <conditionalFormatting sqref="J365">
    <cfRule type="containsBlanks" dxfId="33" priority="334">
      <formula>LEN(TRIM(J365))=0</formula>
    </cfRule>
  </conditionalFormatting>
  <conditionalFormatting sqref="J389">
    <cfRule type="containsBlanks" dxfId="32" priority="78">
      <formula>LEN(TRIM(J389))=0</formula>
    </cfRule>
  </conditionalFormatting>
  <conditionalFormatting sqref="J391">
    <cfRule type="containsBlanks" dxfId="31" priority="77">
      <formula>LEN(TRIM(J391))=0</formula>
    </cfRule>
  </conditionalFormatting>
  <conditionalFormatting sqref="J393:J395">
    <cfRule type="containsBlanks" dxfId="30" priority="75">
      <formula>LEN(TRIM(J393))=0</formula>
    </cfRule>
  </conditionalFormatting>
  <conditionalFormatting sqref="J395">
    <cfRule type="containsBlanks" dxfId="29" priority="74">
      <formula>LEN(TRIM(J395))=0</formula>
    </cfRule>
  </conditionalFormatting>
  <conditionalFormatting sqref="J401:J403">
    <cfRule type="containsBlanks" dxfId="28" priority="57">
      <formula>LEN(TRIM(J401))=0</formula>
    </cfRule>
  </conditionalFormatting>
  <conditionalFormatting sqref="J415">
    <cfRule type="containsBlanks" dxfId="27" priority="88">
      <formula>LEN(TRIM(J415))=0</formula>
    </cfRule>
  </conditionalFormatting>
  <conditionalFormatting sqref="J418">
    <cfRule type="containsBlanks" dxfId="26" priority="97">
      <formula>LEN(TRIM(J418))=0</formula>
    </cfRule>
  </conditionalFormatting>
  <conditionalFormatting sqref="J425">
    <cfRule type="containsBlanks" dxfId="25" priority="51">
      <formula>LEN(TRIM(J425))=0</formula>
    </cfRule>
  </conditionalFormatting>
  <conditionalFormatting sqref="J427:J428">
    <cfRule type="containsBlanks" dxfId="24" priority="50">
      <formula>LEN(TRIM(J427))=0</formula>
    </cfRule>
  </conditionalFormatting>
  <conditionalFormatting sqref="J434:J435">
    <cfRule type="containsBlanks" dxfId="23" priority="53">
      <formula>LEN(TRIM(J434))=0</formula>
    </cfRule>
  </conditionalFormatting>
  <conditionalFormatting sqref="J445">
    <cfRule type="containsBlanks" dxfId="22" priority="72">
      <formula>LEN(TRIM(J445))=0</formula>
    </cfRule>
  </conditionalFormatting>
  <conditionalFormatting sqref="J448:J450 J453">
    <cfRule type="containsBlanks" dxfId="21" priority="73">
      <formula>LEN(TRIM(J448))=0</formula>
    </cfRule>
  </conditionalFormatting>
  <conditionalFormatting sqref="J455">
    <cfRule type="containsBlanks" dxfId="20" priority="71">
      <formula>LEN(TRIM(J455))=0</formula>
    </cfRule>
  </conditionalFormatting>
  <conditionalFormatting sqref="J461">
    <cfRule type="containsBlanks" dxfId="19" priority="62">
      <formula>LEN(TRIM(J461))=0</formula>
    </cfRule>
  </conditionalFormatting>
  <conditionalFormatting sqref="J463">
    <cfRule type="containsBlanks" dxfId="18" priority="61">
      <formula>LEN(TRIM(J463))=0</formula>
    </cfRule>
  </conditionalFormatting>
  <conditionalFormatting sqref="J469">
    <cfRule type="containsBlanks" dxfId="17" priority="65">
      <formula>LEN(TRIM(J469))=0</formula>
    </cfRule>
  </conditionalFormatting>
  <conditionalFormatting sqref="J483">
    <cfRule type="containsBlanks" dxfId="16" priority="60">
      <formula>LEN(TRIM(J483))=0</formula>
    </cfRule>
  </conditionalFormatting>
  <conditionalFormatting sqref="J486">
    <cfRule type="containsBlanks" dxfId="15" priority="3">
      <formula>LEN(TRIM(J486))=0</formula>
    </cfRule>
  </conditionalFormatting>
  <conditionalFormatting sqref="J488:J490">
    <cfRule type="containsBlanks" dxfId="14" priority="84">
      <formula>LEN(TRIM(J488))=0</formula>
    </cfRule>
  </conditionalFormatting>
  <conditionalFormatting sqref="J496">
    <cfRule type="containsBlanks" dxfId="13" priority="96">
      <formula>LEN(TRIM(J496))=0</formula>
    </cfRule>
  </conditionalFormatting>
  <conditionalFormatting sqref="J498">
    <cfRule type="containsBlanks" dxfId="12" priority="95">
      <formula>LEN(TRIM(J498))=0</formula>
    </cfRule>
  </conditionalFormatting>
  <conditionalFormatting sqref="J504">
    <cfRule type="containsBlanks" dxfId="11" priority="81">
      <formula>LEN(TRIM(J504))=0</formula>
    </cfRule>
  </conditionalFormatting>
  <conditionalFormatting sqref="J509">
    <cfRule type="containsBlanks" dxfId="10" priority="83">
      <formula>LEN(TRIM(J509))=0</formula>
    </cfRule>
  </conditionalFormatting>
  <conditionalFormatting sqref="J512">
    <cfRule type="containsBlanks" dxfId="9" priority="82">
      <formula>LEN(TRIM(J512))=0</formula>
    </cfRule>
  </conditionalFormatting>
  <conditionalFormatting sqref="J520">
    <cfRule type="containsBlanks" dxfId="8" priority="80">
      <formula>LEN(TRIM(J520))=0</formula>
    </cfRule>
  </conditionalFormatting>
  <conditionalFormatting sqref="J525">
    <cfRule type="containsBlanks" dxfId="7" priority="63">
      <formula>LEN(TRIM(J525))=0</formula>
    </cfRule>
  </conditionalFormatting>
  <conditionalFormatting sqref="J538">
    <cfRule type="containsBlanks" dxfId="6" priority="94">
      <formula>LEN(TRIM(J538))=0</formula>
    </cfRule>
  </conditionalFormatting>
  <conditionalFormatting sqref="J547">
    <cfRule type="containsBlanks" dxfId="5" priority="93">
      <formula>LEN(TRIM(J547))=0</formula>
    </cfRule>
  </conditionalFormatting>
  <conditionalFormatting sqref="J549:J551">
    <cfRule type="containsBlanks" dxfId="4" priority="55">
      <formula>LEN(TRIM(J549))=0</formula>
    </cfRule>
  </conditionalFormatting>
  <conditionalFormatting sqref="J556">
    <cfRule type="containsBlanks" dxfId="3" priority="91">
      <formula>LEN(TRIM(J556))=0</formula>
    </cfRule>
  </conditionalFormatting>
  <conditionalFormatting sqref="J558">
    <cfRule type="containsBlanks" dxfId="2" priority="90">
      <formula>LEN(TRIM(J558))=0</formula>
    </cfRule>
  </conditionalFormatting>
  <conditionalFormatting sqref="J562">
    <cfRule type="containsBlanks" dxfId="1" priority="79">
      <formula>LEN(TRIM(J562))=0</formula>
    </cfRule>
  </conditionalFormatting>
  <conditionalFormatting sqref="J569">
    <cfRule type="containsBlanks" dxfId="0" priority="89">
      <formula>LEN(TRIM(J569))=0</formula>
    </cfRule>
  </conditionalFormatting>
  <pageMargins left="0.39370078740157483" right="0.15748031496062992" top="0.27559055118110237" bottom="0.47244094488188981" header="0.27559055118110237" footer="0.15748031496062992"/>
  <pageSetup paperSize="9" scale="75" fitToHeight="36" orientation="portrait" r:id="rId1"/>
  <headerFooter alignWithMargins="0">
    <oddHeader xml:space="preserve">&amp;R
</oddHeader>
    <oddFooter>&amp;C&amp;"Times New Roman,Italique"Page &amp;"Times New Roman,Gras italique"&amp;P&amp;"Times New Roman,Italique" sur &amp;"Times New Roman,Gras italique"&amp;N</oddFooter>
  </headerFooter>
  <rowBreaks count="7" manualBreakCount="7">
    <brk id="154" max="16383" man="1"/>
    <brk id="218" max="16383" man="1"/>
    <brk id="287" max="16383" man="1"/>
    <brk id="349" max="16383" man="1"/>
    <brk id="383" max="16383" man="1"/>
    <brk id="440" max="16383" man="1"/>
    <brk id="507"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4</vt:i4>
      </vt:variant>
    </vt:vector>
  </HeadingPairs>
  <TitlesOfParts>
    <vt:vector size="6" baseType="lpstr">
      <vt:lpstr>PDG</vt:lpstr>
      <vt:lpstr>DPGF</vt:lpstr>
      <vt:lpstr>DPGF!Impression_des_titres</vt:lpstr>
      <vt:lpstr>PDG!Impression_des_titres</vt:lpstr>
      <vt:lpstr>DPGF!Zone_d_impression</vt:lpstr>
      <vt:lpstr>PDG!Zone_d_impression</vt:lpstr>
    </vt:vector>
  </TitlesOfParts>
  <Company>BLEZAT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EREMES</dc:creator>
  <cp:lastModifiedBy>ALAND Jerome</cp:lastModifiedBy>
  <cp:lastPrinted>2025-03-26T17:18:20Z</cp:lastPrinted>
  <dcterms:created xsi:type="dcterms:W3CDTF">2006-02-27T10:18:30Z</dcterms:created>
  <dcterms:modified xsi:type="dcterms:W3CDTF">2025-04-03T08:40:11Z</dcterms:modified>
</cp:coreProperties>
</file>