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backupFile="1"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0.12\andriot\DOSSIERS\2400 A 2499\2414\03 PRO-DCE\"/>
    </mc:Choice>
  </mc:AlternateContent>
  <xr:revisionPtr revIDLastSave="0" documentId="13_ncr:1_{FB62A28D-FC13-43A5-A93D-199B94215A50}" xr6:coauthVersionLast="47" xr6:coauthVersionMax="47" xr10:uidLastSave="{00000000-0000-0000-0000-000000000000}"/>
  <bookViews>
    <workbookView xWindow="-98" yWindow="-98" windowWidth="28996" windowHeight="15675" tabRatio="621" firstSheet="1" activeTab="1" xr2:uid="{00000000-000D-0000-FFFF-FFFF00000000}"/>
  </bookViews>
  <sheets>
    <sheet name="PDG ESTIMATION" sheetId="127" r:id="rId1"/>
    <sheet name="Lot Fx Plaf Cloisons" sheetId="125" r:id="rId2"/>
  </sheets>
  <externalReferences>
    <externalReference r:id="rId3"/>
    <externalReference r:id="rId4"/>
  </externalReferences>
  <definedNames>
    <definedName name="_Hlk481172958" localSheetId="1">#REF!</definedName>
    <definedName name="_Hlk481172958">#REF!</definedName>
    <definedName name="_Key1" hidden="1">#REF!</definedName>
    <definedName name="_Order1" hidden="1">255</definedName>
    <definedName name="_Sort" hidden="1">#REF!</definedName>
    <definedName name="a">#REF!</definedName>
    <definedName name="aa" localSheetId="0" hidden="1">{"'Feuil1'!$B$2:$K$64"}</definedName>
    <definedName name="aa" hidden="1">{"'Feuil1'!$B$2:$K$64"}</definedName>
    <definedName name="ASC" localSheetId="1">#REF!</definedName>
    <definedName name="ASC">#REF!</definedName>
    <definedName name="assss" localSheetId="1">#REF!</definedName>
    <definedName name="assss">#REF!</definedName>
    <definedName name="CALCUL" localSheetId="1">#REF!</definedName>
    <definedName name="CALCUL">#REF!</definedName>
    <definedName name="_xlnm.Criteria" localSheetId="1">#REF!</definedName>
    <definedName name="_xlnm.Criteria" localSheetId="0">#REF!</definedName>
    <definedName name="_xlnm.Criteria">#REF!</definedName>
    <definedName name="dddd">#REF!</definedName>
    <definedName name="Deplacement">[1]Récapitulatif!$C$26</definedName>
    <definedName name="dsf">#REF!</definedName>
    <definedName name="HTML_CodePage" hidden="1">1252</definedName>
    <definedName name="HTML_Control" localSheetId="0" hidden="1">{"'Feuil1'!$B$2:$K$64"}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_xlnm.Print_Titles" localSheetId="1">'Lot Fx Plaf Cloisons'!$1:$6</definedName>
    <definedName name="Indemnite">[1]Récapitulatif!$C$27</definedName>
    <definedName name="KFraisAnnexes">[1]Récapitulatif!$C$60</definedName>
    <definedName name="KMO">[1]Récapitulatif!$G$30</definedName>
    <definedName name="platrerie" localSheetId="1">#REF!</definedName>
    <definedName name="platrerie">#REF!</definedName>
    <definedName name="PP" localSheetId="1">#REF!</definedName>
    <definedName name="PP">#REF!</definedName>
    <definedName name="ppp" localSheetId="1">#REF!</definedName>
    <definedName name="ppp">#REF!</definedName>
    <definedName name="PVTX">#REF!</definedName>
    <definedName name="SOUTEENTERREE" localSheetId="1">#REF!</definedName>
    <definedName name="SOUTEENTERREE">#REF!</definedName>
    <definedName name="Summary" localSheetId="1">#REF!</definedName>
    <definedName name="Summary">#REF!</definedName>
    <definedName name="TauxHoraire">[1]Récapitulatif!$C$24</definedName>
    <definedName name="ZONE" localSheetId="1">#REF!</definedName>
    <definedName name="ZONE">#REF!</definedName>
    <definedName name="_xlnm.Print_Area" localSheetId="1">'Lot Fx Plaf Cloisons'!$A$1:$F$53</definedName>
    <definedName name="_xlnm.Print_Area" localSheetId="0">'PDG ESTIMATION'!$A$1:$D$34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25" l="1"/>
  <c r="B49" i="125"/>
  <c r="F48" i="125"/>
  <c r="F47" i="125"/>
  <c r="F46" i="125"/>
  <c r="F45" i="125"/>
  <c r="F44" i="125"/>
  <c r="F43" i="125"/>
  <c r="F42" i="125"/>
  <c r="F41" i="125"/>
  <c r="F40" i="125"/>
  <c r="F39" i="125"/>
  <c r="F38" i="125"/>
  <c r="F37" i="125"/>
  <c r="F36" i="125"/>
  <c r="F35" i="125"/>
  <c r="F34" i="125"/>
  <c r="F33" i="125"/>
  <c r="F32" i="125"/>
  <c r="F31" i="125"/>
  <c r="F30" i="125"/>
  <c r="F29" i="125"/>
  <c r="F27" i="125"/>
  <c r="F49" i="125" l="1"/>
  <c r="C265" i="125" l="1"/>
  <c r="C255" i="125"/>
  <c r="C244" i="125"/>
  <c r="C242" i="125"/>
  <c r="C241" i="125"/>
  <c r="C240" i="125"/>
  <c r="C239" i="125"/>
  <c r="F21" i="125" l="1"/>
  <c r="F20" i="125"/>
  <c r="F19" i="125"/>
  <c r="F11" i="125" l="1"/>
  <c r="F16" i="125" l="1"/>
  <c r="F17" i="125"/>
  <c r="F25" i="125" l="1"/>
  <c r="F24" i="125"/>
  <c r="F23" i="125"/>
  <c r="F22" i="125"/>
  <c r="F15" i="125"/>
  <c r="F10" i="125"/>
  <c r="F9" i="125"/>
  <c r="F8" i="125"/>
  <c r="D140" i="127"/>
  <c r="L6" i="127"/>
  <c r="B26" i="125" l="1"/>
  <c r="F52" i="125"/>
  <c r="E51" i="125"/>
  <c r="F13" i="125"/>
  <c r="F7" i="125"/>
  <c r="F26" i="125" l="1"/>
  <c r="F53" i="125" l="1"/>
  <c r="F51" i="125"/>
</calcChain>
</file>

<file path=xl/sharedStrings.xml><?xml version="1.0" encoding="utf-8"?>
<sst xmlns="http://schemas.openxmlformats.org/spreadsheetml/2006/main" count="110" uniqueCount="93">
  <si>
    <t>N°</t>
  </si>
  <si>
    <t xml:space="preserve">  DESIGNATION</t>
  </si>
  <si>
    <t>U</t>
  </si>
  <si>
    <t>Q</t>
  </si>
  <si>
    <t>UNITAIRES</t>
  </si>
  <si>
    <t>TOTAUX</t>
  </si>
  <si>
    <t>Ens</t>
  </si>
  <si>
    <t>m²</t>
  </si>
  <si>
    <t>Montant total H.T solution de base :</t>
  </si>
  <si>
    <t>cis</t>
  </si>
  <si>
    <t>Lot</t>
  </si>
  <si>
    <t>PRIX  [€.HT]</t>
  </si>
  <si>
    <t>Doublage thermique sur façades (poteaux et retombées de poutres+maçonnerie de façade)</t>
  </si>
  <si>
    <t xml:space="preserve">DATE : </t>
  </si>
  <si>
    <t xml:space="preserve">Indice </t>
  </si>
  <si>
    <t>Maîtrise d'ouvrage :</t>
  </si>
  <si>
    <t>Maîtrise d'œuvre :</t>
  </si>
  <si>
    <t>Cabinet ANDRIOT</t>
  </si>
  <si>
    <t>49 rue du Rocher - 75008 Paris</t>
  </si>
  <si>
    <t>BA13 collé sur poteaux béton et maçonneries existantes (intérieurs)</t>
  </si>
  <si>
    <t>Doublage acoustique entre office alimentaire et batterie ascenseurs et entre salle de détente et batterie monte charge</t>
  </si>
  <si>
    <t>CHAPITRE MACONNERIE GROS ŒUVRE CLOISONS</t>
  </si>
  <si>
    <t>Cloisons et murs</t>
  </si>
  <si>
    <t>Plus value pose porte</t>
  </si>
  <si>
    <t>Plus value pose châssis</t>
  </si>
  <si>
    <t>Renforts dans cloisons</t>
  </si>
  <si>
    <t>Chapitre Faux Plafonds</t>
  </si>
  <si>
    <t>PLAFONDS</t>
  </si>
  <si>
    <t>mlin</t>
  </si>
  <si>
    <t>Découpes et divers</t>
  </si>
  <si>
    <t>Doublages</t>
  </si>
  <si>
    <t>Architecte</t>
  </si>
  <si>
    <t>Ebatec Ingénierie</t>
  </si>
  <si>
    <t>3, rue Barthélémy Thimonnier - 78120 Rambouillet</t>
  </si>
  <si>
    <t>laurent.loudec@ebatec.fr</t>
  </si>
  <si>
    <t>tél. :  +33(0)1 34 86 64 23</t>
  </si>
  <si>
    <t>tél. : +33(0)1 45 22 61 52</t>
  </si>
  <si>
    <t>f.andriot@andriot.fr</t>
  </si>
  <si>
    <t>Plus value parement hydrofuge</t>
  </si>
  <si>
    <t>Cloisons de type Placostyl 98/48 y compris isolant intérieur, montants doubles accolés, entre axe 40cm, finition par plaques de BA 25 duo'tech</t>
  </si>
  <si>
    <t>Cadre de Décomposition du Prix Global et Forfaitaire</t>
  </si>
  <si>
    <t>Cloisons demi stil, parement plâtre hydrofuge pour encastrement des réservoirs WC</t>
  </si>
  <si>
    <t>Diverses reprises en locaux adjacents aux zones travaux</t>
  </si>
  <si>
    <r>
      <rPr>
        <b/>
        <sz val="48"/>
        <color rgb="FF002060"/>
        <rFont val="Arial"/>
        <family val="2"/>
      </rPr>
      <t>C</t>
    </r>
    <r>
      <rPr>
        <b/>
        <sz val="36"/>
        <color theme="3" tint="0.39997558519241921"/>
        <rFont val="Arial"/>
        <family val="2"/>
      </rPr>
      <t xml:space="preserve">entre </t>
    </r>
    <r>
      <rPr>
        <b/>
        <sz val="48"/>
        <color rgb="FF002060"/>
        <rFont val="Arial"/>
        <family val="2"/>
      </rPr>
      <t>H</t>
    </r>
    <r>
      <rPr>
        <b/>
        <sz val="36"/>
        <color theme="3" tint="0.39997558519241921"/>
        <rFont val="Arial"/>
        <family val="2"/>
      </rPr>
      <t xml:space="preserve">ospitalier </t>
    </r>
    <r>
      <rPr>
        <b/>
        <sz val="48"/>
        <color rgb="FF002060"/>
        <rFont val="Arial"/>
        <family val="2"/>
      </rPr>
      <t>U</t>
    </r>
    <r>
      <rPr>
        <b/>
        <sz val="36"/>
        <color theme="3" tint="0.39997558519241921"/>
        <rFont val="Arial"/>
        <family val="2"/>
      </rPr>
      <t xml:space="preserve">niversitaire de </t>
    </r>
    <r>
      <rPr>
        <b/>
        <sz val="48"/>
        <color rgb="FF002060"/>
        <rFont val="Arial"/>
        <family val="2"/>
      </rPr>
      <t>R</t>
    </r>
    <r>
      <rPr>
        <b/>
        <sz val="36"/>
        <color theme="3" tint="0.39997558519241921"/>
        <rFont val="Arial"/>
        <family val="2"/>
      </rPr>
      <t>ouen</t>
    </r>
  </si>
  <si>
    <t>AFE Architecture</t>
  </si>
  <si>
    <t>tél. : +33(0) 45 22 61 40</t>
  </si>
  <si>
    <t>81, rue Saint Charles - 75015 Paris</t>
  </si>
  <si>
    <t>contact@afe-architecture.com</t>
  </si>
  <si>
    <t>CHU de Rouen</t>
  </si>
  <si>
    <r>
      <rPr>
        <b/>
        <u/>
        <sz val="22"/>
        <color rgb="FF0070C0"/>
        <rFont val="Arial"/>
        <family val="2"/>
      </rPr>
      <t xml:space="preserve">Opération : </t>
    </r>
    <r>
      <rPr>
        <b/>
        <sz val="22"/>
        <color rgb="FF00B0F0"/>
        <rFont val="Arial"/>
        <family val="2"/>
      </rPr>
      <t xml:space="preserve">
</t>
    </r>
    <r>
      <rPr>
        <b/>
        <sz val="22"/>
        <color rgb="FF0070C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harles </t>
    </r>
    <r>
      <rPr>
        <b/>
        <sz val="22"/>
        <color rgb="FF0070C0"/>
        <rFont val="Arial"/>
        <family val="2"/>
      </rPr>
      <t>N</t>
    </r>
    <r>
      <rPr>
        <b/>
        <sz val="22"/>
        <color rgb="FF00B0F0"/>
        <rFont val="Arial"/>
        <family val="2"/>
      </rPr>
      <t xml:space="preserve">icolle - </t>
    </r>
    <r>
      <rPr>
        <b/>
        <sz val="22"/>
        <color rgb="FF002060"/>
        <rFont val="Arial"/>
        <family val="2"/>
      </rPr>
      <t>B</t>
    </r>
    <r>
      <rPr>
        <b/>
        <sz val="22"/>
        <color rgb="FF00B0F0"/>
        <rFont val="Arial"/>
        <family val="2"/>
      </rPr>
      <t xml:space="preserve">âtiment </t>
    </r>
    <r>
      <rPr>
        <b/>
        <sz val="22"/>
        <color rgb="FF00206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entral
</t>
    </r>
    <r>
      <rPr>
        <b/>
        <sz val="22"/>
        <color rgb="FF0070C0"/>
        <rFont val="Arial"/>
        <family val="2"/>
      </rPr>
      <t>R</t>
    </r>
    <r>
      <rPr>
        <b/>
        <sz val="22"/>
        <color rgb="FF00B0F0"/>
        <rFont val="Arial"/>
        <family val="2"/>
      </rPr>
      <t xml:space="preserve">estructuration et </t>
    </r>
    <r>
      <rPr>
        <b/>
        <sz val="22"/>
        <color rgb="FF002060"/>
        <rFont val="Arial"/>
        <family val="2"/>
      </rPr>
      <t>M</t>
    </r>
    <r>
      <rPr>
        <b/>
        <sz val="22"/>
        <color rgb="FF00B0F0"/>
        <rFont val="Arial"/>
        <family val="2"/>
      </rPr>
      <t xml:space="preserve">ise aux Normes de la </t>
    </r>
    <r>
      <rPr>
        <b/>
        <sz val="22"/>
        <color rgb="FF0070C0"/>
        <rFont val="Arial"/>
        <family val="2"/>
      </rPr>
      <t>S</t>
    </r>
    <r>
      <rPr>
        <b/>
        <sz val="22"/>
        <color rgb="FF00B0F0"/>
        <rFont val="Arial"/>
        <family val="2"/>
      </rPr>
      <t>térilisation</t>
    </r>
  </si>
  <si>
    <t>MVO</t>
  </si>
  <si>
    <t>tél. : +33(0)9 70 71 18 65</t>
  </si>
  <si>
    <t>prov</t>
  </si>
  <si>
    <r>
      <t>CHU de Rouen</t>
    </r>
    <r>
      <rPr>
        <b/>
        <sz val="12"/>
        <rFont val="Calibri"/>
        <family val="2"/>
        <scheme val="minor"/>
      </rPr>
      <t xml:space="preserve">
Opération : 
Charles Nicolle - Bâtiment Central
Restructuration et Mise aux Normes de la Stérilisation</t>
    </r>
  </si>
  <si>
    <t>Economiste</t>
  </si>
  <si>
    <t>B.E.T Fluides</t>
  </si>
  <si>
    <t>Conseil en stérilisation médicale</t>
  </si>
  <si>
    <t>1, rue de Germont - 76031 Rouen Cédex</t>
  </si>
  <si>
    <t>Plus value intervention en sous section 4 pour fixation de la cloison du bureau 03 (zone 1) - Bureau - sous la poutre amiantée</t>
  </si>
  <si>
    <t>Plus value intervention en sous section 4 pour fixation des rails de faux plafonds  du bureau 03 (zone 1) - sur la poutre et poteaux amiantés</t>
  </si>
  <si>
    <t xml:space="preserve">Doublage thermique sur maçonnerie </t>
  </si>
  <si>
    <t>Murs maçonnés en blocs de béton moulés + enduit plâtre de finition sur une face</t>
  </si>
  <si>
    <t>Grille à ventelle sur prise air neuf extérieur de la gaine à coté CTA (local 27)</t>
  </si>
  <si>
    <t>Ouverture de baie en façade pour création d'une prise d'air donant sur la gaine technique d'amenée d'air neuf créée</t>
  </si>
  <si>
    <t>11 place des Comtes du maine 72000 Le Mans</t>
  </si>
  <si>
    <t>Jouées en stratifié compact au droit des lanterneaux des zones lavage et conditionnement (hauteurs suivant plans)</t>
  </si>
  <si>
    <t>Prestation intellectuelles</t>
  </si>
  <si>
    <t>%</t>
  </si>
  <si>
    <t xml:space="preserve">Mission de Maîtrise d'Œuvre </t>
  </si>
  <si>
    <t>Audit énergétique</t>
  </si>
  <si>
    <t>OPC</t>
  </si>
  <si>
    <t>Coordonnateur SSI</t>
  </si>
  <si>
    <t>Bureau de Contrôle</t>
  </si>
  <si>
    <t>Coordonnateur SPS</t>
  </si>
  <si>
    <t>Géotechnicien</t>
  </si>
  <si>
    <t>Autres Frais</t>
  </si>
  <si>
    <t>Diagnostics (amiante/plomb etc)</t>
  </si>
  <si>
    <t xml:space="preserve">Constats et Référé préventif </t>
  </si>
  <si>
    <t>AMOs techniques et juridique </t>
  </si>
  <si>
    <t xml:space="preserve">Frais de concours </t>
  </si>
  <si>
    <t>Assurances (DO, TRC)</t>
  </si>
  <si>
    <t>Concessionnaires, raccordements réseaux</t>
  </si>
  <si>
    <t xml:space="preserve">Provisions Frais divers (Reproduction, armoire à plans..) </t>
  </si>
  <si>
    <t>Provision pour aléas</t>
  </si>
  <si>
    <t>Jouées dito en rattrapages d'altimétrie de faux plafonds dans le local 16 (conditionnement) hauteur suivant plans</t>
  </si>
  <si>
    <r>
      <rPr>
        <b/>
        <sz val="12"/>
        <rFont val="Calibri"/>
        <family val="2"/>
        <scheme val="minor"/>
      </rPr>
      <t xml:space="preserve">Type 1 - </t>
    </r>
    <r>
      <rPr>
        <sz val="12"/>
        <rFont val="Calibri"/>
        <family val="2"/>
        <scheme val="minor"/>
      </rPr>
      <t>Plafonds fibre 60 x 60 standard ( plafonds suspendus de type Tonga® A 22 de Eurocoustic (Saint Gobain)  ou équivalent)</t>
    </r>
  </si>
  <si>
    <r>
      <rPr>
        <b/>
        <sz val="12"/>
        <rFont val="Calibri"/>
        <family val="2"/>
        <scheme val="minor"/>
      </rPr>
      <t>Type 2 -</t>
    </r>
    <r>
      <rPr>
        <sz val="12"/>
        <rFont val="Calibri"/>
        <family val="2"/>
        <scheme val="minor"/>
      </rPr>
      <t xml:space="preserve"> Plafonds hygiene de type Isotone avec joint (Knauff)</t>
    </r>
  </si>
  <si>
    <r>
      <rPr>
        <b/>
        <sz val="12"/>
        <rFont val="Calibri"/>
        <family val="2"/>
        <scheme val="minor"/>
      </rPr>
      <t xml:space="preserve">Type 3 - </t>
    </r>
    <r>
      <rPr>
        <sz val="12"/>
        <rFont val="Calibri"/>
        <family val="2"/>
        <scheme val="minor"/>
      </rPr>
      <t>Plafonds hydro</t>
    </r>
  </si>
  <si>
    <t>Chapitre cloisons doublages</t>
  </si>
  <si>
    <t>Faux plafonds - Cloisons</t>
  </si>
  <si>
    <r>
      <rPr>
        <b/>
        <sz val="28"/>
        <color rgb="FF0070C0"/>
        <rFont val="Arial"/>
        <family val="2"/>
      </rPr>
      <t>C</t>
    </r>
    <r>
      <rPr>
        <b/>
        <sz val="28"/>
        <rFont val="Arial"/>
        <family val="2"/>
      </rPr>
      <t xml:space="preserve">radre de 
</t>
    </r>
    <r>
      <rPr>
        <b/>
        <sz val="28"/>
        <color rgb="FF0070C0"/>
        <rFont val="Arial"/>
        <family val="2"/>
      </rPr>
      <t>D</t>
    </r>
    <r>
      <rPr>
        <b/>
        <sz val="28"/>
        <rFont val="Arial"/>
        <family val="2"/>
      </rPr>
      <t xml:space="preserve">écomposition du </t>
    </r>
    <r>
      <rPr>
        <b/>
        <sz val="28"/>
        <color rgb="FF0070C0"/>
        <rFont val="Arial"/>
        <family val="2"/>
      </rPr>
      <t>P</t>
    </r>
    <r>
      <rPr>
        <b/>
        <sz val="28"/>
        <rFont val="Arial"/>
        <family val="2"/>
      </rPr>
      <t xml:space="preserve">rix
</t>
    </r>
    <r>
      <rPr>
        <b/>
        <sz val="28"/>
        <color rgb="FF0070C0"/>
        <rFont val="Arial"/>
        <family val="2"/>
      </rPr>
      <t>G</t>
    </r>
    <r>
      <rPr>
        <b/>
        <sz val="28"/>
        <rFont val="Arial"/>
        <family val="2"/>
      </rPr>
      <t xml:space="preserve">lobal et 
</t>
    </r>
    <r>
      <rPr>
        <b/>
        <sz val="28"/>
        <color rgb="FF0070C0"/>
        <rFont val="Arial"/>
        <family val="2"/>
      </rPr>
      <t>F</t>
    </r>
    <r>
      <rPr>
        <b/>
        <sz val="28"/>
        <rFont val="Arial"/>
        <family val="2"/>
      </rPr>
      <t>orfaitaire</t>
    </r>
  </si>
  <si>
    <t>C.D.P.G.F.</t>
  </si>
  <si>
    <t>Lot .............................Entreprise........................................................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</si>
</sst>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\ _F_-;_-@_-"/>
    <numFmt numFmtId="166" formatCode="\ ?,???"/>
    <numFmt numFmtId="167" formatCode="#,##0.00\ &quot;€&quot;"/>
    <numFmt numFmtId="168" formatCode="_-* #,##0.00\ &quot;F&quot;_-;\-* #,##0.00\ &quot;F&quot;_-;_-* &quot;-&quot;??\ &quot;F&quot;_-;_-@_-"/>
    <numFmt numFmtId="169" formatCode="[$-40C]mmmm\-yy;@"/>
  </numFmts>
  <fonts count="7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b/>
      <u/>
      <sz val="12"/>
      <name val="Arial"/>
      <family val="2"/>
    </font>
    <font>
      <sz val="10"/>
      <name val="Swis721 BT"/>
      <family val="2"/>
    </font>
    <font>
      <sz val="14"/>
      <color rgb="FF222222"/>
      <name val="Arial"/>
      <family val="2"/>
    </font>
    <font>
      <b/>
      <sz val="26"/>
      <color rgb="FF0070C0"/>
      <name val="Arial"/>
      <family val="2"/>
    </font>
    <font>
      <b/>
      <sz val="22"/>
      <color theme="4" tint="-0.249977111117893"/>
      <name val="Arial"/>
      <family val="2"/>
    </font>
    <font>
      <b/>
      <u/>
      <sz val="14"/>
      <name val="Arial"/>
      <family val="2"/>
    </font>
    <font>
      <sz val="11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indexed="12"/>
      <name val="Arial"/>
      <family val="2"/>
    </font>
    <font>
      <b/>
      <sz val="36"/>
      <color theme="3" tint="0.39997558519241921"/>
      <name val="Arial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22"/>
      <color rgb="FF00B0F0"/>
      <name val="Arial"/>
      <family val="2"/>
    </font>
    <font>
      <b/>
      <u/>
      <sz val="22"/>
      <color rgb="FF0070C0"/>
      <name val="Arial"/>
      <family val="2"/>
    </font>
    <font>
      <b/>
      <sz val="22"/>
      <color rgb="FF0070C0"/>
      <name val="Arial"/>
      <family val="2"/>
    </font>
    <font>
      <sz val="10"/>
      <name val="MS Sans Serif"/>
    </font>
    <font>
      <sz val="10"/>
      <name val="Times New Roman"/>
      <family val="1"/>
    </font>
    <font>
      <b/>
      <sz val="8"/>
      <color rgb="FF000000"/>
      <name val="Times New Roman"/>
      <family val="1"/>
    </font>
    <font>
      <b/>
      <i/>
      <u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48"/>
      <color rgb="FF002060"/>
      <name val="Arial"/>
      <family val="2"/>
    </font>
    <font>
      <b/>
      <sz val="22"/>
      <color rgb="FF00206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28"/>
      <color rgb="FF0070C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theme="2" tint="-0.499984740745262"/>
      </left>
      <right/>
      <top/>
      <bottom/>
      <diagonal/>
    </border>
    <border>
      <left style="thick">
        <color theme="2" tint="-0.499984740745262"/>
      </left>
      <right/>
      <top/>
      <bottom style="medium">
        <color auto="1"/>
      </bottom>
      <diagonal/>
    </border>
    <border>
      <left style="thick">
        <color theme="2" tint="-0.499984740745262"/>
      </left>
      <right/>
      <top style="medium">
        <color indexed="64"/>
      </top>
      <bottom/>
      <diagonal/>
    </border>
  </borders>
  <cellStyleXfs count="9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1" applyNumberFormat="0" applyBorder="0">
      <alignment horizontal="left" vertical="center" indent="2"/>
    </xf>
    <xf numFmtId="0" fontId="15" fillId="0" borderId="0" applyNumberFormat="0" applyFill="0" applyBorder="0" applyAlignment="0" applyProtection="0"/>
    <xf numFmtId="0" fontId="16" fillId="20" borderId="2" applyNumberFormat="0" applyAlignment="0" applyProtection="0"/>
    <xf numFmtId="0" fontId="17" fillId="0" borderId="3" applyNumberFormat="0" applyFill="0" applyAlignment="0" applyProtection="0"/>
    <xf numFmtId="0" fontId="18" fillId="0" borderId="1">
      <alignment vertical="top" wrapText="1"/>
    </xf>
    <xf numFmtId="0" fontId="5" fillId="21" borderId="4" applyNumberFormat="0" applyFont="0" applyAlignment="0" applyProtection="0"/>
    <xf numFmtId="0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7" borderId="2" applyNumberFormat="0" applyAlignment="0" applyProtection="0"/>
    <xf numFmtId="44" fontId="5" fillId="0" borderId="0" applyFont="0" applyFill="0" applyBorder="0" applyAlignment="0" applyProtection="0"/>
    <xf numFmtId="0" fontId="18" fillId="0" borderId="5">
      <alignment horizontal="center"/>
    </xf>
    <xf numFmtId="2" fontId="5" fillId="0" borderId="0" applyFont="0" applyFill="0" applyBorder="0" applyAlignment="0" applyProtection="0"/>
    <xf numFmtId="0" fontId="20" fillId="3" borderId="0" applyNumberFormat="0" applyBorder="0" applyAlignment="0" applyProtection="0"/>
    <xf numFmtId="164" fontId="34" fillId="0" borderId="0" applyFont="0" applyFill="0" applyBorder="0" applyAlignment="0" applyProtection="0"/>
    <xf numFmtId="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21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>
      <alignment vertical="top"/>
    </xf>
    <xf numFmtId="0" fontId="18" fillId="0" borderId="5">
      <alignment horizontal="left" vertical="top"/>
      <protection locked="0"/>
    </xf>
    <xf numFmtId="0" fontId="22" fillId="4" borderId="0" applyNumberFormat="0" applyBorder="0" applyAlignment="0" applyProtection="0"/>
    <xf numFmtId="0" fontId="23" fillId="20" borderId="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Fill="0" applyBorder="0" applyAlignment="0" applyProtection="0">
      <protection locked="0"/>
    </xf>
    <xf numFmtId="0" fontId="30" fillId="0" borderId="10" applyNumberFormat="0" applyFill="0" applyAlignment="0" applyProtection="0"/>
    <xf numFmtId="0" fontId="31" fillId="23" borderId="11" applyNumberFormat="0" applyAlignment="0" applyProtection="0"/>
    <xf numFmtId="3" fontId="5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5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>
      <alignment horizontal="left"/>
    </xf>
    <xf numFmtId="0" fontId="5" fillId="0" borderId="0">
      <alignment horizontal="left"/>
    </xf>
    <xf numFmtId="0" fontId="4" fillId="0" borderId="0"/>
    <xf numFmtId="0" fontId="44" fillId="0" borderId="0" applyNumberFormat="0" applyFill="0" applyBorder="0" applyAlignment="0" applyProtection="0"/>
    <xf numFmtId="49" fontId="6" fillId="0" borderId="0">
      <alignment vertical="top" wrapText="1"/>
    </xf>
    <xf numFmtId="0" fontId="5" fillId="0" borderId="0">
      <alignment vertical="top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0" fontId="5" fillId="0" borderId="0">
      <alignment vertical="top"/>
    </xf>
    <xf numFmtId="43" fontId="51" fillId="0" borderId="0" applyFont="0" applyFill="0" applyBorder="0" applyAlignment="0" applyProtection="0"/>
    <xf numFmtId="0" fontId="2" fillId="0" borderId="0"/>
    <xf numFmtId="0" fontId="55" fillId="0" borderId="0"/>
    <xf numFmtId="0" fontId="56" fillId="0" borderId="0"/>
    <xf numFmtId="0" fontId="57" fillId="30" borderId="0">
      <alignment horizontal="left" vertical="top" wrapText="1" indent="3"/>
    </xf>
    <xf numFmtId="0" fontId="1" fillId="0" borderId="0"/>
    <xf numFmtId="0" fontId="6" fillId="0" borderId="0"/>
    <xf numFmtId="0" fontId="65" fillId="0" borderId="0"/>
    <xf numFmtId="9" fontId="65" fillId="0" borderId="0" applyFont="0" applyFill="0" applyBorder="0" applyAlignment="0" applyProtection="0"/>
  </cellStyleXfs>
  <cellXfs count="161">
    <xf numFmtId="0" fontId="0" fillId="0" borderId="0" xfId="0"/>
    <xf numFmtId="0" fontId="37" fillId="0" borderId="0" xfId="71" applyFont="1">
      <alignment horizontal="left"/>
    </xf>
    <xf numFmtId="0" fontId="5" fillId="0" borderId="14" xfId="71" applyBorder="1" applyAlignment="1"/>
    <xf numFmtId="169" fontId="7" fillId="0" borderId="17" xfId="71" applyNumberFormat="1" applyFont="1" applyBorder="1" applyAlignment="1">
      <alignment horizontal="center" vertical="center"/>
    </xf>
    <xf numFmtId="0" fontId="5" fillId="0" borderId="18" xfId="71" applyBorder="1" applyAlignment="1"/>
    <xf numFmtId="0" fontId="32" fillId="0" borderId="1" xfId="71" applyFont="1" applyBorder="1" applyAlignment="1">
      <alignment horizontal="left" indent="1"/>
    </xf>
    <xf numFmtId="0" fontId="7" fillId="0" borderId="13" xfId="71" applyFont="1" applyBorder="1" applyAlignment="1">
      <alignment horizontal="center" vertical="center"/>
    </xf>
    <xf numFmtId="14" fontId="7" fillId="0" borderId="19" xfId="71" applyNumberFormat="1" applyFont="1" applyBorder="1" applyAlignment="1">
      <alignment horizontal="center" vertical="center"/>
    </xf>
    <xf numFmtId="0" fontId="5" fillId="0" borderId="20" xfId="71" applyBorder="1" applyAlignment="1"/>
    <xf numFmtId="0" fontId="5" fillId="0" borderId="17" xfId="71" applyBorder="1" applyAlignment="1"/>
    <xf numFmtId="0" fontId="5" fillId="0" borderId="13" xfId="71" applyBorder="1" applyAlignment="1">
      <alignment horizontal="right"/>
    </xf>
    <xf numFmtId="0" fontId="5" fillId="0" borderId="0" xfId="71" applyAlignment="1">
      <alignment horizontal="right"/>
    </xf>
    <xf numFmtId="0" fontId="5" fillId="0" borderId="0" xfId="71" applyAlignment="1"/>
    <xf numFmtId="0" fontId="36" fillId="0" borderId="5" xfId="71" applyFont="1" applyBorder="1" applyAlignment="1">
      <alignment vertical="center"/>
    </xf>
    <xf numFmtId="0" fontId="7" fillId="0" borderId="22" xfId="71" applyFont="1" applyBorder="1" applyAlignment="1">
      <alignment horizontal="center"/>
    </xf>
    <xf numFmtId="0" fontId="7" fillId="0" borderId="23" xfId="71" applyFont="1" applyBorder="1" applyAlignment="1">
      <alignment horizontal="center"/>
    </xf>
    <xf numFmtId="0" fontId="8" fillId="0" borderId="22" xfId="71" applyFont="1" applyBorder="1">
      <alignment horizontal="left"/>
    </xf>
    <xf numFmtId="0" fontId="43" fillId="0" borderId="5" xfId="71" applyFont="1" applyBorder="1">
      <alignment horizontal="left"/>
    </xf>
    <xf numFmtId="0" fontId="7" fillId="0" borderId="5" xfId="71" applyFont="1" applyBorder="1" applyAlignment="1">
      <alignment horizontal="left" wrapText="1"/>
    </xf>
    <xf numFmtId="0" fontId="47" fillId="25" borderId="12" xfId="0" applyFont="1" applyFill="1" applyBorder="1" applyAlignment="1">
      <alignment horizontal="centerContinuous" vertical="center"/>
    </xf>
    <xf numFmtId="0" fontId="47" fillId="25" borderId="17" xfId="0" applyFont="1" applyFill="1" applyBorder="1" applyAlignment="1">
      <alignment horizontal="centerContinuous" vertical="center"/>
    </xf>
    <xf numFmtId="0" fontId="47" fillId="24" borderId="12" xfId="0" applyFont="1" applyFill="1" applyBorder="1" applyAlignment="1">
      <alignment horizontal="center"/>
    </xf>
    <xf numFmtId="0" fontId="47" fillId="24" borderId="17" xfId="0" applyFont="1" applyFill="1" applyBorder="1" applyAlignment="1">
      <alignment horizontal="center" wrapText="1"/>
    </xf>
    <xf numFmtId="0" fontId="47" fillId="24" borderId="17" xfId="0" applyFont="1" applyFill="1" applyBorder="1" applyAlignment="1">
      <alignment horizontal="right"/>
    </xf>
    <xf numFmtId="167" fontId="47" fillId="24" borderId="15" xfId="0" applyNumberFormat="1" applyFont="1" applyFill="1" applyBorder="1"/>
    <xf numFmtId="0" fontId="47" fillId="24" borderId="25" xfId="0" applyFont="1" applyFill="1" applyBorder="1" applyAlignment="1">
      <alignment horizontal="center"/>
    </xf>
    <xf numFmtId="0" fontId="47" fillId="24" borderId="25" xfId="0" applyFont="1" applyFill="1" applyBorder="1" applyAlignment="1">
      <alignment horizontal="center" wrapText="1"/>
    </xf>
    <xf numFmtId="0" fontId="47" fillId="24" borderId="25" xfId="0" applyFont="1" applyFill="1" applyBorder="1"/>
    <xf numFmtId="0" fontId="47" fillId="24" borderId="17" xfId="0" applyFont="1" applyFill="1" applyBorder="1"/>
    <xf numFmtId="0" fontId="47" fillId="24" borderId="25" xfId="0" applyFont="1" applyFill="1" applyBorder="1" applyAlignment="1">
      <alignment horizontal="right"/>
    </xf>
    <xf numFmtId="167" fontId="47" fillId="24" borderId="25" xfId="0" applyNumberFormat="1" applyFont="1" applyFill="1" applyBorder="1"/>
    <xf numFmtId="0" fontId="49" fillId="0" borderId="0" xfId="47" applyFont="1" applyAlignment="1"/>
    <xf numFmtId="0" fontId="47" fillId="25" borderId="15" xfId="0" applyFont="1" applyFill="1" applyBorder="1" applyAlignment="1">
      <alignment horizontal="center" vertical="center"/>
    </xf>
    <xf numFmtId="165" fontId="47" fillId="25" borderId="15" xfId="0" applyNumberFormat="1" applyFont="1" applyFill="1" applyBorder="1" applyAlignment="1">
      <alignment horizontal="center" vertical="center"/>
    </xf>
    <xf numFmtId="0" fontId="49" fillId="0" borderId="14" xfId="47" applyFont="1" applyBorder="1" applyAlignment="1">
      <alignment horizontal="center"/>
    </xf>
    <xf numFmtId="0" fontId="49" fillId="0" borderId="14" xfId="47" applyFont="1" applyBorder="1" applyAlignment="1">
      <alignment horizontal="left" wrapText="1"/>
    </xf>
    <xf numFmtId="4" fontId="49" fillId="0" borderId="14" xfId="47" applyNumberFormat="1" applyFont="1" applyBorder="1" applyAlignment="1">
      <alignment horizontal="right"/>
    </xf>
    <xf numFmtId="0" fontId="49" fillId="0" borderId="1" xfId="47" applyFont="1" applyBorder="1" applyAlignment="1">
      <alignment horizontal="center"/>
    </xf>
    <xf numFmtId="0" fontId="49" fillId="0" borderId="1" xfId="0" applyFont="1" applyBorder="1" applyAlignment="1">
      <alignment wrapText="1"/>
    </xf>
    <xf numFmtId="0" fontId="47" fillId="28" borderId="15" xfId="0" applyFont="1" applyFill="1" applyBorder="1" applyAlignment="1">
      <alignment horizontal="left" wrapText="1" indent="1"/>
    </xf>
    <xf numFmtId="4" fontId="49" fillId="0" borderId="1" xfId="47" applyNumberFormat="1" applyFont="1" applyBorder="1" applyAlignment="1">
      <alignment horizontal="right"/>
    </xf>
    <xf numFmtId="0" fontId="50" fillId="0" borderId="1" xfId="47" applyFont="1" applyBorder="1" applyAlignment="1">
      <alignment horizontal="center"/>
    </xf>
    <xf numFmtId="0" fontId="50" fillId="29" borderId="15" xfId="0" applyFont="1" applyFill="1" applyBorder="1" applyAlignment="1">
      <alignment horizontal="right" wrapText="1" indent="1"/>
    </xf>
    <xf numFmtId="0" fontId="50" fillId="29" borderId="15" xfId="0" applyFont="1" applyFill="1" applyBorder="1" applyAlignment="1">
      <alignment horizontal="center"/>
    </xf>
    <xf numFmtId="4" fontId="50" fillId="29" borderId="15" xfId="0" applyNumberFormat="1" applyFont="1" applyFill="1" applyBorder="1"/>
    <xf numFmtId="0" fontId="49" fillId="0" borderId="1" xfId="47" applyFont="1" applyBorder="1" applyAlignment="1">
      <alignment horizontal="left" wrapText="1"/>
    </xf>
    <xf numFmtId="0" fontId="49" fillId="0" borderId="1" xfId="47" applyFont="1" applyBorder="1" applyAlignment="1">
      <alignment horizontal="left" wrapText="1" indent="1"/>
    </xf>
    <xf numFmtId="49" fontId="49" fillId="0" borderId="1" xfId="0" applyNumberFormat="1" applyFont="1" applyBorder="1" applyAlignment="1">
      <alignment horizontal="right"/>
    </xf>
    <xf numFmtId="0" fontId="49" fillId="0" borderId="1" xfId="0" applyFont="1" applyBorder="1"/>
    <xf numFmtId="2" fontId="49" fillId="0" borderId="1" xfId="0" applyNumberFormat="1" applyFont="1" applyBorder="1"/>
    <xf numFmtId="167" fontId="49" fillId="0" borderId="1" xfId="0" applyNumberFormat="1" applyFont="1" applyBorder="1"/>
    <xf numFmtId="0" fontId="49" fillId="24" borderId="17" xfId="47" applyFont="1" applyFill="1" applyBorder="1" applyAlignment="1"/>
    <xf numFmtId="4" fontId="49" fillId="0" borderId="14" xfId="40" applyFont="1" applyBorder="1" applyAlignment="1">
      <alignment horizontal="right"/>
    </xf>
    <xf numFmtId="0" fontId="49" fillId="0" borderId="1" xfId="75" applyFont="1" applyBorder="1" applyAlignment="1">
      <alignment horizontal="center"/>
    </xf>
    <xf numFmtId="4" fontId="49" fillId="0" borderId="1" xfId="75" applyNumberFormat="1" applyFont="1" applyBorder="1" applyAlignment="1">
      <alignment horizontal="right"/>
    </xf>
    <xf numFmtId="0" fontId="49" fillId="0" borderId="1" xfId="75" applyFont="1" applyBorder="1" applyAlignment="1">
      <alignment horizontal="left" wrapText="1" indent="1"/>
    </xf>
    <xf numFmtId="0" fontId="49" fillId="0" borderId="1" xfId="75" applyFont="1" applyBorder="1" applyAlignment="1">
      <alignment horizontal="left" wrapText="1"/>
    </xf>
    <xf numFmtId="4" fontId="49" fillId="0" borderId="1" xfId="40" applyFont="1" applyFill="1" applyBorder="1" applyAlignment="1">
      <alignment horizontal="right"/>
    </xf>
    <xf numFmtId="0" fontId="49" fillId="24" borderId="25" xfId="47" applyFont="1" applyFill="1" applyBorder="1" applyAlignment="1"/>
    <xf numFmtId="0" fontId="49" fillId="0" borderId="1" xfId="80" applyFont="1" applyBorder="1" applyAlignment="1">
      <alignment horizontal="left" wrapText="1" indent="1"/>
    </xf>
    <xf numFmtId="0" fontId="49" fillId="0" borderId="1" xfId="80" applyFont="1" applyBorder="1" applyAlignment="1">
      <alignment horizontal="left" wrapText="1" indent="2"/>
    </xf>
    <xf numFmtId="43" fontId="49" fillId="0" borderId="1" xfId="81" applyFont="1" applyBorder="1" applyAlignment="1">
      <alignment horizontal="center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1" xfId="71" applyFont="1" applyBorder="1" applyAlignment="1">
      <alignment horizontal="center"/>
    </xf>
    <xf numFmtId="0" fontId="5" fillId="0" borderId="0" xfId="65"/>
    <xf numFmtId="0" fontId="41" fillId="0" borderId="26" xfId="71" applyFont="1" applyBorder="1" applyAlignment="1">
      <alignment vertical="center"/>
    </xf>
    <xf numFmtId="0" fontId="42" fillId="0" borderId="0" xfId="71" applyFont="1" applyAlignment="1">
      <alignment vertical="center" wrapText="1"/>
    </xf>
    <xf numFmtId="0" fontId="32" fillId="0" borderId="1" xfId="71" applyFont="1" applyBorder="1" applyAlignment="1">
      <alignment horizontal="right" wrapText="1" indent="1"/>
    </xf>
    <xf numFmtId="0" fontId="7" fillId="0" borderId="1" xfId="69" applyFont="1" applyBorder="1" applyAlignment="1">
      <alignment horizontal="left" wrapText="1"/>
    </xf>
    <xf numFmtId="0" fontId="5" fillId="0" borderId="24" xfId="71" applyBorder="1" applyAlignment="1">
      <alignment horizontal="center"/>
    </xf>
    <xf numFmtId="0" fontId="5" fillId="0" borderId="21" xfId="71" applyBorder="1">
      <alignment horizontal="left"/>
    </xf>
    <xf numFmtId="0" fontId="7" fillId="0" borderId="27" xfId="71" applyFont="1" applyBorder="1">
      <alignment horizontal="left"/>
    </xf>
    <xf numFmtId="0" fontId="5" fillId="0" borderId="20" xfId="71" applyBorder="1">
      <alignment horizontal="left"/>
    </xf>
    <xf numFmtId="0" fontId="7" fillId="0" borderId="27" xfId="71" applyFont="1" applyBorder="1" applyAlignment="1">
      <alignment horizontal="left" wrapText="1"/>
    </xf>
    <xf numFmtId="0" fontId="58" fillId="0" borderId="1" xfId="75" applyFont="1" applyBorder="1" applyAlignment="1">
      <alignment horizontal="left" wrapText="1"/>
    </xf>
    <xf numFmtId="0" fontId="59" fillId="0" borderId="1" xfId="75" applyFont="1" applyBorder="1" applyAlignment="1">
      <alignment horizontal="left" wrapText="1" indent="1"/>
    </xf>
    <xf numFmtId="0" fontId="38" fillId="0" borderId="0" xfId="86" applyFont="1"/>
    <xf numFmtId="0" fontId="7" fillId="0" borderId="28" xfId="71" applyFont="1" applyBorder="1" applyAlignment="1">
      <alignment horizontal="center" vertical="center"/>
    </xf>
    <xf numFmtId="0" fontId="5" fillId="0" borderId="28" xfId="71" applyBorder="1">
      <alignment horizontal="left"/>
    </xf>
    <xf numFmtId="0" fontId="5" fillId="0" borderId="28" xfId="71" applyBorder="1" applyAlignment="1"/>
    <xf numFmtId="0" fontId="7" fillId="0" borderId="27" xfId="71" applyFont="1" applyBorder="1" applyAlignment="1">
      <alignment horizontal="left" vertical="center" wrapText="1"/>
    </xf>
    <xf numFmtId="0" fontId="66" fillId="0" borderId="31" xfId="88" applyFont="1" applyBorder="1" applyAlignment="1">
      <alignment vertical="center"/>
    </xf>
    <xf numFmtId="0" fontId="66" fillId="0" borderId="0" xfId="88" applyFont="1" applyAlignment="1">
      <alignment horizontal="left" vertical="center" indent="1"/>
    </xf>
    <xf numFmtId="0" fontId="66" fillId="0" borderId="0" xfId="88" applyFont="1" applyAlignment="1">
      <alignment vertical="center"/>
    </xf>
    <xf numFmtId="10" fontId="67" fillId="0" borderId="0" xfId="89" applyNumberFormat="1" applyFont="1" applyBorder="1" applyAlignment="1">
      <alignment horizontal="center" vertical="center"/>
    </xf>
    <xf numFmtId="0" fontId="68" fillId="0" borderId="0" xfId="88" applyFont="1" applyAlignment="1">
      <alignment vertical="center"/>
    </xf>
    <xf numFmtId="10" fontId="69" fillId="0" borderId="0" xfId="89" applyNumberFormat="1" applyFont="1" applyBorder="1" applyAlignment="1">
      <alignment horizontal="center" vertical="center"/>
    </xf>
    <xf numFmtId="0" fontId="70" fillId="0" borderId="0" xfId="88" applyFont="1" applyAlignment="1">
      <alignment vertical="center"/>
    </xf>
    <xf numFmtId="0" fontId="71" fillId="31" borderId="31" xfId="88" applyFont="1" applyFill="1" applyBorder="1"/>
    <xf numFmtId="0" fontId="71" fillId="31" borderId="0" xfId="88" applyFont="1" applyFill="1"/>
    <xf numFmtId="10" fontId="71" fillId="31" borderId="0" xfId="89" applyNumberFormat="1" applyFont="1" applyFill="1" applyBorder="1" applyAlignment="1">
      <alignment horizontal="center"/>
    </xf>
    <xf numFmtId="0" fontId="66" fillId="0" borderId="31" xfId="88" applyFont="1" applyBorder="1"/>
    <xf numFmtId="0" fontId="66" fillId="0" borderId="0" xfId="88" applyFont="1"/>
    <xf numFmtId="10" fontId="67" fillId="0" borderId="0" xfId="89" applyNumberFormat="1" applyFont="1" applyBorder="1" applyAlignment="1">
      <alignment horizontal="center"/>
    </xf>
    <xf numFmtId="0" fontId="72" fillId="32" borderId="32" xfId="88" applyFont="1" applyFill="1" applyBorder="1"/>
    <xf numFmtId="0" fontId="72" fillId="32" borderId="30" xfId="88" applyFont="1" applyFill="1" applyBorder="1"/>
    <xf numFmtId="10" fontId="72" fillId="32" borderId="30" xfId="89" applyNumberFormat="1" applyFont="1" applyFill="1" applyBorder="1" applyAlignment="1">
      <alignment horizontal="center"/>
    </xf>
    <xf numFmtId="0" fontId="66" fillId="0" borderId="33" xfId="88" applyFont="1" applyBorder="1"/>
    <xf numFmtId="0" fontId="66" fillId="0" borderId="29" xfId="88" applyFont="1" applyBorder="1"/>
    <xf numFmtId="10" fontId="67" fillId="0" borderId="29" xfId="89" applyNumberFormat="1" applyFont="1" applyBorder="1" applyAlignment="1">
      <alignment horizontal="center"/>
    </xf>
    <xf numFmtId="10" fontId="67" fillId="0" borderId="0" xfId="89" applyNumberFormat="1" applyFont="1" applyFill="1" applyBorder="1" applyAlignment="1">
      <alignment horizontal="center"/>
    </xf>
    <xf numFmtId="0" fontId="7" fillId="0" borderId="5" xfId="71" applyFont="1" applyBorder="1" applyAlignment="1">
      <alignment horizontal="right"/>
    </xf>
    <xf numFmtId="0" fontId="7" fillId="0" borderId="0" xfId="71" applyFont="1" applyAlignment="1">
      <alignment horizontal="right"/>
    </xf>
    <xf numFmtId="0" fontId="44" fillId="0" borderId="5" xfId="73" applyBorder="1" applyAlignment="1">
      <alignment horizontal="right" wrapText="1"/>
    </xf>
    <xf numFmtId="0" fontId="45" fillId="0" borderId="27" xfId="62" applyFont="1" applyBorder="1" applyAlignment="1" applyProtection="1">
      <alignment horizontal="right"/>
    </xf>
    <xf numFmtId="0" fontId="7" fillId="0" borderId="19" xfId="71" applyFont="1" applyBorder="1" applyAlignment="1">
      <alignment horizontal="right"/>
    </xf>
    <xf numFmtId="0" fontId="7" fillId="0" borderId="22" xfId="71" applyFont="1" applyBorder="1" applyAlignment="1">
      <alignment horizontal="right"/>
    </xf>
    <xf numFmtId="0" fontId="7" fillId="0" borderId="23" xfId="71" applyFont="1" applyBorder="1" applyAlignment="1">
      <alignment horizontal="right"/>
    </xf>
    <xf numFmtId="0" fontId="5" fillId="0" borderId="17" xfId="71" applyBorder="1" applyAlignment="1">
      <alignment horizontal="center"/>
    </xf>
    <xf numFmtId="0" fontId="5" fillId="0" borderId="18" xfId="71" applyBorder="1" applyAlignment="1">
      <alignment horizontal="center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1" xfId="71" applyFont="1" applyBorder="1" applyAlignment="1">
      <alignment horizontal="center"/>
    </xf>
    <xf numFmtId="0" fontId="7" fillId="0" borderId="27" xfId="71" applyFont="1" applyBorder="1" applyAlignment="1">
      <alignment horizontal="center"/>
    </xf>
    <xf numFmtId="0" fontId="7" fillId="0" borderId="19" xfId="71" applyFont="1" applyBorder="1" applyAlignment="1">
      <alignment horizontal="center"/>
    </xf>
    <xf numFmtId="0" fontId="7" fillId="0" borderId="20" xfId="71" applyFont="1" applyBorder="1" applyAlignment="1">
      <alignment horizontal="center"/>
    </xf>
    <xf numFmtId="0" fontId="46" fillId="0" borderId="14" xfId="69" applyFont="1" applyBorder="1" applyAlignment="1">
      <alignment horizontal="center" vertical="center" wrapText="1"/>
    </xf>
    <xf numFmtId="0" fontId="46" fillId="0" borderId="13" xfId="69" applyFont="1" applyBorder="1" applyAlignment="1">
      <alignment horizontal="center" vertical="center" wrapText="1"/>
    </xf>
    <xf numFmtId="0" fontId="63" fillId="0" borderId="22" xfId="70" applyFont="1" applyBorder="1" applyAlignment="1">
      <alignment horizontal="left" vertical="center" wrapText="1" indent="1"/>
    </xf>
    <xf numFmtId="0" fontId="63" fillId="0" borderId="23" xfId="70" applyFont="1" applyBorder="1" applyAlignment="1">
      <alignment horizontal="left" vertical="center" wrapText="1" indent="1"/>
    </xf>
    <xf numFmtId="0" fontId="63" fillId="0" borderId="24" xfId="70" applyFont="1" applyBorder="1" applyAlignment="1">
      <alignment horizontal="left" vertical="center" wrapText="1" indent="1"/>
    </xf>
    <xf numFmtId="0" fontId="63" fillId="0" borderId="27" xfId="70" applyFont="1" applyBorder="1" applyAlignment="1">
      <alignment horizontal="left" vertical="center" wrapText="1" indent="1"/>
    </xf>
    <xf numFmtId="0" fontId="63" fillId="0" borderId="19" xfId="70" applyFont="1" applyBorder="1" applyAlignment="1">
      <alignment horizontal="left" vertical="center" wrapText="1" indent="1"/>
    </xf>
    <xf numFmtId="0" fontId="63" fillId="0" borderId="20" xfId="70" applyFont="1" applyBorder="1" applyAlignment="1">
      <alignment horizontal="left" vertical="center" wrapText="1" indent="1"/>
    </xf>
    <xf numFmtId="0" fontId="52" fillId="0" borderId="14" xfId="69" applyFont="1" applyBorder="1" applyAlignment="1">
      <alignment horizontal="left" vertical="center" wrapText="1"/>
    </xf>
    <xf numFmtId="0" fontId="52" fillId="0" borderId="13" xfId="69" applyFont="1" applyBorder="1" applyAlignment="1">
      <alignment horizontal="left" vertical="center" wrapText="1"/>
    </xf>
    <xf numFmtId="0" fontId="39" fillId="0" borderId="5" xfId="70" applyFont="1" applyBorder="1" applyAlignment="1">
      <alignment horizontal="center" vertical="center" wrapText="1"/>
    </xf>
    <xf numFmtId="0" fontId="39" fillId="0" borderId="0" xfId="70" applyFont="1" applyAlignment="1">
      <alignment horizontal="center" vertical="center" wrapText="1"/>
    </xf>
    <xf numFmtId="0" fontId="39" fillId="0" borderId="21" xfId="70" applyFont="1" applyBorder="1" applyAlignment="1">
      <alignment horizontal="center" vertical="center" wrapText="1"/>
    </xf>
    <xf numFmtId="0" fontId="39" fillId="0" borderId="27" xfId="70" applyFont="1" applyBorder="1" applyAlignment="1">
      <alignment horizontal="center" vertical="center" wrapText="1"/>
    </xf>
    <xf numFmtId="0" fontId="39" fillId="0" borderId="19" xfId="70" applyFont="1" applyBorder="1" applyAlignment="1">
      <alignment horizontal="center" vertical="center" wrapText="1"/>
    </xf>
    <xf numFmtId="0" fontId="39" fillId="0" borderId="20" xfId="70" applyFont="1" applyBorder="1" applyAlignment="1">
      <alignment horizontal="center" vertical="center" wrapText="1"/>
    </xf>
    <xf numFmtId="0" fontId="40" fillId="0" borderId="26" xfId="71" applyFont="1" applyBorder="1" applyAlignment="1">
      <alignment horizontal="center" vertical="center"/>
    </xf>
    <xf numFmtId="0" fontId="40" fillId="0" borderId="17" xfId="71" applyFont="1" applyBorder="1" applyAlignment="1">
      <alignment horizontal="center" vertical="center"/>
    </xf>
    <xf numFmtId="0" fontId="40" fillId="0" borderId="18" xfId="71" applyFont="1" applyBorder="1" applyAlignment="1">
      <alignment horizontal="center" vertical="center"/>
    </xf>
    <xf numFmtId="0" fontId="44" fillId="0" borderId="5" xfId="73" applyBorder="1" applyAlignment="1" applyProtection="1">
      <alignment horizontal="right" wrapText="1"/>
    </xf>
    <xf numFmtId="0" fontId="47" fillId="27" borderId="12" xfId="0" applyFont="1" applyFill="1" applyBorder="1" applyAlignment="1">
      <alignment vertical="center"/>
    </xf>
    <xf numFmtId="0" fontId="47" fillId="27" borderId="17" xfId="0" applyFont="1" applyFill="1" applyBorder="1" applyAlignment="1">
      <alignment vertical="center"/>
    </xf>
    <xf numFmtId="0" fontId="47" fillId="27" borderId="18" xfId="0" applyFont="1" applyFill="1" applyBorder="1" applyAlignment="1">
      <alignment vertical="center"/>
    </xf>
    <xf numFmtId="0" fontId="47" fillId="27" borderId="23" xfId="0" applyFont="1" applyFill="1" applyBorder="1" applyAlignment="1">
      <alignment vertical="center" wrapText="1"/>
    </xf>
    <xf numFmtId="0" fontId="47" fillId="27" borderId="16" xfId="0" applyFont="1" applyFill="1" applyBorder="1" applyAlignment="1">
      <alignment vertical="center" wrapText="1"/>
    </xf>
    <xf numFmtId="0" fontId="47" fillId="27" borderId="19" xfId="0" applyFont="1" applyFill="1" applyBorder="1" applyAlignment="1">
      <alignment vertical="center" wrapText="1"/>
    </xf>
    <xf numFmtId="0" fontId="47" fillId="26" borderId="22" xfId="0" applyFont="1" applyFill="1" applyBorder="1" applyAlignment="1">
      <alignment horizontal="center" vertical="center" wrapText="1"/>
    </xf>
    <xf numFmtId="0" fontId="47" fillId="26" borderId="23" xfId="0" applyFont="1" applyFill="1" applyBorder="1" applyAlignment="1">
      <alignment horizontal="center" vertical="center" wrapText="1"/>
    </xf>
    <xf numFmtId="0" fontId="47" fillId="26" borderId="24" xfId="0" applyFont="1" applyFill="1" applyBorder="1" applyAlignment="1">
      <alignment horizontal="center" vertical="center" wrapText="1"/>
    </xf>
    <xf numFmtId="0" fontId="47" fillId="26" borderId="5" xfId="0" applyFont="1" applyFill="1" applyBorder="1" applyAlignment="1">
      <alignment horizontal="center" vertical="center" wrapText="1"/>
    </xf>
    <xf numFmtId="0" fontId="47" fillId="26" borderId="0" xfId="0" applyFont="1" applyFill="1" applyAlignment="1">
      <alignment horizontal="center" vertical="center" wrapText="1"/>
    </xf>
    <xf numFmtId="0" fontId="47" fillId="26" borderId="21" xfId="0" applyFont="1" applyFill="1" applyBorder="1" applyAlignment="1">
      <alignment horizontal="center" vertical="center" wrapText="1"/>
    </xf>
    <xf numFmtId="0" fontId="47" fillId="26" borderId="16" xfId="0" applyFont="1" applyFill="1" applyBorder="1" applyAlignment="1">
      <alignment horizontal="center" vertical="center" wrapText="1"/>
    </xf>
    <xf numFmtId="0" fontId="47" fillId="26" borderId="19" xfId="0" applyFont="1" applyFill="1" applyBorder="1" applyAlignment="1">
      <alignment horizontal="center" vertical="center" wrapText="1"/>
    </xf>
    <xf numFmtId="0" fontId="47" fillId="26" borderId="20" xfId="0" applyFont="1" applyFill="1" applyBorder="1" applyAlignment="1">
      <alignment horizontal="center" vertical="center" wrapText="1"/>
    </xf>
    <xf numFmtId="0" fontId="47" fillId="25" borderId="14" xfId="0" applyFont="1" applyFill="1" applyBorder="1" applyAlignment="1">
      <alignment horizontal="center" vertical="center"/>
    </xf>
    <xf numFmtId="0" fontId="47" fillId="25" borderId="13" xfId="0" applyFont="1" applyFill="1" applyBorder="1" applyAlignment="1">
      <alignment horizontal="center" vertical="center"/>
    </xf>
    <xf numFmtId="0" fontId="47" fillId="25" borderId="14" xfId="0" applyFont="1" applyFill="1" applyBorder="1" applyAlignment="1">
      <alignment horizontal="center" vertical="center" wrapText="1"/>
    </xf>
    <xf numFmtId="0" fontId="47" fillId="25" borderId="13" xfId="0" applyFont="1" applyFill="1" applyBorder="1" applyAlignment="1">
      <alignment horizontal="center" vertical="center" wrapText="1"/>
    </xf>
    <xf numFmtId="166" fontId="47" fillId="25" borderId="14" xfId="0" applyNumberFormat="1" applyFont="1" applyFill="1" applyBorder="1" applyAlignment="1">
      <alignment horizontal="center" vertical="center"/>
    </xf>
    <xf numFmtId="166" fontId="47" fillId="25" borderId="13" xfId="0" applyNumberFormat="1" applyFont="1" applyFill="1" applyBorder="1" applyAlignment="1">
      <alignment horizontal="center" vertical="center"/>
    </xf>
    <xf numFmtId="0" fontId="47" fillId="25" borderId="12" xfId="0" applyFont="1" applyFill="1" applyBorder="1" applyAlignment="1">
      <alignment horizontal="center" vertical="center"/>
    </xf>
    <xf numFmtId="0" fontId="47" fillId="25" borderId="18" xfId="0" applyFont="1" applyFill="1" applyBorder="1" applyAlignment="1">
      <alignment horizontal="center" vertical="center"/>
    </xf>
    <xf numFmtId="0" fontId="48" fillId="27" borderId="22" xfId="0" applyFont="1" applyFill="1" applyBorder="1" applyAlignment="1">
      <alignment vertical="center" wrapText="1"/>
    </xf>
  </cellXfs>
  <cellStyles count="90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 xr:uid="{00000000-0005-0000-0000-000018000000}"/>
    <cellStyle name="Avertissement" xfId="26" builtinId="11" customBuiltin="1"/>
    <cellStyle name="Calcul" xfId="27" builtinId="22" customBuiltin="1"/>
    <cellStyle name="Cellule liée" xfId="28" builtinId="24" customBuiltin="1"/>
    <cellStyle name="Chapitre" xfId="29" xr:uid="{00000000-0005-0000-0000-00001C000000}"/>
    <cellStyle name="ChapRecap1" xfId="85" xr:uid="{64308D46-2030-4B2A-9C3E-12B16006C3E4}"/>
    <cellStyle name="Date" xfId="31" xr:uid="{00000000-0005-0000-0000-00001D000000}"/>
    <cellStyle name="Definition" xfId="74" xr:uid="{00000000-0005-0000-0000-00001E000000}"/>
    <cellStyle name="En-tête 1" xfId="32" xr:uid="{00000000-0005-0000-0000-00001F000000}"/>
    <cellStyle name="En-tête 2" xfId="33" xr:uid="{00000000-0005-0000-0000-000020000000}"/>
    <cellStyle name="Entrée" xfId="34" builtinId="20" customBuiltin="1"/>
    <cellStyle name="Euro" xfId="35" xr:uid="{00000000-0005-0000-0000-000022000000}"/>
    <cellStyle name="Fin Chapitre" xfId="36" xr:uid="{00000000-0005-0000-0000-000023000000}"/>
    <cellStyle name="Fixe" xfId="37" xr:uid="{00000000-0005-0000-0000-000024000000}"/>
    <cellStyle name="Insatisfaisant" xfId="38" builtinId="27" customBuiltin="1"/>
    <cellStyle name="Lien hypertexte" xfId="73" builtinId="8"/>
    <cellStyle name="Lien hypertexte 2" xfId="62" xr:uid="{00000000-0005-0000-0000-000027000000}"/>
    <cellStyle name="Milliers" xfId="81" builtinId="3"/>
    <cellStyle name="Milliers 2" xfId="39" xr:uid="{00000000-0005-0000-0000-000028000000}"/>
    <cellStyle name="Milliers 3" xfId="76" xr:uid="{3C91FAEC-792F-45E2-945A-65A029683E9C}"/>
    <cellStyle name="Milliers_Estimations lots techniques" xfId="40" xr:uid="{00000000-0005-0000-0000-000029000000}"/>
    <cellStyle name="Monétaire 2" xfId="41" xr:uid="{00000000-0005-0000-0000-00002D000000}"/>
    <cellStyle name="Monétaire 2 2" xfId="66" xr:uid="{00000000-0005-0000-0000-00002E000000}"/>
    <cellStyle name="Monétaire 3" xfId="77" xr:uid="{BEEE77F7-0096-4D9C-B15E-55D1423D3EB6}"/>
    <cellStyle name="Monétaire0" xfId="42" xr:uid="{00000000-0005-0000-0000-00002F000000}"/>
    <cellStyle name="Neutre" xfId="43" builtinId="28" customBuiltin="1"/>
    <cellStyle name="NiveauLigne_2_dsDqe1" xfId="44" xr:uid="{00000000-0005-0000-0000-000031000000}"/>
    <cellStyle name="Normal" xfId="0" builtinId="0"/>
    <cellStyle name="Normal 10" xfId="84" xr:uid="{37C081FE-1F7D-47C1-AA11-DD44294550D2}"/>
    <cellStyle name="Normal 11" xfId="87" xr:uid="{ED697D2B-513F-4DBC-9009-719AA41781C7}"/>
    <cellStyle name="Normal 2" xfId="45" xr:uid="{00000000-0005-0000-0000-000033000000}"/>
    <cellStyle name="Normal 2 2" xfId="46" xr:uid="{00000000-0005-0000-0000-000034000000}"/>
    <cellStyle name="Normal 2 2 2" xfId="65" xr:uid="{00000000-0005-0000-0000-000035000000}"/>
    <cellStyle name="Normal 2 3" xfId="64" xr:uid="{00000000-0005-0000-0000-000036000000}"/>
    <cellStyle name="Normal 3" xfId="61" xr:uid="{00000000-0005-0000-0000-000037000000}"/>
    <cellStyle name="Normal 3 2" xfId="69" xr:uid="{00000000-0005-0000-0000-000038000000}"/>
    <cellStyle name="Normal 4" xfId="63" xr:uid="{00000000-0005-0000-0000-000039000000}"/>
    <cellStyle name="Normal 4 2" xfId="67" xr:uid="{00000000-0005-0000-0000-00003A000000}"/>
    <cellStyle name="Normal 5" xfId="72" xr:uid="{00000000-0005-0000-0000-00003B000000}"/>
    <cellStyle name="Normal 5 2" xfId="86" xr:uid="{4F2F135F-5C45-4227-B44C-5CE7A4721B66}"/>
    <cellStyle name="Normal 6" xfId="68" xr:uid="{00000000-0005-0000-0000-00003C000000}"/>
    <cellStyle name="Normal 7" xfId="83" xr:uid="{0515A785-FC4A-481D-AF60-6745A31B180C}"/>
    <cellStyle name="Normal 8" xfId="78" xr:uid="{FE38F904-B0A8-4BEB-B4FB-231FBA0A0A00}"/>
    <cellStyle name="Normal 8 2" xfId="88" xr:uid="{4011392D-4490-40EA-ABDD-3821DB6C4BFD}"/>
    <cellStyle name="Normal 9" xfId="82" xr:uid="{2B704A0D-EB97-4DEF-AF1B-9C74852F2795}"/>
    <cellStyle name="Normal_Estimations lots techniques" xfId="47" xr:uid="{00000000-0005-0000-0000-00003D000000}"/>
    <cellStyle name="Normal_Estimations lots techniques 2 2" xfId="75" xr:uid="{E539B8E9-581B-42A6-98B0-28D7055A636F}"/>
    <cellStyle name="Normal_Estimations lots techniques 2 2 2" xfId="80" xr:uid="{09A5444D-5C49-4030-856D-2D8AF333E622}"/>
    <cellStyle name="Normal_GARG_cartouche-tableau" xfId="70" xr:uid="{00000000-0005-0000-0000-000040000000}"/>
    <cellStyle name="Normal_GARG_cartouche-tableau 2" xfId="71" xr:uid="{00000000-0005-0000-0000-000041000000}"/>
    <cellStyle name="Note" xfId="30" builtinId="10" customBuiltin="1"/>
    <cellStyle name="NumChapitre" xfId="48" xr:uid="{00000000-0005-0000-0000-000044000000}"/>
    <cellStyle name="Pourcentage 2" xfId="79" xr:uid="{189FC4C3-1F63-43EB-8D72-074B378CB0FE}"/>
    <cellStyle name="Pourcentage 3" xfId="89" xr:uid="{523E13FB-DE6F-4398-8D57-4CB60A4CD99F}"/>
    <cellStyle name="Satisfaisant" xfId="49" builtinId="26" customBuiltin="1"/>
    <cellStyle name="Sortie" xfId="50" builtinId="21" customBuiltin="1"/>
    <cellStyle name="Texte explicatif" xfId="51" builtinId="53" customBuiltin="1"/>
    <cellStyle name="Titre" xfId="52" builtinId="15" customBuiltin="1"/>
    <cellStyle name="Titre 1" xfId="53" builtinId="16" customBuiltin="1"/>
    <cellStyle name="Titre 2" xfId="54" builtinId="17" customBuiltin="1"/>
    <cellStyle name="Titre 3" xfId="55" builtinId="18" customBuiltin="1"/>
    <cellStyle name="Titre 4" xfId="56" builtinId="19" customBuiltin="1"/>
    <cellStyle name="titre4" xfId="57" xr:uid="{00000000-0005-0000-0000-00004D000000}"/>
    <cellStyle name="Total" xfId="58" builtinId="25" customBuiltin="1"/>
    <cellStyle name="Vérification" xfId="59" builtinId="23" customBuiltin="1"/>
    <cellStyle name="Virgule0" xfId="60" xr:uid="{00000000-0005-0000-0000-00005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google.fr/imgres?imgurl=https://grevheta92.org/interface/logo-HUPNP.jpg&amp;imgrefurl=https://grevheta92.org/actualite-grevheta.html&amp;docid=xHEpPRJz1AIqPM&amp;tbnid=HheRefwulXPnMM:&amp;vet=10ahUKEwjD2-i7o63bAhWBhiwKHWTlDYYQMwg2KAIwAg..i&amp;w=763&amp;h=459&amp;bih=786&amp;biw=1655&amp;q=logo%20louis%20mourier&amp;ved=0ahUKEwjD2-i7o63bAhWBhiwKHWTlDYYQMwg2KAIwAg&amp;iact=mrc&amp;uact=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304800</xdr:rowOff>
    </xdr:to>
    <xdr:sp macro="" textlink="">
      <xdr:nvSpPr>
        <xdr:cNvPr id="2" name="HheRefwulXPnMM:" descr="Résultat de recherche d'images pour &quot;logo louis mourier&quot;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3D62A6-13FC-490D-8AE3-8E25CA80BADA}"/>
            </a:ext>
          </a:extLst>
        </xdr:cNvPr>
        <xdr:cNvSpPr>
          <a:spLocks noChangeAspect="1" noChangeArrowheads="1"/>
        </xdr:cNvSpPr>
      </xdr:nvSpPr>
      <xdr:spPr bwMode="auto">
        <a:xfrm>
          <a:off x="10658475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1047751</xdr:colOff>
      <xdr:row>4</xdr:row>
      <xdr:rowOff>95250</xdr:rowOff>
    </xdr:from>
    <xdr:to>
      <xdr:col>0</xdr:col>
      <xdr:colOff>3881776</xdr:colOff>
      <xdr:row>7</xdr:row>
      <xdr:rowOff>231322</xdr:rowOff>
    </xdr:to>
    <xdr:pic>
      <xdr:nvPicPr>
        <xdr:cNvPr id="3" name="Image 2" descr="CHU de Rouen">
          <a:extLst>
            <a:ext uri="{FF2B5EF4-FFF2-40B4-BE49-F238E27FC236}">
              <a16:creationId xmlns:a16="http://schemas.microsoft.com/office/drawing/2014/main" id="{CA642788-52D7-418C-AF1C-90652BAF6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1" y="4552950"/>
          <a:ext cx="2834025" cy="1364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ndriot/Local%20Settings/Temporary%20Internet%20Files/Content.Outlook/C5VJZ9A9/D&#233;bours&#233;%20HEMATO%20CVC%20PB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0.12\andriot\DOSSIERS\2400%20A%202499\2446\2446%20ESTIMATION_FAISABILITE.xlsx" TargetMode="External"/><Relationship Id="rId1" Type="http://schemas.openxmlformats.org/officeDocument/2006/relationships/externalLinkPath" Target="/DOSSIERS/2400%20A%202499/2446/2446%20ESTIMATION_FAISABIL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RECAP TCE "/>
      <sheetName val="BUDGET TDC"/>
      <sheetName val="Lot Façades ITE"/>
      <sheetName val="lot menuis ext alu"/>
      <sheetName val="Lot Etanchéité"/>
      <sheetName val="Lot VMC"/>
      <sheetName val="PDG ESTIM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.andriot@andriot.fr" TargetMode="External"/><Relationship Id="rId2" Type="http://schemas.openxmlformats.org/officeDocument/2006/relationships/hyperlink" Target="mailto:laurent.loudec@ebatec.fr" TargetMode="External"/><Relationship Id="rId1" Type="http://schemas.openxmlformats.org/officeDocument/2006/relationships/hyperlink" Target="mailto:contact@afe-architecture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A142-E8B7-4435-AFBC-26B6F2E0D994}">
  <dimension ref="A1:L140"/>
  <sheetViews>
    <sheetView showGridLines="0" view="pageBreakPreview" topLeftCell="A4" zoomScale="85" zoomScaleNormal="100" zoomScaleSheetLayoutView="85" workbookViewId="0">
      <selection activeCell="F18" sqref="F18"/>
    </sheetView>
  </sheetViews>
  <sheetFormatPr baseColWidth="10" defaultRowHeight="12.75" x14ac:dyDescent="0.35"/>
  <cols>
    <col min="1" max="1" width="77.1328125" style="1" customWidth="1"/>
    <col min="2" max="2" width="28.59765625" style="1" customWidth="1"/>
    <col min="3" max="3" width="18.59765625" style="1" customWidth="1"/>
    <col min="4" max="4" width="1.265625" style="1" customWidth="1"/>
    <col min="5" max="256" width="11.3984375" style="1"/>
    <col min="257" max="257" width="68.73046875" style="1" customWidth="1"/>
    <col min="258" max="258" width="25.73046875" style="1" customWidth="1"/>
    <col min="259" max="259" width="18.59765625" style="1" customWidth="1"/>
    <col min="260" max="260" width="1.265625" style="1" customWidth="1"/>
    <col min="261" max="512" width="11.3984375" style="1"/>
    <col min="513" max="513" width="68.73046875" style="1" customWidth="1"/>
    <col min="514" max="514" width="25.73046875" style="1" customWidth="1"/>
    <col min="515" max="515" width="18.59765625" style="1" customWidth="1"/>
    <col min="516" max="516" width="1.265625" style="1" customWidth="1"/>
    <col min="517" max="768" width="11.3984375" style="1"/>
    <col min="769" max="769" width="68.73046875" style="1" customWidth="1"/>
    <col min="770" max="770" width="25.73046875" style="1" customWidth="1"/>
    <col min="771" max="771" width="18.59765625" style="1" customWidth="1"/>
    <col min="772" max="772" width="1.265625" style="1" customWidth="1"/>
    <col min="773" max="1024" width="11.3984375" style="1"/>
    <col min="1025" max="1025" width="68.73046875" style="1" customWidth="1"/>
    <col min="1026" max="1026" width="25.73046875" style="1" customWidth="1"/>
    <col min="1027" max="1027" width="18.59765625" style="1" customWidth="1"/>
    <col min="1028" max="1028" width="1.265625" style="1" customWidth="1"/>
    <col min="1029" max="1280" width="11.3984375" style="1"/>
    <col min="1281" max="1281" width="68.73046875" style="1" customWidth="1"/>
    <col min="1282" max="1282" width="25.73046875" style="1" customWidth="1"/>
    <col min="1283" max="1283" width="18.59765625" style="1" customWidth="1"/>
    <col min="1284" max="1284" width="1.265625" style="1" customWidth="1"/>
    <col min="1285" max="1536" width="11.3984375" style="1"/>
    <col min="1537" max="1537" width="68.73046875" style="1" customWidth="1"/>
    <col min="1538" max="1538" width="25.73046875" style="1" customWidth="1"/>
    <col min="1539" max="1539" width="18.59765625" style="1" customWidth="1"/>
    <col min="1540" max="1540" width="1.265625" style="1" customWidth="1"/>
    <col min="1541" max="1792" width="11.3984375" style="1"/>
    <col min="1793" max="1793" width="68.73046875" style="1" customWidth="1"/>
    <col min="1794" max="1794" width="25.73046875" style="1" customWidth="1"/>
    <col min="1795" max="1795" width="18.59765625" style="1" customWidth="1"/>
    <col min="1796" max="1796" width="1.265625" style="1" customWidth="1"/>
    <col min="1797" max="2048" width="11.3984375" style="1"/>
    <col min="2049" max="2049" width="68.73046875" style="1" customWidth="1"/>
    <col min="2050" max="2050" width="25.73046875" style="1" customWidth="1"/>
    <col min="2051" max="2051" width="18.59765625" style="1" customWidth="1"/>
    <col min="2052" max="2052" width="1.265625" style="1" customWidth="1"/>
    <col min="2053" max="2304" width="11.3984375" style="1"/>
    <col min="2305" max="2305" width="68.73046875" style="1" customWidth="1"/>
    <col min="2306" max="2306" width="25.73046875" style="1" customWidth="1"/>
    <col min="2307" max="2307" width="18.59765625" style="1" customWidth="1"/>
    <col min="2308" max="2308" width="1.265625" style="1" customWidth="1"/>
    <col min="2309" max="2560" width="11.3984375" style="1"/>
    <col min="2561" max="2561" width="68.73046875" style="1" customWidth="1"/>
    <col min="2562" max="2562" width="25.73046875" style="1" customWidth="1"/>
    <col min="2563" max="2563" width="18.59765625" style="1" customWidth="1"/>
    <col min="2564" max="2564" width="1.265625" style="1" customWidth="1"/>
    <col min="2565" max="2816" width="11.3984375" style="1"/>
    <col min="2817" max="2817" width="68.73046875" style="1" customWidth="1"/>
    <col min="2818" max="2818" width="25.73046875" style="1" customWidth="1"/>
    <col min="2819" max="2819" width="18.59765625" style="1" customWidth="1"/>
    <col min="2820" max="2820" width="1.265625" style="1" customWidth="1"/>
    <col min="2821" max="3072" width="11.3984375" style="1"/>
    <col min="3073" max="3073" width="68.73046875" style="1" customWidth="1"/>
    <col min="3074" max="3074" width="25.73046875" style="1" customWidth="1"/>
    <col min="3075" max="3075" width="18.59765625" style="1" customWidth="1"/>
    <col min="3076" max="3076" width="1.265625" style="1" customWidth="1"/>
    <col min="3077" max="3328" width="11.3984375" style="1"/>
    <col min="3329" max="3329" width="68.73046875" style="1" customWidth="1"/>
    <col min="3330" max="3330" width="25.73046875" style="1" customWidth="1"/>
    <col min="3331" max="3331" width="18.59765625" style="1" customWidth="1"/>
    <col min="3332" max="3332" width="1.265625" style="1" customWidth="1"/>
    <col min="3333" max="3584" width="11.3984375" style="1"/>
    <col min="3585" max="3585" width="68.73046875" style="1" customWidth="1"/>
    <col min="3586" max="3586" width="25.73046875" style="1" customWidth="1"/>
    <col min="3587" max="3587" width="18.59765625" style="1" customWidth="1"/>
    <col min="3588" max="3588" width="1.265625" style="1" customWidth="1"/>
    <col min="3589" max="3840" width="11.3984375" style="1"/>
    <col min="3841" max="3841" width="68.73046875" style="1" customWidth="1"/>
    <col min="3842" max="3842" width="25.73046875" style="1" customWidth="1"/>
    <col min="3843" max="3843" width="18.59765625" style="1" customWidth="1"/>
    <col min="3844" max="3844" width="1.265625" style="1" customWidth="1"/>
    <col min="3845" max="4096" width="11.3984375" style="1"/>
    <col min="4097" max="4097" width="68.73046875" style="1" customWidth="1"/>
    <col min="4098" max="4098" width="25.73046875" style="1" customWidth="1"/>
    <col min="4099" max="4099" width="18.59765625" style="1" customWidth="1"/>
    <col min="4100" max="4100" width="1.265625" style="1" customWidth="1"/>
    <col min="4101" max="4352" width="11.3984375" style="1"/>
    <col min="4353" max="4353" width="68.73046875" style="1" customWidth="1"/>
    <col min="4354" max="4354" width="25.73046875" style="1" customWidth="1"/>
    <col min="4355" max="4355" width="18.59765625" style="1" customWidth="1"/>
    <col min="4356" max="4356" width="1.265625" style="1" customWidth="1"/>
    <col min="4357" max="4608" width="11.3984375" style="1"/>
    <col min="4609" max="4609" width="68.73046875" style="1" customWidth="1"/>
    <col min="4610" max="4610" width="25.73046875" style="1" customWidth="1"/>
    <col min="4611" max="4611" width="18.59765625" style="1" customWidth="1"/>
    <col min="4612" max="4612" width="1.265625" style="1" customWidth="1"/>
    <col min="4613" max="4864" width="11.3984375" style="1"/>
    <col min="4865" max="4865" width="68.73046875" style="1" customWidth="1"/>
    <col min="4866" max="4866" width="25.73046875" style="1" customWidth="1"/>
    <col min="4867" max="4867" width="18.59765625" style="1" customWidth="1"/>
    <col min="4868" max="4868" width="1.265625" style="1" customWidth="1"/>
    <col min="4869" max="5120" width="11.3984375" style="1"/>
    <col min="5121" max="5121" width="68.73046875" style="1" customWidth="1"/>
    <col min="5122" max="5122" width="25.73046875" style="1" customWidth="1"/>
    <col min="5123" max="5123" width="18.59765625" style="1" customWidth="1"/>
    <col min="5124" max="5124" width="1.265625" style="1" customWidth="1"/>
    <col min="5125" max="5376" width="11.3984375" style="1"/>
    <col min="5377" max="5377" width="68.73046875" style="1" customWidth="1"/>
    <col min="5378" max="5378" width="25.73046875" style="1" customWidth="1"/>
    <col min="5379" max="5379" width="18.59765625" style="1" customWidth="1"/>
    <col min="5380" max="5380" width="1.265625" style="1" customWidth="1"/>
    <col min="5381" max="5632" width="11.3984375" style="1"/>
    <col min="5633" max="5633" width="68.73046875" style="1" customWidth="1"/>
    <col min="5634" max="5634" width="25.73046875" style="1" customWidth="1"/>
    <col min="5635" max="5635" width="18.59765625" style="1" customWidth="1"/>
    <col min="5636" max="5636" width="1.265625" style="1" customWidth="1"/>
    <col min="5637" max="5888" width="11.3984375" style="1"/>
    <col min="5889" max="5889" width="68.73046875" style="1" customWidth="1"/>
    <col min="5890" max="5890" width="25.73046875" style="1" customWidth="1"/>
    <col min="5891" max="5891" width="18.59765625" style="1" customWidth="1"/>
    <col min="5892" max="5892" width="1.265625" style="1" customWidth="1"/>
    <col min="5893" max="6144" width="11.3984375" style="1"/>
    <col min="6145" max="6145" width="68.73046875" style="1" customWidth="1"/>
    <col min="6146" max="6146" width="25.73046875" style="1" customWidth="1"/>
    <col min="6147" max="6147" width="18.59765625" style="1" customWidth="1"/>
    <col min="6148" max="6148" width="1.265625" style="1" customWidth="1"/>
    <col min="6149" max="6400" width="11.3984375" style="1"/>
    <col min="6401" max="6401" width="68.73046875" style="1" customWidth="1"/>
    <col min="6402" max="6402" width="25.73046875" style="1" customWidth="1"/>
    <col min="6403" max="6403" width="18.59765625" style="1" customWidth="1"/>
    <col min="6404" max="6404" width="1.265625" style="1" customWidth="1"/>
    <col min="6405" max="6656" width="11.3984375" style="1"/>
    <col min="6657" max="6657" width="68.73046875" style="1" customWidth="1"/>
    <col min="6658" max="6658" width="25.73046875" style="1" customWidth="1"/>
    <col min="6659" max="6659" width="18.59765625" style="1" customWidth="1"/>
    <col min="6660" max="6660" width="1.265625" style="1" customWidth="1"/>
    <col min="6661" max="6912" width="11.3984375" style="1"/>
    <col min="6913" max="6913" width="68.73046875" style="1" customWidth="1"/>
    <col min="6914" max="6914" width="25.73046875" style="1" customWidth="1"/>
    <col min="6915" max="6915" width="18.59765625" style="1" customWidth="1"/>
    <col min="6916" max="6916" width="1.265625" style="1" customWidth="1"/>
    <col min="6917" max="7168" width="11.3984375" style="1"/>
    <col min="7169" max="7169" width="68.73046875" style="1" customWidth="1"/>
    <col min="7170" max="7170" width="25.73046875" style="1" customWidth="1"/>
    <col min="7171" max="7171" width="18.59765625" style="1" customWidth="1"/>
    <col min="7172" max="7172" width="1.265625" style="1" customWidth="1"/>
    <col min="7173" max="7424" width="11.3984375" style="1"/>
    <col min="7425" max="7425" width="68.73046875" style="1" customWidth="1"/>
    <col min="7426" max="7426" width="25.73046875" style="1" customWidth="1"/>
    <col min="7427" max="7427" width="18.59765625" style="1" customWidth="1"/>
    <col min="7428" max="7428" width="1.265625" style="1" customWidth="1"/>
    <col min="7429" max="7680" width="11.3984375" style="1"/>
    <col min="7681" max="7681" width="68.73046875" style="1" customWidth="1"/>
    <col min="7682" max="7682" width="25.73046875" style="1" customWidth="1"/>
    <col min="7683" max="7683" width="18.59765625" style="1" customWidth="1"/>
    <col min="7684" max="7684" width="1.265625" style="1" customWidth="1"/>
    <col min="7685" max="7936" width="11.3984375" style="1"/>
    <col min="7937" max="7937" width="68.73046875" style="1" customWidth="1"/>
    <col min="7938" max="7938" width="25.73046875" style="1" customWidth="1"/>
    <col min="7939" max="7939" width="18.59765625" style="1" customWidth="1"/>
    <col min="7940" max="7940" width="1.265625" style="1" customWidth="1"/>
    <col min="7941" max="8192" width="11.3984375" style="1"/>
    <col min="8193" max="8193" width="68.73046875" style="1" customWidth="1"/>
    <col min="8194" max="8194" width="25.73046875" style="1" customWidth="1"/>
    <col min="8195" max="8195" width="18.59765625" style="1" customWidth="1"/>
    <col min="8196" max="8196" width="1.265625" style="1" customWidth="1"/>
    <col min="8197" max="8448" width="11.3984375" style="1"/>
    <col min="8449" max="8449" width="68.73046875" style="1" customWidth="1"/>
    <col min="8450" max="8450" width="25.73046875" style="1" customWidth="1"/>
    <col min="8451" max="8451" width="18.59765625" style="1" customWidth="1"/>
    <col min="8452" max="8452" width="1.265625" style="1" customWidth="1"/>
    <col min="8453" max="8704" width="11.3984375" style="1"/>
    <col min="8705" max="8705" width="68.73046875" style="1" customWidth="1"/>
    <col min="8706" max="8706" width="25.73046875" style="1" customWidth="1"/>
    <col min="8707" max="8707" width="18.59765625" style="1" customWidth="1"/>
    <col min="8708" max="8708" width="1.265625" style="1" customWidth="1"/>
    <col min="8709" max="8960" width="11.3984375" style="1"/>
    <col min="8961" max="8961" width="68.73046875" style="1" customWidth="1"/>
    <col min="8962" max="8962" width="25.73046875" style="1" customWidth="1"/>
    <col min="8963" max="8963" width="18.59765625" style="1" customWidth="1"/>
    <col min="8964" max="8964" width="1.265625" style="1" customWidth="1"/>
    <col min="8965" max="9216" width="11.3984375" style="1"/>
    <col min="9217" max="9217" width="68.73046875" style="1" customWidth="1"/>
    <col min="9218" max="9218" width="25.73046875" style="1" customWidth="1"/>
    <col min="9219" max="9219" width="18.59765625" style="1" customWidth="1"/>
    <col min="9220" max="9220" width="1.265625" style="1" customWidth="1"/>
    <col min="9221" max="9472" width="11.3984375" style="1"/>
    <col min="9473" max="9473" width="68.73046875" style="1" customWidth="1"/>
    <col min="9474" max="9474" width="25.73046875" style="1" customWidth="1"/>
    <col min="9475" max="9475" width="18.59765625" style="1" customWidth="1"/>
    <col min="9476" max="9476" width="1.265625" style="1" customWidth="1"/>
    <col min="9477" max="9728" width="11.3984375" style="1"/>
    <col min="9729" max="9729" width="68.73046875" style="1" customWidth="1"/>
    <col min="9730" max="9730" width="25.73046875" style="1" customWidth="1"/>
    <col min="9731" max="9731" width="18.59765625" style="1" customWidth="1"/>
    <col min="9732" max="9732" width="1.265625" style="1" customWidth="1"/>
    <col min="9733" max="9984" width="11.3984375" style="1"/>
    <col min="9985" max="9985" width="68.73046875" style="1" customWidth="1"/>
    <col min="9986" max="9986" width="25.73046875" style="1" customWidth="1"/>
    <col min="9987" max="9987" width="18.59765625" style="1" customWidth="1"/>
    <col min="9988" max="9988" width="1.265625" style="1" customWidth="1"/>
    <col min="9989" max="10240" width="11.3984375" style="1"/>
    <col min="10241" max="10241" width="68.73046875" style="1" customWidth="1"/>
    <col min="10242" max="10242" width="25.73046875" style="1" customWidth="1"/>
    <col min="10243" max="10243" width="18.59765625" style="1" customWidth="1"/>
    <col min="10244" max="10244" width="1.265625" style="1" customWidth="1"/>
    <col min="10245" max="10496" width="11.3984375" style="1"/>
    <col min="10497" max="10497" width="68.73046875" style="1" customWidth="1"/>
    <col min="10498" max="10498" width="25.73046875" style="1" customWidth="1"/>
    <col min="10499" max="10499" width="18.59765625" style="1" customWidth="1"/>
    <col min="10500" max="10500" width="1.265625" style="1" customWidth="1"/>
    <col min="10501" max="10752" width="11.3984375" style="1"/>
    <col min="10753" max="10753" width="68.73046875" style="1" customWidth="1"/>
    <col min="10754" max="10754" width="25.73046875" style="1" customWidth="1"/>
    <col min="10755" max="10755" width="18.59765625" style="1" customWidth="1"/>
    <col min="10756" max="10756" width="1.265625" style="1" customWidth="1"/>
    <col min="10757" max="11008" width="11.3984375" style="1"/>
    <col min="11009" max="11009" width="68.73046875" style="1" customWidth="1"/>
    <col min="11010" max="11010" width="25.73046875" style="1" customWidth="1"/>
    <col min="11011" max="11011" width="18.59765625" style="1" customWidth="1"/>
    <col min="11012" max="11012" width="1.265625" style="1" customWidth="1"/>
    <col min="11013" max="11264" width="11.3984375" style="1"/>
    <col min="11265" max="11265" width="68.73046875" style="1" customWidth="1"/>
    <col min="11266" max="11266" width="25.73046875" style="1" customWidth="1"/>
    <col min="11267" max="11267" width="18.59765625" style="1" customWidth="1"/>
    <col min="11268" max="11268" width="1.265625" style="1" customWidth="1"/>
    <col min="11269" max="11520" width="11.3984375" style="1"/>
    <col min="11521" max="11521" width="68.73046875" style="1" customWidth="1"/>
    <col min="11522" max="11522" width="25.73046875" style="1" customWidth="1"/>
    <col min="11523" max="11523" width="18.59765625" style="1" customWidth="1"/>
    <col min="11524" max="11524" width="1.265625" style="1" customWidth="1"/>
    <col min="11525" max="11776" width="11.3984375" style="1"/>
    <col min="11777" max="11777" width="68.73046875" style="1" customWidth="1"/>
    <col min="11778" max="11778" width="25.73046875" style="1" customWidth="1"/>
    <col min="11779" max="11779" width="18.59765625" style="1" customWidth="1"/>
    <col min="11780" max="11780" width="1.265625" style="1" customWidth="1"/>
    <col min="11781" max="12032" width="11.3984375" style="1"/>
    <col min="12033" max="12033" width="68.73046875" style="1" customWidth="1"/>
    <col min="12034" max="12034" width="25.73046875" style="1" customWidth="1"/>
    <col min="12035" max="12035" width="18.59765625" style="1" customWidth="1"/>
    <col min="12036" max="12036" width="1.265625" style="1" customWidth="1"/>
    <col min="12037" max="12288" width="11.3984375" style="1"/>
    <col min="12289" max="12289" width="68.73046875" style="1" customWidth="1"/>
    <col min="12290" max="12290" width="25.73046875" style="1" customWidth="1"/>
    <col min="12291" max="12291" width="18.59765625" style="1" customWidth="1"/>
    <col min="12292" max="12292" width="1.265625" style="1" customWidth="1"/>
    <col min="12293" max="12544" width="11.3984375" style="1"/>
    <col min="12545" max="12545" width="68.73046875" style="1" customWidth="1"/>
    <col min="12546" max="12546" width="25.73046875" style="1" customWidth="1"/>
    <col min="12547" max="12547" width="18.59765625" style="1" customWidth="1"/>
    <col min="12548" max="12548" width="1.265625" style="1" customWidth="1"/>
    <col min="12549" max="12800" width="11.3984375" style="1"/>
    <col min="12801" max="12801" width="68.73046875" style="1" customWidth="1"/>
    <col min="12802" max="12802" width="25.73046875" style="1" customWidth="1"/>
    <col min="12803" max="12803" width="18.59765625" style="1" customWidth="1"/>
    <col min="12804" max="12804" width="1.265625" style="1" customWidth="1"/>
    <col min="12805" max="13056" width="11.3984375" style="1"/>
    <col min="13057" max="13057" width="68.73046875" style="1" customWidth="1"/>
    <col min="13058" max="13058" width="25.73046875" style="1" customWidth="1"/>
    <col min="13059" max="13059" width="18.59765625" style="1" customWidth="1"/>
    <col min="13060" max="13060" width="1.265625" style="1" customWidth="1"/>
    <col min="13061" max="13312" width="11.3984375" style="1"/>
    <col min="13313" max="13313" width="68.73046875" style="1" customWidth="1"/>
    <col min="13314" max="13314" width="25.73046875" style="1" customWidth="1"/>
    <col min="13315" max="13315" width="18.59765625" style="1" customWidth="1"/>
    <col min="13316" max="13316" width="1.265625" style="1" customWidth="1"/>
    <col min="13317" max="13568" width="11.3984375" style="1"/>
    <col min="13569" max="13569" width="68.73046875" style="1" customWidth="1"/>
    <col min="13570" max="13570" width="25.73046875" style="1" customWidth="1"/>
    <col min="13571" max="13571" width="18.59765625" style="1" customWidth="1"/>
    <col min="13572" max="13572" width="1.265625" style="1" customWidth="1"/>
    <col min="13573" max="13824" width="11.3984375" style="1"/>
    <col min="13825" max="13825" width="68.73046875" style="1" customWidth="1"/>
    <col min="13826" max="13826" width="25.73046875" style="1" customWidth="1"/>
    <col min="13827" max="13827" width="18.59765625" style="1" customWidth="1"/>
    <col min="13828" max="13828" width="1.265625" style="1" customWidth="1"/>
    <col min="13829" max="14080" width="11.3984375" style="1"/>
    <col min="14081" max="14081" width="68.73046875" style="1" customWidth="1"/>
    <col min="14082" max="14082" width="25.73046875" style="1" customWidth="1"/>
    <col min="14083" max="14083" width="18.59765625" style="1" customWidth="1"/>
    <col min="14084" max="14084" width="1.265625" style="1" customWidth="1"/>
    <col min="14085" max="14336" width="11.3984375" style="1"/>
    <col min="14337" max="14337" width="68.73046875" style="1" customWidth="1"/>
    <col min="14338" max="14338" width="25.73046875" style="1" customWidth="1"/>
    <col min="14339" max="14339" width="18.59765625" style="1" customWidth="1"/>
    <col min="14340" max="14340" width="1.265625" style="1" customWidth="1"/>
    <col min="14341" max="14592" width="11.3984375" style="1"/>
    <col min="14593" max="14593" width="68.73046875" style="1" customWidth="1"/>
    <col min="14594" max="14594" width="25.73046875" style="1" customWidth="1"/>
    <col min="14595" max="14595" width="18.59765625" style="1" customWidth="1"/>
    <col min="14596" max="14596" width="1.265625" style="1" customWidth="1"/>
    <col min="14597" max="14848" width="11.3984375" style="1"/>
    <col min="14849" max="14849" width="68.73046875" style="1" customWidth="1"/>
    <col min="14850" max="14850" width="25.73046875" style="1" customWidth="1"/>
    <col min="14851" max="14851" width="18.59765625" style="1" customWidth="1"/>
    <col min="14852" max="14852" width="1.265625" style="1" customWidth="1"/>
    <col min="14853" max="15104" width="11.3984375" style="1"/>
    <col min="15105" max="15105" width="68.73046875" style="1" customWidth="1"/>
    <col min="15106" max="15106" width="25.73046875" style="1" customWidth="1"/>
    <col min="15107" max="15107" width="18.59765625" style="1" customWidth="1"/>
    <col min="15108" max="15108" width="1.265625" style="1" customWidth="1"/>
    <col min="15109" max="15360" width="11.3984375" style="1"/>
    <col min="15361" max="15361" width="68.73046875" style="1" customWidth="1"/>
    <col min="15362" max="15362" width="25.73046875" style="1" customWidth="1"/>
    <col min="15363" max="15363" width="18.59765625" style="1" customWidth="1"/>
    <col min="15364" max="15364" width="1.265625" style="1" customWidth="1"/>
    <col min="15365" max="15616" width="11.3984375" style="1"/>
    <col min="15617" max="15617" width="68.73046875" style="1" customWidth="1"/>
    <col min="15618" max="15618" width="25.73046875" style="1" customWidth="1"/>
    <col min="15619" max="15619" width="18.59765625" style="1" customWidth="1"/>
    <col min="15620" max="15620" width="1.265625" style="1" customWidth="1"/>
    <col min="15621" max="15872" width="11.3984375" style="1"/>
    <col min="15873" max="15873" width="68.73046875" style="1" customWidth="1"/>
    <col min="15874" max="15874" width="25.73046875" style="1" customWidth="1"/>
    <col min="15875" max="15875" width="18.59765625" style="1" customWidth="1"/>
    <col min="15876" max="15876" width="1.265625" style="1" customWidth="1"/>
    <col min="15877" max="16128" width="11.3984375" style="1"/>
    <col min="16129" max="16129" width="68.73046875" style="1" customWidth="1"/>
    <col min="16130" max="16130" width="25.73046875" style="1" customWidth="1"/>
    <col min="16131" max="16131" width="18.59765625" style="1" customWidth="1"/>
    <col min="16132" max="16132" width="1.265625" style="1" customWidth="1"/>
    <col min="16133" max="16384" width="11.3984375" style="1"/>
  </cols>
  <sheetData>
    <row r="1" spans="1:12" ht="182.65" customHeight="1" x14ac:dyDescent="0.45">
      <c r="A1" s="117" t="s">
        <v>43</v>
      </c>
      <c r="B1" s="119" t="s">
        <v>90</v>
      </c>
      <c r="C1" s="120"/>
      <c r="D1" s="121"/>
      <c r="F1" s="65"/>
      <c r="H1" s="77"/>
    </row>
    <row r="2" spans="1:12" ht="36" customHeight="1" x14ac:dyDescent="0.35">
      <c r="A2" s="118"/>
      <c r="B2" s="122"/>
      <c r="C2" s="123"/>
      <c r="D2" s="124"/>
    </row>
    <row r="3" spans="1:12" ht="70.150000000000006" customHeight="1" x14ac:dyDescent="0.35">
      <c r="A3" s="125" t="s">
        <v>49</v>
      </c>
      <c r="B3" s="127" t="s">
        <v>91</v>
      </c>
      <c r="C3" s="128"/>
      <c r="D3" s="129"/>
    </row>
    <row r="4" spans="1:12" ht="63.4" customHeight="1" x14ac:dyDescent="0.35">
      <c r="A4" s="126"/>
      <c r="B4" s="130"/>
      <c r="C4" s="131"/>
      <c r="D4" s="132"/>
      <c r="L4" s="1">
        <v>182</v>
      </c>
    </row>
    <row r="5" spans="1:12" ht="30.75" customHeight="1" x14ac:dyDescent="0.35">
      <c r="A5" s="2"/>
      <c r="B5" s="78" t="s">
        <v>13</v>
      </c>
      <c r="C5" s="3">
        <v>45730</v>
      </c>
      <c r="D5" s="4"/>
      <c r="L5" s="1">
        <v>570000</v>
      </c>
    </row>
    <row r="6" spans="1:12" ht="33" customHeight="1" x14ac:dyDescent="0.6">
      <c r="A6" s="5"/>
      <c r="B6" s="6" t="s">
        <v>14</v>
      </c>
      <c r="C6" s="7"/>
      <c r="D6" s="8"/>
      <c r="F6" s="65"/>
      <c r="L6" s="1">
        <f>+L5/L4</f>
        <v>3131.868131868132</v>
      </c>
    </row>
    <row r="7" spans="1:12" ht="33" customHeight="1" x14ac:dyDescent="0.6">
      <c r="A7" s="68"/>
      <c r="B7" s="79"/>
      <c r="C7" s="9"/>
      <c r="D7" s="4"/>
    </row>
    <row r="8" spans="1:12" ht="33" customHeight="1" x14ac:dyDescent="0.35">
      <c r="A8" s="10"/>
      <c r="B8" s="80"/>
      <c r="C8" s="9"/>
      <c r="D8" s="4"/>
    </row>
    <row r="9" spans="1:12" x14ac:dyDescent="0.35">
      <c r="A9" s="11"/>
      <c r="B9" s="12"/>
      <c r="C9" s="12"/>
      <c r="D9" s="12"/>
    </row>
    <row r="10" spans="1:12" ht="33" customHeight="1" x14ac:dyDescent="0.35">
      <c r="A10" s="133" t="s">
        <v>92</v>
      </c>
      <c r="B10" s="134"/>
      <c r="C10" s="134"/>
      <c r="D10" s="135"/>
    </row>
    <row r="11" spans="1:12" x14ac:dyDescent="0.35">
      <c r="A11" s="11"/>
      <c r="B11" s="12"/>
      <c r="C11" s="12"/>
      <c r="D11" s="12"/>
    </row>
    <row r="12" spans="1:12" ht="24.75" customHeight="1" x14ac:dyDescent="0.35">
      <c r="A12" s="66" t="s">
        <v>15</v>
      </c>
      <c r="B12" s="109"/>
      <c r="C12" s="109"/>
      <c r="D12" s="110"/>
    </row>
    <row r="13" spans="1:12" ht="21.75" customHeight="1" x14ac:dyDescent="0.4">
      <c r="A13" s="17" t="s">
        <v>48</v>
      </c>
      <c r="B13" s="111"/>
      <c r="C13" s="112"/>
      <c r="D13" s="113"/>
    </row>
    <row r="14" spans="1:12" ht="21.75" customHeight="1" x14ac:dyDescent="0.4">
      <c r="A14" s="69" t="s">
        <v>57</v>
      </c>
      <c r="B14" s="62"/>
      <c r="C14" s="63"/>
      <c r="D14" s="64"/>
    </row>
    <row r="15" spans="1:12" ht="16.5" customHeight="1" x14ac:dyDescent="0.4">
      <c r="A15" s="81"/>
      <c r="B15" s="114"/>
      <c r="C15" s="115"/>
      <c r="D15" s="116"/>
    </row>
    <row r="16" spans="1:12" ht="15" x14ac:dyDescent="0.4">
      <c r="A16" s="67"/>
      <c r="B16" s="63"/>
      <c r="C16" s="63"/>
      <c r="D16" s="64"/>
    </row>
    <row r="17" spans="1:4" ht="24.75" customHeight="1" x14ac:dyDescent="0.35">
      <c r="A17" s="66" t="s">
        <v>16</v>
      </c>
      <c r="B17" s="109"/>
      <c r="C17" s="109"/>
      <c r="D17" s="110"/>
    </row>
    <row r="18" spans="1:4" ht="15.75" customHeight="1" x14ac:dyDescent="0.4">
      <c r="A18" s="13"/>
      <c r="B18" s="14"/>
      <c r="C18" s="15"/>
      <c r="D18" s="70"/>
    </row>
    <row r="19" spans="1:4" ht="15.75" customHeight="1" x14ac:dyDescent="0.4">
      <c r="A19" s="16" t="s">
        <v>31</v>
      </c>
      <c r="B19" s="107"/>
      <c r="C19" s="108"/>
      <c r="D19" s="71"/>
    </row>
    <row r="20" spans="1:4" ht="15.75" customHeight="1" x14ac:dyDescent="0.4">
      <c r="A20" s="17" t="s">
        <v>44</v>
      </c>
      <c r="B20" s="102" t="s">
        <v>45</v>
      </c>
      <c r="C20" s="103"/>
      <c r="D20" s="71"/>
    </row>
    <row r="21" spans="1:4" ht="15.4" x14ac:dyDescent="0.45">
      <c r="A21" s="18" t="s">
        <v>46</v>
      </c>
      <c r="B21" s="104" t="s">
        <v>47</v>
      </c>
      <c r="C21" s="103"/>
      <c r="D21" s="71"/>
    </row>
    <row r="22" spans="1:4" ht="15.75" customHeight="1" x14ac:dyDescent="0.4">
      <c r="A22" s="72"/>
      <c r="B22" s="105"/>
      <c r="C22" s="106"/>
      <c r="D22" s="73"/>
    </row>
    <row r="23" spans="1:4" ht="15.75" customHeight="1" x14ac:dyDescent="0.4">
      <c r="A23" s="16" t="s">
        <v>54</v>
      </c>
      <c r="B23" s="107"/>
      <c r="C23" s="108"/>
      <c r="D23" s="71"/>
    </row>
    <row r="24" spans="1:4" ht="15.75" customHeight="1" x14ac:dyDescent="0.4">
      <c r="A24" s="17" t="s">
        <v>17</v>
      </c>
      <c r="B24" s="102" t="s">
        <v>36</v>
      </c>
      <c r="C24" s="103"/>
      <c r="D24" s="71"/>
    </row>
    <row r="25" spans="1:4" ht="15.75" customHeight="1" x14ac:dyDescent="0.45">
      <c r="A25" s="18" t="s">
        <v>18</v>
      </c>
      <c r="B25" s="104" t="s">
        <v>37</v>
      </c>
      <c r="C25" s="103"/>
      <c r="D25" s="71"/>
    </row>
    <row r="26" spans="1:4" ht="15.75" customHeight="1" x14ac:dyDescent="0.4">
      <c r="A26" s="72"/>
      <c r="B26" s="105"/>
      <c r="C26" s="106"/>
      <c r="D26" s="71"/>
    </row>
    <row r="27" spans="1:4" ht="15.75" customHeight="1" x14ac:dyDescent="0.4">
      <c r="A27" s="16" t="s">
        <v>55</v>
      </c>
      <c r="B27" s="107"/>
      <c r="C27" s="108"/>
      <c r="D27" s="71"/>
    </row>
    <row r="28" spans="1:4" ht="15.75" customHeight="1" x14ac:dyDescent="0.4">
      <c r="A28" s="17" t="s">
        <v>32</v>
      </c>
      <c r="B28" s="102" t="s">
        <v>35</v>
      </c>
      <c r="C28" s="103"/>
      <c r="D28" s="71"/>
    </row>
    <row r="29" spans="1:4" ht="15.75" customHeight="1" x14ac:dyDescent="0.45">
      <c r="A29" s="18" t="s">
        <v>33</v>
      </c>
      <c r="B29" s="136" t="s">
        <v>34</v>
      </c>
      <c r="C29" s="103"/>
      <c r="D29" s="71"/>
    </row>
    <row r="30" spans="1:4" ht="15.75" customHeight="1" x14ac:dyDescent="0.4">
      <c r="A30" s="74"/>
      <c r="B30" s="105"/>
      <c r="C30" s="106"/>
      <c r="D30" s="71"/>
    </row>
    <row r="31" spans="1:4" ht="15.75" customHeight="1" x14ac:dyDescent="0.4">
      <c r="A31" s="16" t="s">
        <v>56</v>
      </c>
      <c r="B31" s="107"/>
      <c r="C31" s="108"/>
      <c r="D31" s="71"/>
    </row>
    <row r="32" spans="1:4" ht="15.75" customHeight="1" x14ac:dyDescent="0.4">
      <c r="A32" s="17" t="s">
        <v>50</v>
      </c>
      <c r="B32" s="102" t="s">
        <v>51</v>
      </c>
      <c r="C32" s="103"/>
      <c r="D32" s="71"/>
    </row>
    <row r="33" spans="1:4" ht="15.75" customHeight="1" x14ac:dyDescent="0.45">
      <c r="A33" s="18" t="s">
        <v>64</v>
      </c>
      <c r="B33" s="104"/>
      <c r="C33" s="103"/>
      <c r="D33" s="71"/>
    </row>
    <row r="34" spans="1:4" ht="15.75" customHeight="1" x14ac:dyDescent="0.4">
      <c r="A34" s="72"/>
      <c r="B34" s="105"/>
      <c r="C34" s="106"/>
      <c r="D34" s="71"/>
    </row>
    <row r="137" spans="2:4" x14ac:dyDescent="0.35">
      <c r="B137" s="1" t="s">
        <v>19</v>
      </c>
    </row>
    <row r="138" spans="2:4" x14ac:dyDescent="0.35">
      <c r="B138" s="1" t="s">
        <v>12</v>
      </c>
    </row>
    <row r="140" spans="2:4" x14ac:dyDescent="0.35">
      <c r="B140" s="1" t="s">
        <v>20</v>
      </c>
      <c r="D140" s="1">
        <f>(7+4)*3.23</f>
        <v>35.53</v>
      </c>
    </row>
  </sheetData>
  <mergeCells count="25">
    <mergeCell ref="B31:C31"/>
    <mergeCell ref="B32:C32"/>
    <mergeCell ref="B33:C33"/>
    <mergeCell ref="B34:C34"/>
    <mergeCell ref="B21:C21"/>
    <mergeCell ref="B27:C27"/>
    <mergeCell ref="B28:C28"/>
    <mergeCell ref="B29:C29"/>
    <mergeCell ref="B30:C30"/>
    <mergeCell ref="A1:A2"/>
    <mergeCell ref="B1:D2"/>
    <mergeCell ref="A3:A4"/>
    <mergeCell ref="B3:D4"/>
    <mergeCell ref="A10:D10"/>
    <mergeCell ref="B12:D12"/>
    <mergeCell ref="B13:D13"/>
    <mergeCell ref="B15:D15"/>
    <mergeCell ref="B17:D17"/>
    <mergeCell ref="B19:C19"/>
    <mergeCell ref="B20:C20"/>
    <mergeCell ref="B24:C24"/>
    <mergeCell ref="B25:C25"/>
    <mergeCell ref="B26:C26"/>
    <mergeCell ref="B22:C22"/>
    <mergeCell ref="B23:C23"/>
  </mergeCells>
  <phoneticPr fontId="62" type="noConversion"/>
  <hyperlinks>
    <hyperlink ref="B21" r:id="rId1" xr:uid="{020962DD-1903-4634-91D6-7B8F814DBE75}"/>
    <hyperlink ref="B29" r:id="rId2" xr:uid="{42F8E2A2-1981-4A95-B4B1-7B6BECD6623B}"/>
    <hyperlink ref="B25" r:id="rId3" xr:uid="{A41D73B9-82CE-49F2-AFDE-345334B12A07}"/>
  </hyperlinks>
  <printOptions horizontalCentered="1" verticalCentered="1"/>
  <pageMargins left="0.51181102362204722" right="0.51181102362204722" top="0.17" bottom="0.55118110236220474" header="0.31496062992125984" footer="0.31496062992125984"/>
  <pageSetup paperSize="9" scale="74" fitToHeight="100" orientation="portrait" r:id="rId4"/>
  <headerFooter>
    <oddFooter>&amp;L&amp;"Calibri,Gras"&amp;F&amp;R&amp;"-,Gras"Page n°&amp;P/&amp;N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5A5F2-1996-45EA-A630-A886CA616975}">
  <sheetPr>
    <pageSetUpPr fitToPage="1"/>
  </sheetPr>
  <dimension ref="A1:F268"/>
  <sheetViews>
    <sheetView showZeros="0" tabSelected="1" view="pageBreakPreview" zoomScale="25" zoomScaleNormal="100" zoomScaleSheetLayoutView="25" workbookViewId="0">
      <selection activeCell="G9" sqref="G9:K30"/>
    </sheetView>
  </sheetViews>
  <sheetFormatPr baseColWidth="10" defaultColWidth="10.265625" defaultRowHeight="15.75" x14ac:dyDescent="0.5"/>
  <cols>
    <col min="1" max="1" width="8" style="31" customWidth="1"/>
    <col min="2" max="2" width="50.265625" style="31" customWidth="1"/>
    <col min="3" max="3" width="8" style="31" customWidth="1"/>
    <col min="4" max="4" width="11" style="31" customWidth="1"/>
    <col min="5" max="5" width="14.1328125" style="31" customWidth="1"/>
    <col min="6" max="6" width="19.86328125" style="31" customWidth="1"/>
    <col min="7" max="16384" width="10.265625" style="31"/>
  </cols>
  <sheetData>
    <row r="1" spans="1:6" ht="18.75" customHeight="1" x14ac:dyDescent="0.5">
      <c r="A1" s="160" t="s">
        <v>53</v>
      </c>
      <c r="B1" s="140"/>
      <c r="C1" s="143" t="s">
        <v>40</v>
      </c>
      <c r="D1" s="144"/>
      <c r="E1" s="144"/>
      <c r="F1" s="145"/>
    </row>
    <row r="2" spans="1:6" ht="66.400000000000006" customHeight="1" x14ac:dyDescent="0.5">
      <c r="A2" s="141"/>
      <c r="B2" s="142"/>
      <c r="C2" s="146"/>
      <c r="D2" s="147"/>
      <c r="E2" s="147"/>
      <c r="F2" s="148"/>
    </row>
    <row r="3" spans="1:6" x14ac:dyDescent="0.5">
      <c r="A3" s="19" t="s">
        <v>10</v>
      </c>
      <c r="B3" s="20" t="s">
        <v>89</v>
      </c>
      <c r="C3" s="149"/>
      <c r="D3" s="150"/>
      <c r="E3" s="150"/>
      <c r="F3" s="151"/>
    </row>
    <row r="4" spans="1:6" x14ac:dyDescent="0.5">
      <c r="A4" s="152" t="s">
        <v>0</v>
      </c>
      <c r="B4" s="154" t="s">
        <v>1</v>
      </c>
      <c r="C4" s="152" t="s">
        <v>2</v>
      </c>
      <c r="D4" s="156" t="s">
        <v>3</v>
      </c>
      <c r="E4" s="158" t="s">
        <v>11</v>
      </c>
      <c r="F4" s="159"/>
    </row>
    <row r="5" spans="1:6" ht="30.75" customHeight="1" x14ac:dyDescent="0.5">
      <c r="A5" s="153"/>
      <c r="B5" s="155"/>
      <c r="C5" s="153"/>
      <c r="D5" s="157"/>
      <c r="E5" s="32" t="s">
        <v>4</v>
      </c>
      <c r="F5" s="33" t="s">
        <v>5</v>
      </c>
    </row>
    <row r="6" spans="1:6" x14ac:dyDescent="0.5">
      <c r="A6" s="34"/>
      <c r="B6" s="35"/>
      <c r="C6" s="34"/>
      <c r="D6" s="34"/>
      <c r="E6" s="36"/>
      <c r="F6" s="52"/>
    </row>
    <row r="7" spans="1:6" x14ac:dyDescent="0.5">
      <c r="A7" s="137" t="s">
        <v>26</v>
      </c>
      <c r="B7" s="138" t="s">
        <v>21</v>
      </c>
      <c r="C7" s="138"/>
      <c r="D7" s="138"/>
      <c r="E7" s="138"/>
      <c r="F7" s="139">
        <f t="shared" ref="F7" si="0">D7*E7</f>
        <v>0</v>
      </c>
    </row>
    <row r="8" spans="1:6" x14ac:dyDescent="0.5">
      <c r="A8" s="34"/>
      <c r="B8" s="35"/>
      <c r="C8" s="34"/>
      <c r="D8" s="34"/>
      <c r="E8" s="36"/>
      <c r="F8" s="57">
        <f t="shared" ref="F8:F25" si="1">+E8*D8</f>
        <v>0</v>
      </c>
    </row>
    <row r="9" spans="1:6" x14ac:dyDescent="0.5">
      <c r="A9" s="53"/>
      <c r="B9" s="39" t="s">
        <v>27</v>
      </c>
      <c r="C9" s="53"/>
      <c r="D9" s="53"/>
      <c r="E9" s="54"/>
      <c r="F9" s="57">
        <f t="shared" si="1"/>
        <v>0</v>
      </c>
    </row>
    <row r="10" spans="1:6" x14ac:dyDescent="0.5">
      <c r="A10" s="53"/>
      <c r="B10" s="55"/>
      <c r="C10" s="53"/>
      <c r="D10" s="53"/>
      <c r="E10" s="54"/>
      <c r="F10" s="57">
        <f t="shared" si="1"/>
        <v>0</v>
      </c>
    </row>
    <row r="11" spans="1:6" ht="47.25" x14ac:dyDescent="0.5">
      <c r="A11" s="53"/>
      <c r="B11" s="59" t="s">
        <v>59</v>
      </c>
      <c r="C11" s="53" t="s">
        <v>6</v>
      </c>
      <c r="D11" s="53"/>
      <c r="E11" s="54"/>
      <c r="F11" s="57">
        <f t="shared" si="1"/>
        <v>0</v>
      </c>
    </row>
    <row r="12" spans="1:6" x14ac:dyDescent="0.5">
      <c r="A12" s="53"/>
      <c r="B12" s="59"/>
      <c r="C12" s="53"/>
      <c r="D12" s="53"/>
      <c r="E12" s="54"/>
      <c r="F12" s="57"/>
    </row>
    <row r="13" spans="1:6" ht="47.25" x14ac:dyDescent="0.5">
      <c r="A13" s="53"/>
      <c r="B13" s="55" t="s">
        <v>85</v>
      </c>
      <c r="C13" s="53" t="s">
        <v>7</v>
      </c>
      <c r="D13" s="53"/>
      <c r="E13" s="54"/>
      <c r="F13" s="57">
        <f>+E13*D13</f>
        <v>0</v>
      </c>
    </row>
    <row r="14" spans="1:6" x14ac:dyDescent="0.5">
      <c r="A14" s="53"/>
      <c r="B14" s="59"/>
      <c r="C14" s="53"/>
      <c r="D14" s="53"/>
      <c r="E14" s="54"/>
      <c r="F14" s="57"/>
    </row>
    <row r="15" spans="1:6" ht="31.5" x14ac:dyDescent="0.5">
      <c r="A15" s="53"/>
      <c r="B15" s="55" t="s">
        <v>86</v>
      </c>
      <c r="C15" s="53" t="s">
        <v>7</v>
      </c>
      <c r="D15" s="53"/>
      <c r="E15" s="54"/>
      <c r="F15" s="57">
        <f t="shared" si="1"/>
        <v>0</v>
      </c>
    </row>
    <row r="16" spans="1:6" x14ac:dyDescent="0.5">
      <c r="A16" s="53"/>
      <c r="B16" s="55"/>
      <c r="C16" s="53"/>
      <c r="D16" s="53"/>
      <c r="E16" s="54"/>
      <c r="F16" s="57">
        <f t="shared" si="1"/>
        <v>0</v>
      </c>
    </row>
    <row r="17" spans="1:6" x14ac:dyDescent="0.5">
      <c r="A17" s="53"/>
      <c r="B17" s="55" t="s">
        <v>87</v>
      </c>
      <c r="C17" s="53" t="s">
        <v>7</v>
      </c>
      <c r="D17" s="53"/>
      <c r="E17" s="54"/>
      <c r="F17" s="57">
        <f t="shared" si="1"/>
        <v>0</v>
      </c>
    </row>
    <row r="18" spans="1:6" x14ac:dyDescent="0.5">
      <c r="A18" s="53"/>
      <c r="B18" s="55"/>
      <c r="C18" s="53"/>
      <c r="D18" s="53"/>
      <c r="E18" s="54"/>
      <c r="F18" s="57"/>
    </row>
    <row r="19" spans="1:6" ht="47.25" x14ac:dyDescent="0.5">
      <c r="A19" s="53"/>
      <c r="B19" s="55" t="s">
        <v>65</v>
      </c>
      <c r="C19" s="53" t="s">
        <v>28</v>
      </c>
      <c r="D19" s="53"/>
      <c r="E19" s="54"/>
      <c r="F19" s="57">
        <f t="shared" si="1"/>
        <v>0</v>
      </c>
    </row>
    <row r="20" spans="1:6" ht="47.25" x14ac:dyDescent="0.5">
      <c r="A20" s="53"/>
      <c r="B20" s="55" t="s">
        <v>84</v>
      </c>
      <c r="C20" s="53" t="s">
        <v>28</v>
      </c>
      <c r="D20" s="53"/>
      <c r="E20" s="54"/>
      <c r="F20" s="57">
        <f t="shared" si="1"/>
        <v>0</v>
      </c>
    </row>
    <row r="21" spans="1:6" x14ac:dyDescent="0.5">
      <c r="A21" s="53"/>
      <c r="B21" s="55"/>
      <c r="C21" s="53"/>
      <c r="D21" s="53"/>
      <c r="E21" s="54"/>
      <c r="F21" s="57">
        <f t="shared" si="1"/>
        <v>0</v>
      </c>
    </row>
    <row r="22" spans="1:6" x14ac:dyDescent="0.5">
      <c r="A22" s="53"/>
      <c r="B22" s="55" t="s">
        <v>29</v>
      </c>
      <c r="C22" s="53" t="s">
        <v>6</v>
      </c>
      <c r="D22" s="53"/>
      <c r="E22" s="54"/>
      <c r="F22" s="57">
        <f t="shared" si="1"/>
        <v>0</v>
      </c>
    </row>
    <row r="23" spans="1:6" x14ac:dyDescent="0.5">
      <c r="A23" s="53"/>
      <c r="B23" s="55"/>
      <c r="C23" s="53"/>
      <c r="D23" s="53"/>
      <c r="E23" s="54"/>
      <c r="F23" s="57">
        <f t="shared" si="1"/>
        <v>0</v>
      </c>
    </row>
    <row r="24" spans="1:6" ht="31.5" x14ac:dyDescent="0.5">
      <c r="A24" s="53"/>
      <c r="B24" s="55" t="s">
        <v>42</v>
      </c>
      <c r="C24" s="53" t="s">
        <v>7</v>
      </c>
      <c r="D24" s="53"/>
      <c r="E24" s="54"/>
      <c r="F24" s="57">
        <f t="shared" si="1"/>
        <v>0</v>
      </c>
    </row>
    <row r="25" spans="1:6" x14ac:dyDescent="0.5">
      <c r="A25" s="53"/>
      <c r="B25" s="76"/>
      <c r="C25" s="53"/>
      <c r="D25" s="53"/>
      <c r="E25" s="54"/>
      <c r="F25" s="57">
        <f t="shared" si="1"/>
        <v>0</v>
      </c>
    </row>
    <row r="26" spans="1:6" x14ac:dyDescent="0.5">
      <c r="A26" s="41"/>
      <c r="B26" s="42" t="str">
        <f>"Sous-total " &amp;B9</f>
        <v>Sous-total PLAFONDS</v>
      </c>
      <c r="C26" s="43"/>
      <c r="D26" s="44"/>
      <c r="E26" s="44"/>
      <c r="F26" s="44">
        <f>SUM(F8:F25)</f>
        <v>0</v>
      </c>
    </row>
    <row r="27" spans="1:6" x14ac:dyDescent="0.5">
      <c r="A27" s="53"/>
      <c r="B27" s="76"/>
      <c r="C27" s="53"/>
      <c r="D27" s="53"/>
      <c r="E27" s="54"/>
      <c r="F27" s="57">
        <f t="shared" ref="F27:F48" si="2">+E27*D27</f>
        <v>0</v>
      </c>
    </row>
    <row r="28" spans="1:6" x14ac:dyDescent="0.5">
      <c r="A28" s="137" t="s">
        <v>88</v>
      </c>
      <c r="B28" s="138" t="s">
        <v>21</v>
      </c>
      <c r="C28" s="138"/>
      <c r="D28" s="138"/>
      <c r="E28" s="138"/>
      <c r="F28" s="139">
        <f t="shared" ref="F28" si="3">D28*E28</f>
        <v>0</v>
      </c>
    </row>
    <row r="29" spans="1:6" x14ac:dyDescent="0.5">
      <c r="A29" s="37"/>
      <c r="B29" s="46"/>
      <c r="C29" s="37"/>
      <c r="D29" s="37"/>
      <c r="E29" s="40"/>
      <c r="F29" s="57">
        <f t="shared" si="2"/>
        <v>0</v>
      </c>
    </row>
    <row r="30" spans="1:6" x14ac:dyDescent="0.5">
      <c r="A30" s="37"/>
      <c r="B30" s="39" t="s">
        <v>22</v>
      </c>
      <c r="C30" s="37"/>
      <c r="D30" s="37"/>
      <c r="E30" s="40"/>
      <c r="F30" s="57">
        <f t="shared" si="2"/>
        <v>0</v>
      </c>
    </row>
    <row r="31" spans="1:6" x14ac:dyDescent="0.5">
      <c r="A31" s="37"/>
      <c r="B31" s="56"/>
      <c r="C31" s="37"/>
      <c r="D31" s="37"/>
      <c r="E31" s="40"/>
      <c r="F31" s="57">
        <f t="shared" si="2"/>
        <v>0</v>
      </c>
    </row>
    <row r="32" spans="1:6" ht="31.5" x14ac:dyDescent="0.5">
      <c r="A32" s="37"/>
      <c r="B32" s="59" t="s">
        <v>61</v>
      </c>
      <c r="C32" s="37" t="s">
        <v>7</v>
      </c>
      <c r="D32" s="37"/>
      <c r="E32" s="40"/>
      <c r="F32" s="57">
        <f t="shared" si="2"/>
        <v>0</v>
      </c>
    </row>
    <row r="33" spans="1:6" x14ac:dyDescent="0.5">
      <c r="A33" s="37"/>
      <c r="B33" s="75"/>
      <c r="C33" s="37"/>
      <c r="D33" s="37"/>
      <c r="E33" s="40"/>
      <c r="F33" s="57">
        <f t="shared" si="2"/>
        <v>0</v>
      </c>
    </row>
    <row r="34" spans="1:6" ht="47.25" x14ac:dyDescent="0.5">
      <c r="A34" s="37"/>
      <c r="B34" s="59" t="s">
        <v>39</v>
      </c>
      <c r="C34" s="53" t="s">
        <v>7</v>
      </c>
      <c r="D34" s="37"/>
      <c r="E34" s="54"/>
      <c r="F34" s="57">
        <f t="shared" si="2"/>
        <v>0</v>
      </c>
    </row>
    <row r="35" spans="1:6" x14ac:dyDescent="0.5">
      <c r="A35" s="37"/>
      <c r="B35" s="60" t="s">
        <v>38</v>
      </c>
      <c r="C35" s="53" t="s">
        <v>9</v>
      </c>
      <c r="D35" s="53"/>
      <c r="E35" s="54"/>
      <c r="F35" s="57">
        <f t="shared" si="2"/>
        <v>0</v>
      </c>
    </row>
    <row r="36" spans="1:6" x14ac:dyDescent="0.5">
      <c r="A36" s="37"/>
      <c r="B36" s="60" t="s">
        <v>23</v>
      </c>
      <c r="C36" s="53" t="s">
        <v>9</v>
      </c>
      <c r="D36" s="53"/>
      <c r="E36" s="54"/>
      <c r="F36" s="57">
        <f t="shared" si="2"/>
        <v>0</v>
      </c>
    </row>
    <row r="37" spans="1:6" x14ac:dyDescent="0.5">
      <c r="A37" s="37"/>
      <c r="B37" s="60" t="s">
        <v>24</v>
      </c>
      <c r="C37" s="53" t="s">
        <v>9</v>
      </c>
      <c r="D37" s="53"/>
      <c r="E37" s="54"/>
      <c r="F37" s="57">
        <f t="shared" si="2"/>
        <v>0</v>
      </c>
    </row>
    <row r="38" spans="1:6" x14ac:dyDescent="0.5">
      <c r="A38" s="37"/>
      <c r="B38" s="60" t="s">
        <v>25</v>
      </c>
      <c r="C38" s="53" t="s">
        <v>6</v>
      </c>
      <c r="D38" s="53"/>
      <c r="E38" s="54"/>
      <c r="F38" s="57">
        <f t="shared" si="2"/>
        <v>0</v>
      </c>
    </row>
    <row r="39" spans="1:6" x14ac:dyDescent="0.5">
      <c r="A39" s="37"/>
      <c r="B39" s="60"/>
      <c r="C39" s="53"/>
      <c r="D39" s="53"/>
      <c r="E39" s="54"/>
      <c r="F39" s="57">
        <f t="shared" si="2"/>
        <v>0</v>
      </c>
    </row>
    <row r="40" spans="1:6" ht="31.5" x14ac:dyDescent="0.5">
      <c r="A40" s="37"/>
      <c r="B40" s="59" t="s">
        <v>41</v>
      </c>
      <c r="C40" s="53" t="s">
        <v>2</v>
      </c>
      <c r="D40" s="53"/>
      <c r="E40" s="54"/>
      <c r="F40" s="57">
        <f t="shared" si="2"/>
        <v>0</v>
      </c>
    </row>
    <row r="41" spans="1:6" x14ac:dyDescent="0.5">
      <c r="A41" s="37"/>
      <c r="B41" s="59"/>
      <c r="C41" s="53"/>
      <c r="D41" s="53"/>
      <c r="E41" s="54"/>
      <c r="F41" s="57">
        <f t="shared" si="2"/>
        <v>0</v>
      </c>
    </row>
    <row r="42" spans="1:6" ht="47.25" x14ac:dyDescent="0.5">
      <c r="A42" s="37"/>
      <c r="B42" s="59" t="s">
        <v>58</v>
      </c>
      <c r="C42" s="53" t="s">
        <v>6</v>
      </c>
      <c r="D42" s="53"/>
      <c r="E42" s="54"/>
      <c r="F42" s="57">
        <f t="shared" si="2"/>
        <v>0</v>
      </c>
    </row>
    <row r="43" spans="1:6" x14ac:dyDescent="0.5">
      <c r="A43" s="37"/>
      <c r="B43" s="56"/>
      <c r="C43" s="53"/>
      <c r="D43" s="53"/>
      <c r="E43" s="54"/>
      <c r="F43" s="57">
        <f t="shared" si="2"/>
        <v>0</v>
      </c>
    </row>
    <row r="44" spans="1:6" x14ac:dyDescent="0.5">
      <c r="A44" s="37"/>
      <c r="B44" s="39" t="s">
        <v>30</v>
      </c>
      <c r="C44" s="53"/>
      <c r="D44" s="53"/>
      <c r="E44" s="54"/>
      <c r="F44" s="57">
        <f t="shared" si="2"/>
        <v>0</v>
      </c>
    </row>
    <row r="45" spans="1:6" x14ac:dyDescent="0.5">
      <c r="A45" s="37"/>
      <c r="B45" s="56"/>
      <c r="C45" s="53"/>
      <c r="D45" s="53"/>
      <c r="E45" s="54"/>
      <c r="F45" s="57">
        <f t="shared" si="2"/>
        <v>0</v>
      </c>
    </row>
    <row r="46" spans="1:6" x14ac:dyDescent="0.5">
      <c r="A46" s="37"/>
      <c r="B46" s="56" t="s">
        <v>60</v>
      </c>
      <c r="C46" s="61" t="s">
        <v>7</v>
      </c>
      <c r="D46" s="61"/>
      <c r="E46" s="54"/>
      <c r="F46" s="57">
        <f t="shared" si="2"/>
        <v>0</v>
      </c>
    </row>
    <row r="47" spans="1:6" x14ac:dyDescent="0.5">
      <c r="A47" s="37"/>
      <c r="B47" s="45"/>
      <c r="C47" s="37"/>
      <c r="D47" s="37"/>
      <c r="E47" s="40"/>
      <c r="F47" s="57">
        <f t="shared" si="2"/>
        <v>0</v>
      </c>
    </row>
    <row r="48" spans="1:6" x14ac:dyDescent="0.5">
      <c r="A48" s="37"/>
      <c r="B48" s="45"/>
      <c r="C48" s="37"/>
      <c r="D48" s="37"/>
      <c r="E48" s="40"/>
      <c r="F48" s="57">
        <f t="shared" si="2"/>
        <v>0</v>
      </c>
    </row>
    <row r="49" spans="1:6" x14ac:dyDescent="0.5">
      <c r="A49" s="41"/>
      <c r="B49" s="42" t="str">
        <f>"Sous-total " &amp;B30</f>
        <v>Sous-total Cloisons et murs</v>
      </c>
      <c r="C49" s="43"/>
      <c r="D49" s="44"/>
      <c r="E49" s="44"/>
      <c r="F49" s="44">
        <f>SUM(F29:F48)</f>
        <v>0</v>
      </c>
    </row>
    <row r="50" spans="1:6" ht="16.149999999999999" thickBot="1" x14ac:dyDescent="0.55000000000000004">
      <c r="A50" s="37"/>
      <c r="B50" s="45"/>
      <c r="C50" s="37"/>
      <c r="D50" s="37"/>
      <c r="E50" s="40"/>
      <c r="F50" s="57"/>
    </row>
    <row r="51" spans="1:6" ht="16.149999999999999" thickBot="1" x14ac:dyDescent="0.55000000000000004">
      <c r="A51" s="25"/>
      <c r="B51" s="26"/>
      <c r="C51" s="58"/>
      <c r="D51" s="27"/>
      <c r="E51" s="29" t="str">
        <f>"Sous-total " &amp;A7</f>
        <v>Sous-total Chapitre Faux Plafonds</v>
      </c>
      <c r="F51" s="30">
        <f>+F26+F49</f>
        <v>0</v>
      </c>
    </row>
    <row r="52" spans="1:6" x14ac:dyDescent="0.5">
      <c r="A52" s="47"/>
      <c r="B52" s="38"/>
      <c r="C52" s="48"/>
      <c r="D52" s="49"/>
      <c r="E52" s="50"/>
      <c r="F52" s="50">
        <f>D52*E52</f>
        <v>0</v>
      </c>
    </row>
    <row r="53" spans="1:6" x14ac:dyDescent="0.5">
      <c r="A53" s="21"/>
      <c r="B53" s="22"/>
      <c r="C53" s="51"/>
      <c r="D53" s="28"/>
      <c r="E53" s="23" t="s">
        <v>8</v>
      </c>
      <c r="F53" s="24">
        <f>+F51</f>
        <v>0</v>
      </c>
    </row>
    <row r="124" spans="2:4" x14ac:dyDescent="0.5">
      <c r="B124" s="31" t="s">
        <v>63</v>
      </c>
      <c r="D124" s="31">
        <v>1</v>
      </c>
    </row>
    <row r="165" spans="2:2" x14ac:dyDescent="0.5">
      <c r="B165" s="31" t="s">
        <v>61</v>
      </c>
    </row>
    <row r="197" spans="2:2" x14ac:dyDescent="0.5">
      <c r="B197" s="31" t="s">
        <v>62</v>
      </c>
    </row>
    <row r="239" spans="2:5" x14ac:dyDescent="0.5">
      <c r="B239" s="82"/>
      <c r="C239" s="83">
        <f>+'[2]RECAP TCE '!B215</f>
        <v>0</v>
      </c>
      <c r="D239" s="84"/>
      <c r="E239" s="85"/>
    </row>
    <row r="240" spans="2:5" x14ac:dyDescent="0.5">
      <c r="B240" s="82"/>
      <c r="C240" s="83">
        <f>+'[2]RECAP TCE '!B216</f>
        <v>0</v>
      </c>
      <c r="D240" s="84"/>
      <c r="E240" s="85"/>
    </row>
    <row r="241" spans="2:5" x14ac:dyDescent="0.5">
      <c r="B241" s="82"/>
      <c r="C241" s="83">
        <f>+'[2]RECAP TCE '!B217</f>
        <v>0</v>
      </c>
      <c r="D241" s="84"/>
      <c r="E241" s="85"/>
    </row>
    <row r="242" spans="2:5" x14ac:dyDescent="0.5">
      <c r="B242" s="82"/>
      <c r="C242" s="83">
        <f>+'[2]RECAP TCE '!B218</f>
        <v>0</v>
      </c>
      <c r="D242" s="86"/>
      <c r="E242" s="87"/>
    </row>
    <row r="243" spans="2:5" x14ac:dyDescent="0.5">
      <c r="B243" s="82"/>
      <c r="C243" s="88"/>
      <c r="D243" s="84"/>
      <c r="E243" s="85"/>
    </row>
    <row r="244" spans="2:5" x14ac:dyDescent="0.5">
      <c r="B244" s="89">
        <v>1</v>
      </c>
      <c r="C244" s="90" t="str">
        <f>"Total HT " &amp;C237</f>
        <v xml:space="preserve">Total HT </v>
      </c>
      <c r="D244" s="90"/>
      <c r="E244" s="91"/>
    </row>
    <row r="245" spans="2:5" x14ac:dyDescent="0.5">
      <c r="B245" s="92"/>
      <c r="C245" s="93"/>
      <c r="D245" s="93"/>
      <c r="E245" s="94"/>
    </row>
    <row r="246" spans="2:5" ht="16.149999999999999" thickBot="1" x14ac:dyDescent="0.55000000000000004">
      <c r="B246" s="95">
        <v>2</v>
      </c>
      <c r="C246" s="96" t="s">
        <v>66</v>
      </c>
      <c r="D246" s="96"/>
      <c r="E246" s="97" t="s">
        <v>67</v>
      </c>
    </row>
    <row r="247" spans="2:5" x14ac:dyDescent="0.5">
      <c r="B247" s="98"/>
      <c r="C247" s="99" t="s">
        <v>68</v>
      </c>
      <c r="D247" s="99"/>
      <c r="E247" s="100">
        <v>0.08</v>
      </c>
    </row>
    <row r="248" spans="2:5" x14ac:dyDescent="0.5">
      <c r="B248" s="92"/>
      <c r="C248" s="93" t="s">
        <v>69</v>
      </c>
      <c r="D248" s="93"/>
      <c r="E248" s="94" t="s">
        <v>52</v>
      </c>
    </row>
    <row r="249" spans="2:5" x14ac:dyDescent="0.5">
      <c r="B249" s="92"/>
      <c r="C249" s="93" t="s">
        <v>70</v>
      </c>
      <c r="D249" s="93"/>
      <c r="E249" s="94">
        <v>8.0000000000000002E-3</v>
      </c>
    </row>
    <row r="250" spans="2:5" x14ac:dyDescent="0.5">
      <c r="B250" s="92"/>
      <c r="C250" s="93" t="s">
        <v>71</v>
      </c>
      <c r="D250" s="93"/>
      <c r="E250" s="94"/>
    </row>
    <row r="251" spans="2:5" x14ac:dyDescent="0.5">
      <c r="B251" s="92"/>
      <c r="C251" s="93" t="s">
        <v>72</v>
      </c>
      <c r="D251" s="93"/>
      <c r="E251" s="94">
        <v>4.0000000000000001E-3</v>
      </c>
    </row>
    <row r="252" spans="2:5" x14ac:dyDescent="0.5">
      <c r="B252" s="92"/>
      <c r="C252" s="93" t="s">
        <v>73</v>
      </c>
      <c r="D252" s="93"/>
      <c r="E252" s="94">
        <v>6.0000000000000001E-3</v>
      </c>
    </row>
    <row r="253" spans="2:5" x14ac:dyDescent="0.5">
      <c r="B253" s="92"/>
      <c r="C253" s="93" t="s">
        <v>74</v>
      </c>
      <c r="D253" s="93"/>
      <c r="E253" s="94"/>
    </row>
    <row r="254" spans="2:5" x14ac:dyDescent="0.5">
      <c r="B254" s="92"/>
      <c r="C254" s="93"/>
      <c r="D254" s="93"/>
      <c r="E254" s="94"/>
    </row>
    <row r="255" spans="2:5" x14ac:dyDescent="0.5">
      <c r="B255" s="89">
        <v>2</v>
      </c>
      <c r="C255" s="90" t="str">
        <f>"Total HT " &amp;C246</f>
        <v>Total HT Prestation intellectuelles</v>
      </c>
      <c r="D255" s="90"/>
      <c r="E255" s="91"/>
    </row>
    <row r="256" spans="2:5" x14ac:dyDescent="0.5">
      <c r="B256" s="92"/>
      <c r="C256" s="93"/>
      <c r="D256" s="93"/>
      <c r="E256" s="94"/>
    </row>
    <row r="257" spans="2:5" ht="16.149999999999999" thickBot="1" x14ac:dyDescent="0.55000000000000004">
      <c r="B257" s="95">
        <v>3</v>
      </c>
      <c r="C257" s="96" t="s">
        <v>75</v>
      </c>
      <c r="D257" s="96"/>
      <c r="E257" s="97" t="s">
        <v>67</v>
      </c>
    </row>
    <row r="258" spans="2:5" x14ac:dyDescent="0.5">
      <c r="B258" s="98"/>
      <c r="C258" s="99" t="s">
        <v>76</v>
      </c>
      <c r="D258" s="99"/>
      <c r="E258" s="100"/>
    </row>
    <row r="259" spans="2:5" x14ac:dyDescent="0.5">
      <c r="B259" s="92"/>
      <c r="C259" s="93" t="s">
        <v>77</v>
      </c>
      <c r="D259" s="93"/>
      <c r="E259" s="94"/>
    </row>
    <row r="260" spans="2:5" x14ac:dyDescent="0.5">
      <c r="B260" s="92"/>
      <c r="C260" s="93" t="s">
        <v>78</v>
      </c>
      <c r="D260" s="93"/>
      <c r="E260" s="94"/>
    </row>
    <row r="261" spans="2:5" x14ac:dyDescent="0.5">
      <c r="B261" s="92"/>
      <c r="C261" s="93" t="s">
        <v>79</v>
      </c>
      <c r="D261" s="93"/>
      <c r="E261" s="94"/>
    </row>
    <row r="262" spans="2:5" x14ac:dyDescent="0.5">
      <c r="B262" s="92"/>
      <c r="C262" s="93" t="s">
        <v>80</v>
      </c>
      <c r="D262" s="93"/>
      <c r="E262" s="101"/>
    </row>
    <row r="263" spans="2:5" x14ac:dyDescent="0.5">
      <c r="B263" s="92"/>
      <c r="C263" s="93" t="s">
        <v>81</v>
      </c>
      <c r="D263" s="93"/>
      <c r="E263" s="101"/>
    </row>
    <row r="264" spans="2:5" x14ac:dyDescent="0.5">
      <c r="B264" s="92"/>
      <c r="C264" s="93" t="s">
        <v>82</v>
      </c>
      <c r="D264" s="93"/>
      <c r="E264" s="94">
        <v>0.01</v>
      </c>
    </row>
    <row r="265" spans="2:5" x14ac:dyDescent="0.5">
      <c r="B265" s="89">
        <v>3</v>
      </c>
      <c r="C265" s="90" t="str">
        <f>"Total HT " &amp;C257</f>
        <v>Total HT Autres Frais</v>
      </c>
      <c r="D265" s="90"/>
      <c r="E265" s="91"/>
    </row>
    <row r="266" spans="2:5" x14ac:dyDescent="0.5">
      <c r="B266" s="92"/>
      <c r="C266" s="93"/>
      <c r="D266" s="93"/>
      <c r="E266" s="94"/>
    </row>
    <row r="267" spans="2:5" x14ac:dyDescent="0.5">
      <c r="B267" s="92"/>
      <c r="C267" s="93"/>
      <c r="D267" s="93"/>
      <c r="E267" s="94"/>
    </row>
    <row r="268" spans="2:5" ht="16.149999999999999" thickBot="1" x14ac:dyDescent="0.55000000000000004">
      <c r="B268" s="95">
        <v>4</v>
      </c>
      <c r="C268" s="96" t="s">
        <v>83</v>
      </c>
      <c r="D268" s="96"/>
      <c r="E268" s="97" t="s">
        <v>67</v>
      </c>
    </row>
  </sheetData>
  <dataConsolidate/>
  <mergeCells count="9">
    <mergeCell ref="A28:F28"/>
    <mergeCell ref="A7:F7"/>
    <mergeCell ref="A1:B2"/>
    <mergeCell ref="C1:F3"/>
    <mergeCell ref="A4:A5"/>
    <mergeCell ref="B4:B5"/>
    <mergeCell ref="C4:C5"/>
    <mergeCell ref="D4:D5"/>
    <mergeCell ref="E4:F4"/>
  </mergeCells>
  <pageMargins left="0.47244094488188981" right="0.19685039370078741" top="0.39370078740157483" bottom="0.31496062992125984" header="0.23622047244094491" footer="0.19685039370078741"/>
  <pageSetup paperSize="9" scale="88" fitToHeight="50" orientation="portrait" r:id="rId1"/>
  <headerFooter alignWithMargins="0">
    <oddFooter>&amp;L&amp;F/FA&amp;CPage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 ESTIMATION</vt:lpstr>
      <vt:lpstr>Lot Fx Plaf Cloisons</vt:lpstr>
      <vt:lpstr>'Lot Fx Plaf Cloisons'!Impression_des_titres</vt:lpstr>
      <vt:lpstr>'Lot Fx Plaf Cloisons'!Zone_d_impression</vt:lpstr>
      <vt:lpstr>'PDG ESTIMATION'!Zone_d_impression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Andriot</dc:creator>
  <cp:lastModifiedBy>frederic andriot</cp:lastModifiedBy>
  <cp:lastPrinted>2025-03-14T19:14:00Z</cp:lastPrinted>
  <dcterms:created xsi:type="dcterms:W3CDTF">2007-10-11T07:00:52Z</dcterms:created>
  <dcterms:modified xsi:type="dcterms:W3CDTF">2025-03-20T20:00:17Z</dcterms:modified>
</cp:coreProperties>
</file>