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Commun\Bureau Achats Travaux\1.N. BUNEL\1.MARCHES\EN COURS\2025 Etanchéité terrasse 91\DCE TOITURE 91 BD HOPITAL\"/>
    </mc:Choice>
  </mc:AlternateContent>
  <bookViews>
    <workbookView xWindow="0" yWindow="0" windowWidth="23805" windowHeight="11670" tabRatio="500"/>
  </bookViews>
  <sheets>
    <sheet name="LOT N°01" sheetId="2" r:id="rId1"/>
  </sheets>
  <definedNames>
    <definedName name="_xlnm.Print_Titles" localSheetId="0">'LOT N°01'!$1:$3</definedName>
    <definedName name="_xlnm.Print_Area" localSheetId="0">'LOT N°01'!$A$2:$G$188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G16" i="2"/>
  <c r="G18" i="2"/>
  <c r="G22" i="2"/>
  <c r="G24" i="2"/>
  <c r="G26" i="2"/>
  <c r="G28" i="2"/>
  <c r="G30" i="2"/>
  <c r="G36" i="2"/>
  <c r="G38" i="2"/>
  <c r="G40" i="2"/>
  <c r="G42" i="2"/>
  <c r="G43" i="2"/>
  <c r="G45" i="2"/>
  <c r="G50" i="2"/>
  <c r="G52" i="2"/>
  <c r="G53" i="2"/>
  <c r="G54" i="2"/>
  <c r="G57" i="2"/>
  <c r="G59" i="2"/>
  <c r="G61" i="2"/>
  <c r="G64" i="2"/>
  <c r="G65" i="2"/>
  <c r="G74" i="2"/>
  <c r="G77" i="2"/>
  <c r="G79" i="2"/>
  <c r="G82" i="2"/>
  <c r="G84" i="2"/>
  <c r="G86" i="2"/>
  <c r="G112" i="2"/>
  <c r="G121" i="2"/>
  <c r="G123" i="2"/>
  <c r="G125" i="2"/>
  <c r="G130" i="2"/>
  <c r="G132" i="2"/>
  <c r="G136" i="2"/>
  <c r="G140" i="2"/>
  <c r="G142" i="2"/>
  <c r="G155" i="2"/>
  <c r="G156" i="2"/>
  <c r="G158" i="2"/>
  <c r="G159" i="2"/>
  <c r="G161" i="2"/>
  <c r="G163" i="2"/>
  <c r="G165" i="2"/>
  <c r="G174" i="2"/>
  <c r="G175" i="2"/>
  <c r="G176" i="2"/>
  <c r="G181" i="2"/>
  <c r="G183" i="2"/>
  <c r="G185" i="2"/>
  <c r="G137" i="2" l="1"/>
  <c r="G46" i="2"/>
  <c r="G186" i="2"/>
  <c r="G143" i="2"/>
  <c r="G126" i="2"/>
  <c r="G177" i="2"/>
  <c r="G87" i="2"/>
  <c r="G187" i="2"/>
  <c r="G70" i="2"/>
  <c r="G33" i="2"/>
  <c r="G188" i="2"/>
  <c r="G144" i="2"/>
  <c r="G167" i="2"/>
  <c r="G88" i="2"/>
</calcChain>
</file>

<file path=xl/sharedStrings.xml><?xml version="1.0" encoding="utf-8"?>
<sst xmlns="http://schemas.openxmlformats.org/spreadsheetml/2006/main" count="372" uniqueCount="265">
  <si>
    <t>Ref. Env.</t>
  </si>
  <si>
    <t>N°</t>
  </si>
  <si>
    <t>Ref.</t>
  </si>
  <si>
    <t>Désignation</t>
  </si>
  <si>
    <t>U</t>
  </si>
  <si>
    <t>Qté</t>
  </si>
  <si>
    <t>Prix Unitaire</t>
  </si>
  <si>
    <t>Montant HT</t>
  </si>
  <si>
    <t>01</t>
  </si>
  <si>
    <t>Etanchéité – Isolation des locaux en toiture-terrasse – Serrurerie &amp; Menuiseries extérieures</t>
  </si>
  <si>
    <t>01.1</t>
  </si>
  <si>
    <t>Etanchéité</t>
  </si>
  <si>
    <t>01.1.1</t>
  </si>
  <si>
    <t>Préambule</t>
  </si>
  <si>
    <t>01.1.1.1</t>
  </si>
  <si>
    <t>Prescriptions communes</t>
  </si>
  <si>
    <t>Non-Compris dans Ferme</t>
  </si>
  <si>
    <t>Normes et réglementations</t>
  </si>
  <si>
    <t>Contraintes liées à la présence d’amiante</t>
  </si>
  <si>
    <t>Diagnostics réalisés</t>
  </si>
  <si>
    <t>Matériaux contenant de l’amiante</t>
  </si>
  <si>
    <t>Travaux impactés</t>
  </si>
  <si>
    <t>Généralités inhérentes aux travaux en sous-section 3</t>
  </si>
  <si>
    <t>Modes opératoires pour les prestations relevant de la sous-section 3</t>
  </si>
  <si>
    <t>PM</t>
  </si>
  <si>
    <t>Chantier test pour validation des processus</t>
  </si>
  <si>
    <t>Généralités inhérentes aux travaux en sous-section 4</t>
  </si>
  <si>
    <t>Modes opératoires pour les prestations relevant de la sous-section 4</t>
  </si>
  <si>
    <t>Gestion des déchets</t>
  </si>
  <si>
    <t>Gestion des déchets amiante</t>
  </si>
  <si>
    <t>Moyens de levage</t>
  </si>
  <si>
    <t>Gestion des déchets de chantier propre au lot</t>
  </si>
  <si>
    <t>Réception des ouvrages</t>
  </si>
  <si>
    <t>Sous-Total HT de Préambule</t>
  </si>
  <si>
    <t>01.1.2</t>
  </si>
  <si>
    <t>Travaux préparatoires</t>
  </si>
  <si>
    <t>01.1.2.1</t>
  </si>
  <si>
    <t>Moyens de levage complémentaires des installations communes, propres à l'entreprise</t>
  </si>
  <si>
    <t>ens</t>
  </si>
  <si>
    <t>01.1.2.2</t>
  </si>
  <si>
    <t>Mise en sécurité provisoire</t>
  </si>
  <si>
    <t>Sécurisation périphérique des toitures, pendant toute la durée de l'intervention en toiture</t>
  </si>
  <si>
    <t>ml</t>
  </si>
  <si>
    <t>01.1.2.3</t>
  </si>
  <si>
    <t>Étanchéité provisoire et évacuation provisoire des eaux pluviales</t>
  </si>
  <si>
    <t>Étanchéité provisoire et gestion des eaux pluviales, pendant toute la durée des travaux</t>
  </si>
  <si>
    <t>cis</t>
  </si>
  <si>
    <t>01.1.2.4</t>
  </si>
  <si>
    <t>Dépose du complexe d’étanchéité</t>
  </si>
  <si>
    <t>Dépose complète du complexe d'étanchéité et accessoires (eaux pluviales, crosses, équipements, etc ...), compris évacuation</t>
  </si>
  <si>
    <t>m²</t>
  </si>
  <si>
    <t>Dépose de l'ensemble des relevés d'étanchéité, compris évacuation</t>
  </si>
  <si>
    <t>Dépose de l'ensemble des couvertines amiantées sur acrotères - sous-section 3</t>
  </si>
  <si>
    <t>01.1.2.5</t>
  </si>
  <si>
    <t>Dépose de lanterneaux existants</t>
  </si>
  <si>
    <t>01.1.2.5.1</t>
  </si>
  <si>
    <t>Dépose des lanterneaux existants</t>
  </si>
  <si>
    <t>u</t>
  </si>
  <si>
    <t>01.1.2.6</t>
  </si>
  <si>
    <t>Dépose des dalles de cheminement technique existantes, le stockage provisoire et le nettoyage avant remise en place</t>
  </si>
  <si>
    <t>01.1.2.7</t>
  </si>
  <si>
    <t>Dépose et évacuation de la protection lourde par gravillons</t>
  </si>
  <si>
    <t>Dépose complète et évacuation de la protection lourdes par gravillons</t>
  </si>
  <si>
    <t>m³</t>
  </si>
  <si>
    <t>01.1.2.8</t>
  </si>
  <si>
    <t>Dépose/repose des éléments nécessaires pour réalisation des travaux</t>
  </si>
  <si>
    <t>Sous-Total HT de Travaux préparatoires</t>
  </si>
  <si>
    <t>01.1.3</t>
  </si>
  <si>
    <t>Travaux de démolitions et gros œuvre en toiture</t>
  </si>
  <si>
    <t>01.1.3.1</t>
  </si>
  <si>
    <t>Démolition des socles béton des équipements</t>
  </si>
  <si>
    <t>01.1.3.1.1</t>
  </si>
  <si>
    <t>01.1.3.2</t>
  </si>
  <si>
    <t>Dépose de panneaux préfabriqués en béton en parement intérieur des acrotères</t>
  </si>
  <si>
    <t>01.1.3.3</t>
  </si>
  <si>
    <t>Démolition des becquets béton</t>
  </si>
  <si>
    <t>01.1.3.3.1</t>
  </si>
  <si>
    <t>01.1.3.4</t>
  </si>
  <si>
    <t>Reprise des bétons et préparation des supports</t>
  </si>
  <si>
    <t>Reprise de la dalle béton des toitures terrasses, support d'étanchéité</t>
  </si>
  <si>
    <t>Reprises des faces intérieures des acrotères en périphérie des toitures terrasses, dans la hauteur des relevés</t>
  </si>
  <si>
    <t>01.1.3.5</t>
  </si>
  <si>
    <t>Murets en parpaing creux de 5 cm</t>
  </si>
  <si>
    <t>01.1.3.5.1</t>
  </si>
  <si>
    <t>Sous-Total HT de Travaux de démolitions et gros œuvre en toiture</t>
  </si>
  <si>
    <t>01.1.4</t>
  </si>
  <si>
    <t>Travaux d'Etanchéité Bitumineuse</t>
  </si>
  <si>
    <t>01.1.4.1</t>
  </si>
  <si>
    <t>Complexe d’étanchéité – Toiture terrasse inaccessible – Isolé – Autoprotégé – Finition "Cool Roof"</t>
  </si>
  <si>
    <t>01.1.4.1.1</t>
  </si>
  <si>
    <t>Complexe d’étanchéité – Toiture terrasse inaccessible – Isolé R = 6.40 m².K/W – Autoprotégé – Finition "Cool Roof"</t>
  </si>
  <si>
    <t>01.1.4.1.2</t>
  </si>
  <si>
    <t>Relevés d’étanchéité isolés – Support béton – R ≥ 1.80 m².K/W – Finition "Cool Roof"</t>
  </si>
  <si>
    <t>Relevés d’étanchéité isolés – Support béton – R ≥ 1.80 m².K/W – Finition "Cool Roof" – Sur acrotères béton</t>
  </si>
  <si>
    <t>01.1.4.1.2.2</t>
  </si>
  <si>
    <t>Relevés d’étanchéité isolés – Support profil d'arrêt métallique – R ≥ 1.80 m².K/W – Finition "Cool Roof" – Sur édicules et locaux techniques</t>
  </si>
  <si>
    <t>01.1.4.1.2.3</t>
  </si>
  <si>
    <t>Relevés d’étanchéité isolés – Support béton – R ≥ 1.80 m².K/W – Finition "Cool Roof" – Sur costières métalliques</t>
  </si>
  <si>
    <t>01.1.4.1.2.4</t>
  </si>
  <si>
    <t>Relevés d’étanchéité isolés – Support béton – R ≥ 1.80 m².K/W – Finition "Cool Roof" – Sur conduits fibrociment amiantés – Sous-section 4</t>
  </si>
  <si>
    <t>01.1.4.1.3</t>
  </si>
  <si>
    <t>Bande de rive métallique formant costières</t>
  </si>
  <si>
    <t>01.1.4.1.4</t>
  </si>
  <si>
    <t>Joints de dilatation métallique</t>
  </si>
  <si>
    <t>01.1.4.1.4.1</t>
  </si>
  <si>
    <t>01.1.4.2</t>
  </si>
  <si>
    <t>Remise en place des dalles de protection lourde, compris nettoyage préalable</t>
  </si>
  <si>
    <t>01.1.4.3</t>
  </si>
  <si>
    <t>Points singuliers</t>
  </si>
  <si>
    <t>01.1.4.3.1</t>
  </si>
  <si>
    <t>Étanchéité des sorties en toiture terrasse</t>
  </si>
  <si>
    <t>Étanchéité des ventilations primaires, compris chapeau pare-pluie</t>
  </si>
  <si>
    <t>Étanchéité au droit des réseaux de ventilation en toiture</t>
  </si>
  <si>
    <t>01.1.4.3.2</t>
  </si>
  <si>
    <t>Etanchéité des joints de dilatation</t>
  </si>
  <si>
    <t>Étanchéité bitume le long du joint de dilatation en toiture terrasse</t>
  </si>
  <si>
    <t>01.1.4.3.4</t>
  </si>
  <si>
    <t>Sorties de câbles</t>
  </si>
  <si>
    <t>Crosse sortie de câbles, compris réalisation des relevés d'étanchéité périphériques, étanchéité provisoire</t>
  </si>
  <si>
    <t>Sous-Total HT de Travaux d'Etanchéité Bitumineuse</t>
  </si>
  <si>
    <t>01.1.5</t>
  </si>
  <si>
    <t>Ouvrages accessoires et Sécurité</t>
  </si>
  <si>
    <t>01.1.5.1</t>
  </si>
  <si>
    <t>Lanterneaux</t>
  </si>
  <si>
    <t>01.1.5.1.2</t>
  </si>
  <si>
    <t>Lanterneau de désenfumage</t>
  </si>
  <si>
    <t>Lanterneau désenfumage, pose sur costières métalliques isolées</t>
  </si>
  <si>
    <t>01.1.5.2</t>
  </si>
  <si>
    <t>Sécurité en toiture</t>
  </si>
  <si>
    <t>01.1.5.2.1</t>
  </si>
  <si>
    <t>Garde-corps périphériques, coudés, fixes</t>
  </si>
  <si>
    <t>Garde-corps périphériques aluminium, coudés, fixés en tête acrotères béton par sabots "Z"</t>
  </si>
  <si>
    <t>01.1.5.2.2</t>
  </si>
  <si>
    <t>Franchissement en acier galvanisé</t>
  </si>
  <si>
    <t>Franchissement en acier galvanisé, 90cm de large, hauteur à franchir 60 cm, compris paliers central et garde-corps périphériques</t>
  </si>
  <si>
    <t>01.1.5.3</t>
  </si>
  <si>
    <t>Travaux Divers</t>
  </si>
  <si>
    <t>01.1.5.3.1</t>
  </si>
  <si>
    <t>Solin pour relevés d’étanchéité, en aluminium laqué</t>
  </si>
  <si>
    <t>Solin aluminium, protection relevés isolés, spécial départ bas d'ITE</t>
  </si>
  <si>
    <t>01.1.5.3.2</t>
  </si>
  <si>
    <t>Couvertines pour joint de dilatation - aluminium thermolaqué</t>
  </si>
  <si>
    <t>Couvertine aluminium laqué, sur joint de dilatation</t>
  </si>
  <si>
    <t>01.1.5.3.3</t>
  </si>
  <si>
    <t>Couvertine sur acrotère en aluminium laqué</t>
  </si>
  <si>
    <t>Couvertine aluminium laqué, en tête d'acrotères</t>
  </si>
  <si>
    <t>Sous-Total HT de Ouvrages accessoires et Sécurité</t>
  </si>
  <si>
    <t>Sous-Total HT de Etanchéité</t>
  </si>
  <si>
    <t>01.2</t>
  </si>
  <si>
    <t>Isolation thermique des édicules et locaux techniques</t>
  </si>
  <si>
    <t>01.2.2</t>
  </si>
  <si>
    <t>01.2.2.1</t>
  </si>
  <si>
    <t>Rappel sur l'absence de notice thermique</t>
  </si>
  <si>
    <t>01.2.2.2</t>
  </si>
  <si>
    <t>01.2.2.3</t>
  </si>
  <si>
    <t>01.2.2.4</t>
  </si>
  <si>
    <t>Documents à remettre</t>
  </si>
  <si>
    <t>01.2.2.5</t>
  </si>
  <si>
    <t>01.2.2.5.1</t>
  </si>
  <si>
    <t>01.2.2.5.2</t>
  </si>
  <si>
    <t>01.2.2.5.3</t>
  </si>
  <si>
    <t>01.2.2.5.4</t>
  </si>
  <si>
    <t>01.2.2.5.5</t>
  </si>
  <si>
    <t>01.2.2.5.6</t>
  </si>
  <si>
    <t>Gestion des déchets amiantés</t>
  </si>
  <si>
    <t>01.2.2.6</t>
  </si>
  <si>
    <t>Provision pour moyens de levage, approvisionnement et enlèvement</t>
  </si>
  <si>
    <t>01.2.2.7</t>
  </si>
  <si>
    <t>Gestion des déchets du chantier</t>
  </si>
  <si>
    <t>01.2.2.8</t>
  </si>
  <si>
    <t>01.2.3</t>
  </si>
  <si>
    <t>01.2.3.1</t>
  </si>
  <si>
    <t>Modes opératoires sous-section 4</t>
  </si>
  <si>
    <t>Modes opératoires pour l'ensemble des prestations à réaliser en sous-section 4</t>
  </si>
  <si>
    <t>01.2.3.2</t>
  </si>
  <si>
    <t>Etanchéité provisoire</t>
  </si>
  <si>
    <t>Protection contre les intempéries, filet pare pluie, 50g/m² minimum</t>
  </si>
  <si>
    <t>01.2.3.3</t>
  </si>
  <si>
    <t>Obturation des ventilations naturelles</t>
  </si>
  <si>
    <t>Dépose des grilles en façades, obturation par mousse polyuréthane</t>
  </si>
  <si>
    <t>01.2.3.4</t>
  </si>
  <si>
    <t>Sciage des appuis de fenêtres bétons</t>
  </si>
  <si>
    <t>Sciage des appuis de fenêtres, compris évacuation des gravats, compris reprises</t>
  </si>
  <si>
    <t>01.2.3.5</t>
  </si>
  <si>
    <t>Préparations des façades</t>
  </si>
  <si>
    <t>Nettoyage des façades, compris protection des baies et application d'un traitement anticryptogamique</t>
  </si>
  <si>
    <t>01.2.3.6</t>
  </si>
  <si>
    <t>Réparation des bétons</t>
  </si>
  <si>
    <t>Réparation des surfaces en béton, comprenant le traitement des éclats, passivation des aciers, rebouchage au mortier de réparation et traitement des épaufrures</t>
  </si>
  <si>
    <t>01.2.4</t>
  </si>
  <si>
    <t>Isolation Thermique Extérieure</t>
  </si>
  <si>
    <t>01.2.4.1</t>
  </si>
  <si>
    <t>Isolation thermique par l’extérieure sous enduit</t>
  </si>
  <si>
    <t>01.2.4.1.1</t>
  </si>
  <si>
    <t>Partie courante – Laine de roche - finition enduit – R ≥ 3,7 m².K/W</t>
  </si>
  <si>
    <t>ITE en laine de roche sous enduit minéral, en partie courantes, R ≥ 3,7 m².K/W</t>
  </si>
  <si>
    <t>01.2.4.1.2</t>
  </si>
  <si>
    <t>Entourages de baies isolés sous enduit en tableaux linteaux</t>
  </si>
  <si>
    <t>Isolation des tableaux et linteaux, en laine de roche, sous enduit minéral, R ≥ 1,1 m².K/W</t>
  </si>
  <si>
    <t>01.2.4.1.3</t>
  </si>
  <si>
    <t>Joints de dilatation</t>
  </si>
  <si>
    <t>01.2.4.1.4</t>
  </si>
  <si>
    <t>Accessoires</t>
  </si>
  <si>
    <t>Ensemble des accessoires permettant une bonne finition de l'ITE et le traitement des points singuliers</t>
  </si>
  <si>
    <t>Sous-Total HT de Isolation Thermique Extérieure</t>
  </si>
  <si>
    <t>01.2.5</t>
  </si>
  <si>
    <t>01.2.5.1</t>
  </si>
  <si>
    <t>Bavettes d’appuis des baies acier – isolées</t>
  </si>
  <si>
    <t>Fourniture et pose de bavettes d'appuis de baies en acier 10/10e laqué avec façon de goutte d'eau, compris accessoires - Isolation par panneaux de laine de roche R=1,1 m².K/W</t>
  </si>
  <si>
    <t>01.2.5.2</t>
  </si>
  <si>
    <t>Bavettes de seuils en tôle larmée acier</t>
  </si>
  <si>
    <t>Fourniture et pose de bavettes de seuils en acier, compris accessoires</t>
  </si>
  <si>
    <t>Sous-Total HT de Travaux Divers</t>
  </si>
  <si>
    <t>Sous-Total HT de Isolation thermique des édicules et locaux techniques</t>
  </si>
  <si>
    <t>01.3</t>
  </si>
  <si>
    <t>Serrurerie &amp; Menuiseries extérieures</t>
  </si>
  <si>
    <t>01.3.1</t>
  </si>
  <si>
    <t>01.3.1.1</t>
  </si>
  <si>
    <t>01.3.1.2</t>
  </si>
  <si>
    <t>01.3.1.3</t>
  </si>
  <si>
    <t>01.3.1.4</t>
  </si>
  <si>
    <t>01.3.1.4.1</t>
  </si>
  <si>
    <t>01.3.1.4.2</t>
  </si>
  <si>
    <t>01.3.1.4.3</t>
  </si>
  <si>
    <t>01.3.1.4.4</t>
  </si>
  <si>
    <t>01.3.1.4.5</t>
  </si>
  <si>
    <t>01.3.1.4.6</t>
  </si>
  <si>
    <t>01.3.1.5</t>
  </si>
  <si>
    <t>01.3.1.6</t>
  </si>
  <si>
    <t>01.3.1.7</t>
  </si>
  <si>
    <t>01.3.2</t>
  </si>
  <si>
    <t>01.3.2.1</t>
  </si>
  <si>
    <t>Maintien de l'étanchéité provisoire du bâtiment</t>
  </si>
  <si>
    <t>01.3.2.2</t>
  </si>
  <si>
    <t>Sécurité provisoire</t>
  </si>
  <si>
    <t>Sécurité provisoire contre les chutes, au droit des portes fenêtre créées, jusqu'à mise en place des ouvrages définitifs</t>
  </si>
  <si>
    <t>01.3.2.3</t>
  </si>
  <si>
    <t>Dépose totale et évacuation des menuiseries, portes et trappes</t>
  </si>
  <si>
    <t>Dépose totale des menuiseries extérieures en aluminium, compris bâtis, évacuation et traitement des déchets</t>
  </si>
  <si>
    <t>01.3.2.3.2</t>
  </si>
  <si>
    <t>Dépose totale des portes métalliques extérieures, compris bâtis, évacuation et traitement des déchets</t>
  </si>
  <si>
    <t>01.3.2.3.3</t>
  </si>
  <si>
    <t>Dépose totale des trappes métalliques, compris bâtis, évacuation et traitement des déchets</t>
  </si>
  <si>
    <t>01.3.3</t>
  </si>
  <si>
    <t>Travaux de Serrurerie &amp; Menuiseries extérieures en aluminium</t>
  </si>
  <si>
    <t>01.3.3.1</t>
  </si>
  <si>
    <t>Portes et trappes isolées</t>
  </si>
  <si>
    <t>01.3.3.1.1</t>
  </si>
  <si>
    <t>Bloc-porte métallique isolée – 1 vantail - EI30 – Ud ≤ 1,98 W/m².K</t>
  </si>
  <si>
    <t>Bloc-porte métallique double paroi isolée, EI30, parements aciers, pose en tunnel – Ud =  1,98 W/m².K</t>
  </si>
  <si>
    <t>01.3.3.1.2</t>
  </si>
  <si>
    <t>Trappe métallique isolée – 1 vantail - EI30 – Ud ≤ 1,98 W/m².K</t>
  </si>
  <si>
    <t>01.3.3.2</t>
  </si>
  <si>
    <t>Menuiseries extérieures en aluminium sans occultation - Pose neuve</t>
  </si>
  <si>
    <t>Châssis fixes aluminium - dimensions 80 x 80 cm</t>
  </si>
  <si>
    <t>Sous-Total HT de Travaux de Serrurerie &amp; Menuiseries extérieures en aluminium</t>
  </si>
  <si>
    <t>Sous-Total HT de Serrurerie &amp; Menuiseries extérieures</t>
  </si>
  <si>
    <t>MONTANT HT - 01 - Etanchéité – Isolation des locaux en toiture-terrasse – Serrurerie &amp; Menuiseries extérieures</t>
  </si>
  <si>
    <t>Installations de chantier</t>
  </si>
  <si>
    <t>Décomposition du Prix Globale et Forfaitaire (D.P.G.F.)</t>
  </si>
  <si>
    <t>PRO-DCE - V1</t>
  </si>
  <si>
    <t>Pour rappel : L'entreprise s'engage sur un prix global et forfaitaire. Les quantités inscrites au présent document sont données à titre indicatif.</t>
  </si>
  <si>
    <t>L'entreprise est responsable de la vérification des formules, totaux, etc … du présent fichier excel</t>
  </si>
  <si>
    <t>Lot n°  1 - Etanchéité</t>
  </si>
  <si>
    <t xml:space="preserve">Travaux de rénovation de la toiture terrasse du bâtiment 91 de la Faculté de Santé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</si>
</sst>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#,##0.000"/>
    <numFmt numFmtId="165" formatCode="#,##0.00000"/>
  </numFmts>
  <fonts count="29" x14ac:knownFonts="1">
    <font>
      <sz val="8.25"/>
      <name val="Microsoft Sans Serif"/>
    </font>
    <font>
      <sz val="10"/>
      <name val="Arial"/>
      <family val="2"/>
    </font>
    <font>
      <b/>
      <sz val="18"/>
      <name val="Arial"/>
      <family val="2"/>
    </font>
    <font>
      <sz val="9"/>
      <color indexed="8"/>
      <name val="Calibri"/>
      <family val="2"/>
    </font>
    <font>
      <b/>
      <sz val="13"/>
      <color indexed="8"/>
      <name val="Century Gothic"/>
      <family val="2"/>
    </font>
    <font>
      <b/>
      <sz val="14"/>
      <name val="Arial"/>
      <family val="2"/>
    </font>
    <font>
      <b/>
      <sz val="15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23"/>
      <name val="Arial"/>
      <family val="2"/>
    </font>
    <font>
      <b/>
      <sz val="8"/>
      <name val="Century Gothic"/>
      <family val="2"/>
    </font>
    <font>
      <i/>
      <sz val="9"/>
      <name val="Arial"/>
      <family val="2"/>
    </font>
    <font>
      <b/>
      <i/>
      <sz val="10"/>
      <color indexed="8"/>
      <name val="Arial"/>
      <family val="2"/>
    </font>
    <font>
      <b/>
      <i/>
      <sz val="10"/>
      <name val="Arial"/>
      <family val="2"/>
    </font>
    <font>
      <b/>
      <u/>
      <sz val="13"/>
      <color indexed="8"/>
      <name val="Arial"/>
      <family val="2"/>
    </font>
    <font>
      <b/>
      <u/>
      <sz val="13"/>
      <name val="Arial"/>
      <family val="2"/>
    </font>
    <font>
      <b/>
      <u/>
      <sz val="16"/>
      <name val="Arial"/>
      <family val="2"/>
    </font>
    <font>
      <b/>
      <u/>
      <sz val="10"/>
      <name val="Arial"/>
      <family val="2"/>
    </font>
    <font>
      <sz val="8.25"/>
      <color indexed="9"/>
      <name val="Microsoft Sans Serif"/>
      <family val="2"/>
    </font>
    <font>
      <sz val="8.25"/>
      <name val="Tahoma"/>
      <family val="2"/>
    </font>
    <font>
      <b/>
      <sz val="18"/>
      <name val="Arial"/>
      <charset val="1"/>
    </font>
    <font>
      <b/>
      <sz val="14"/>
      <color rgb="FF727272"/>
      <name val="Arial"/>
      <charset val="1"/>
    </font>
    <font>
      <b/>
      <sz val="14"/>
      <color rgb="FF7F7F7F"/>
      <name val="Arial"/>
      <charset val="1"/>
    </font>
    <font>
      <sz val="10"/>
      <color rgb="FF000000"/>
      <name val="Calibri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</fonts>
  <fills count="11">
    <fill>
      <patternFill patternType="none"/>
    </fill>
    <fill>
      <patternFill patternType="gray125"/>
    </fill>
    <fill>
      <patternFill patternType="solid">
        <fgColor indexed="36"/>
      </patternFill>
    </fill>
    <fill>
      <patternFill patternType="solid">
        <fgColor indexed="35"/>
      </patternFill>
    </fill>
    <fill>
      <patternFill patternType="solid">
        <fgColor indexed="33"/>
      </patternFill>
    </fill>
    <fill>
      <patternFill patternType="solid">
        <fgColor indexed="34"/>
      </patternFill>
    </fill>
    <fill>
      <patternFill patternType="solid">
        <fgColor indexed="37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</fills>
  <borders count="27">
    <border>
      <left/>
      <right/>
      <top/>
      <bottom/>
      <diagonal/>
    </border>
    <border>
      <left style="medium">
        <color indexed="27"/>
      </left>
      <right/>
      <top/>
      <bottom/>
      <diagonal/>
    </border>
    <border>
      <left/>
      <right style="medium">
        <color indexed="27"/>
      </right>
      <top/>
      <bottom/>
      <diagonal/>
    </border>
    <border>
      <left style="medium">
        <color indexed="27"/>
      </left>
      <right style="thin">
        <color indexed="22"/>
      </right>
      <top style="medium">
        <color indexed="27"/>
      </top>
      <bottom style="thin">
        <color indexed="27"/>
      </bottom>
      <diagonal/>
    </border>
    <border>
      <left/>
      <right style="thin">
        <color indexed="22"/>
      </right>
      <top style="medium">
        <color indexed="27"/>
      </top>
      <bottom style="thin">
        <color indexed="27"/>
      </bottom>
      <diagonal/>
    </border>
    <border>
      <left/>
      <right style="medium">
        <color indexed="27"/>
      </right>
      <top style="medium">
        <color indexed="27"/>
      </top>
      <bottom style="thin">
        <color indexed="27"/>
      </bottom>
      <diagonal/>
    </border>
    <border>
      <left style="medium">
        <color indexed="27"/>
      </left>
      <right style="thin">
        <color indexed="27"/>
      </right>
      <top/>
      <bottom/>
      <diagonal/>
    </border>
    <border>
      <left/>
      <right style="thin">
        <color indexed="27"/>
      </right>
      <top/>
      <bottom/>
      <diagonal/>
    </border>
    <border>
      <left/>
      <right style="thin">
        <color indexed="27"/>
      </right>
      <top style="thin">
        <color indexed="27"/>
      </top>
      <bottom style="thin">
        <color indexed="27"/>
      </bottom>
      <diagonal/>
    </border>
    <border>
      <left/>
      <right style="medium">
        <color indexed="27"/>
      </right>
      <top style="double">
        <color indexed="27"/>
      </top>
      <bottom style="thin">
        <color indexed="27"/>
      </bottom>
      <diagonal/>
    </border>
    <border>
      <left/>
      <right/>
      <top style="medium">
        <color indexed="27"/>
      </top>
      <bottom style="medium">
        <color indexed="27"/>
      </bottom>
      <diagonal/>
    </border>
    <border>
      <left/>
      <right style="medium">
        <color indexed="27"/>
      </right>
      <top style="medium">
        <color indexed="27"/>
      </top>
      <bottom style="medium">
        <color indexed="27"/>
      </bottom>
      <diagonal/>
    </border>
    <border>
      <left style="medium">
        <color indexed="27"/>
      </left>
      <right/>
      <top style="medium">
        <color indexed="27"/>
      </top>
      <bottom style="medium">
        <color indexed="27"/>
      </bottom>
      <diagonal/>
    </border>
    <border>
      <left style="medium">
        <color indexed="27"/>
      </left>
      <right/>
      <top style="thin">
        <color indexed="27"/>
      </top>
      <bottom style="thin">
        <color indexed="27"/>
      </bottom>
      <diagonal/>
    </border>
    <border>
      <left/>
      <right/>
      <top style="thin">
        <color indexed="27"/>
      </top>
      <bottom style="thin">
        <color indexed="27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medium">
        <color indexed="27"/>
      </right>
      <top style="hair">
        <color indexed="22"/>
      </top>
      <bottom style="hair">
        <color indexed="22"/>
      </bottom>
      <diagonal/>
    </border>
    <border>
      <left style="thin">
        <color indexed="27"/>
      </left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2">
    <xf numFmtId="0" fontId="0" fillId="0" borderId="0">
      <protection locked="0"/>
    </xf>
    <xf numFmtId="0" fontId="22" fillId="0" borderId="0">
      <protection locked="0"/>
    </xf>
  </cellStyleXfs>
  <cellXfs count="110">
    <xf numFmtId="0" fontId="0" fillId="0" borderId="0" xfId="0" applyFont="1" applyAlignment="1">
      <alignment vertical="top"/>
      <protection locked="0"/>
    </xf>
    <xf numFmtId="0" fontId="0" fillId="0" borderId="0" xfId="0" applyFont="1" applyBorder="1" applyAlignment="1">
      <alignment vertical="top"/>
      <protection locked="0"/>
    </xf>
    <xf numFmtId="0" fontId="2" fillId="7" borderId="0" xfId="0" applyFont="1" applyFill="1" applyBorder="1" applyAlignment="1">
      <alignment horizontal="center" vertical="center" wrapText="1"/>
      <protection locked="0"/>
    </xf>
    <xf numFmtId="0" fontId="2" fillId="7" borderId="0" xfId="0" applyFont="1" applyFill="1" applyBorder="1" applyAlignment="1">
      <alignment vertical="center"/>
      <protection locked="0"/>
    </xf>
    <xf numFmtId="0" fontId="2" fillId="0" borderId="0" xfId="0" applyFont="1" applyBorder="1" applyAlignment="1">
      <alignment vertical="top"/>
      <protection locked="0"/>
    </xf>
    <xf numFmtId="0" fontId="2" fillId="0" borderId="0" xfId="0" applyFont="1" applyBorder="1" applyAlignment="1">
      <alignment vertical="center"/>
      <protection locked="0"/>
    </xf>
    <xf numFmtId="0" fontId="2" fillId="7" borderId="0" xfId="0" applyFont="1" applyFill="1" applyAlignment="1">
      <alignment horizontal="center" vertical="center" wrapText="1"/>
      <protection locked="0"/>
    </xf>
    <xf numFmtId="0" fontId="2" fillId="7" borderId="0" xfId="0" applyFont="1" applyFill="1" applyAlignment="1">
      <alignment vertical="top"/>
      <protection locked="0"/>
    </xf>
    <xf numFmtId="0" fontId="2" fillId="7" borderId="0" xfId="0" applyFont="1" applyFill="1" applyAlignment="1">
      <alignment horizontal="center" vertical="center"/>
      <protection locked="0"/>
    </xf>
    <xf numFmtId="0" fontId="3" fillId="7" borderId="0" xfId="0" applyFont="1" applyFill="1" applyAlignment="1">
      <alignment vertical="center"/>
      <protection locked="0"/>
    </xf>
    <xf numFmtId="0" fontId="4" fillId="4" borderId="3" xfId="0" applyFont="1" applyFill="1" applyBorder="1" applyAlignment="1">
      <alignment horizontal="center" vertical="center"/>
      <protection locked="0"/>
    </xf>
    <xf numFmtId="0" fontId="4" fillId="4" borderId="4" xfId="0" applyFont="1" applyFill="1" applyBorder="1" applyAlignment="1">
      <alignment horizontal="center" vertical="center"/>
      <protection locked="0"/>
    </xf>
    <xf numFmtId="0" fontId="4" fillId="4" borderId="5" xfId="0" applyFont="1" applyFill="1" applyBorder="1" applyAlignment="1">
      <alignment horizontal="center" vertical="center"/>
      <protection locked="0"/>
    </xf>
    <xf numFmtId="0" fontId="4" fillId="4" borderId="0" xfId="0" applyFont="1" applyFill="1" applyAlignment="1">
      <alignment horizontal="center" vertical="center"/>
      <protection locked="0"/>
    </xf>
    <xf numFmtId="49" fontId="5" fillId="0" borderId="6" xfId="0" applyNumberFormat="1" applyFont="1" applyBorder="1" applyAlignment="1">
      <alignment horizontal="left" vertical="center" wrapText="1"/>
      <protection locked="0"/>
    </xf>
    <xf numFmtId="0" fontId="1" fillId="0" borderId="7" xfId="0" applyFont="1" applyBorder="1" applyAlignment="1">
      <alignment horizontal="left" vertical="center"/>
      <protection locked="0"/>
    </xf>
    <xf numFmtId="0" fontId="6" fillId="0" borderId="7" xfId="0" applyFont="1" applyBorder="1" applyAlignment="1">
      <alignment horizontal="left" vertical="center" wrapText="1"/>
      <protection locked="0"/>
    </xf>
    <xf numFmtId="0" fontId="1" fillId="0" borderId="7" xfId="0" applyFont="1" applyBorder="1" applyAlignment="1">
      <alignment horizontal="center" vertical="center"/>
      <protection locked="0"/>
    </xf>
    <xf numFmtId="0" fontId="7" fillId="0" borderId="7" xfId="0" applyFont="1" applyBorder="1" applyAlignment="1">
      <alignment horizontal="right" vertical="center"/>
      <protection locked="0"/>
    </xf>
    <xf numFmtId="0" fontId="8" fillId="0" borderId="2" xfId="0" applyFont="1" applyBorder="1" applyAlignment="1">
      <alignment horizontal="right" vertical="center"/>
      <protection locked="0"/>
    </xf>
    <xf numFmtId="0" fontId="5" fillId="0" borderId="6" xfId="0" applyFont="1" applyBorder="1" applyAlignment="1">
      <alignment horizontal="left" vertical="center"/>
      <protection locked="0"/>
    </xf>
    <xf numFmtId="49" fontId="9" fillId="0" borderId="6" xfId="0" applyNumberFormat="1" applyFont="1" applyBorder="1" applyAlignment="1">
      <alignment vertical="center" wrapText="1"/>
      <protection locked="0"/>
    </xf>
    <xf numFmtId="0" fontId="1" fillId="0" borderId="7" xfId="0" applyFont="1" applyBorder="1" applyAlignment="1">
      <alignment vertical="center"/>
      <protection locked="0"/>
    </xf>
    <xf numFmtId="0" fontId="8" fillId="0" borderId="7" xfId="0" applyFont="1" applyBorder="1" applyAlignment="1">
      <alignment horizontal="left" vertical="center" wrapText="1" indent="1"/>
      <protection locked="0"/>
    </xf>
    <xf numFmtId="49" fontId="10" fillId="0" borderId="6" xfId="0" applyNumberFormat="1" applyFont="1" applyBorder="1" applyAlignment="1">
      <alignment vertical="center" wrapText="1"/>
      <protection locked="0"/>
    </xf>
    <xf numFmtId="0" fontId="11" fillId="0" borderId="7" xfId="0" applyFont="1" applyBorder="1" applyAlignment="1">
      <alignment horizontal="left" vertical="center" wrapText="1" indent="2"/>
      <protection locked="0"/>
    </xf>
    <xf numFmtId="49" fontId="1" fillId="0" borderId="6" xfId="0" applyNumberFormat="1" applyFont="1" applyBorder="1" applyAlignment="1">
      <alignment vertical="center" wrapText="1"/>
      <protection locked="0"/>
    </xf>
    <xf numFmtId="0" fontId="1" fillId="0" borderId="7" xfId="0" applyFont="1" applyBorder="1" applyAlignment="1">
      <alignment horizontal="left" vertical="center" wrapText="1" indent="4"/>
      <protection locked="0"/>
    </xf>
    <xf numFmtId="0" fontId="13" fillId="0" borderId="0" xfId="0" applyFont="1" applyAlignment="1">
      <alignment vertical="top"/>
      <protection locked="0"/>
    </xf>
    <xf numFmtId="0" fontId="14" fillId="0" borderId="7" xfId="0" applyFont="1" applyBorder="1" applyAlignment="1">
      <alignment horizontal="left" vertical="center" wrapText="1" indent="5"/>
      <protection locked="0"/>
    </xf>
    <xf numFmtId="0" fontId="14" fillId="0" borderId="7" xfId="0" applyFont="1" applyBorder="1" applyAlignment="1">
      <alignment horizontal="left" vertical="center" wrapText="1" indent="6"/>
      <protection locked="0"/>
    </xf>
    <xf numFmtId="49" fontId="1" fillId="0" borderId="7" xfId="0" applyNumberFormat="1" applyFont="1" applyBorder="1" applyAlignment="1">
      <alignment horizontal="center" vertical="center" wrapText="1"/>
      <protection locked="0"/>
    </xf>
    <xf numFmtId="3" fontId="7" fillId="0" borderId="7" xfId="0" applyNumberFormat="1" applyFont="1" applyBorder="1" applyAlignment="1">
      <alignment horizontal="right" vertical="center"/>
      <protection locked="0"/>
    </xf>
    <xf numFmtId="7" fontId="7" fillId="0" borderId="7" xfId="0" applyNumberFormat="1" applyFont="1" applyBorder="1" applyAlignment="1">
      <alignment horizontal="right" vertical="center"/>
      <protection locked="0"/>
    </xf>
    <xf numFmtId="7" fontId="8" fillId="0" borderId="2" xfId="0" applyNumberFormat="1" applyFont="1" applyBorder="1" applyAlignment="1">
      <alignment horizontal="right" vertical="center"/>
      <protection locked="0"/>
    </xf>
    <xf numFmtId="7" fontId="16" fillId="5" borderId="2" xfId="0" applyNumberFormat="1" applyFont="1" applyFill="1" applyBorder="1" applyAlignment="1" applyProtection="1">
      <alignment horizontal="right" vertical="center"/>
    </xf>
    <xf numFmtId="0" fontId="15" fillId="5" borderId="0" xfId="0" applyFont="1" applyFill="1" applyAlignment="1">
      <alignment horizontal="right" vertical="center"/>
      <protection locked="0"/>
    </xf>
    <xf numFmtId="164" fontId="7" fillId="0" borderId="7" xfId="0" applyNumberFormat="1" applyFont="1" applyBorder="1" applyAlignment="1">
      <alignment horizontal="right" vertical="center"/>
      <protection locked="0"/>
    </xf>
    <xf numFmtId="165" fontId="7" fillId="0" borderId="7" xfId="0" applyNumberFormat="1" applyFont="1" applyBorder="1" applyAlignment="1">
      <alignment horizontal="right" vertical="center"/>
      <protection locked="0"/>
    </xf>
    <xf numFmtId="4" fontId="7" fillId="0" borderId="7" xfId="0" applyNumberFormat="1" applyFont="1" applyBorder="1" applyAlignment="1">
      <alignment horizontal="right" vertical="center"/>
      <protection locked="0"/>
    </xf>
    <xf numFmtId="7" fontId="18" fillId="3" borderId="9" xfId="0" applyNumberFormat="1" applyFont="1" applyFill="1" applyBorder="1" applyAlignment="1" applyProtection="1">
      <alignment horizontal="right" vertical="center"/>
    </xf>
    <xf numFmtId="0" fontId="17" fillId="3" borderId="0" xfId="0" applyFont="1" applyFill="1" applyAlignment="1">
      <alignment horizontal="right" vertical="center"/>
      <protection locked="0"/>
    </xf>
    <xf numFmtId="7" fontId="19" fillId="6" borderId="11" xfId="0" applyNumberFormat="1" applyFont="1" applyFill="1" applyBorder="1" applyAlignment="1" applyProtection="1">
      <alignment horizontal="right" vertical="center"/>
    </xf>
    <xf numFmtId="0" fontId="19" fillId="6" borderId="0" xfId="0" applyFont="1" applyFill="1" applyAlignment="1">
      <alignment horizontal="right" vertical="center"/>
      <protection locked="0"/>
    </xf>
    <xf numFmtId="49" fontId="0" fillId="0" borderId="0" xfId="0" applyNumberFormat="1" applyFont="1" applyAlignment="1">
      <alignment vertical="top" wrapText="1"/>
      <protection locked="0"/>
    </xf>
    <xf numFmtId="7" fontId="21" fillId="0" borderId="0" xfId="0" applyNumberFormat="1" applyFont="1" applyAlignment="1" applyProtection="1">
      <alignment vertical="top"/>
    </xf>
    <xf numFmtId="0" fontId="0" fillId="8" borderId="0" xfId="0" applyFont="1" applyFill="1" applyAlignment="1">
      <alignment horizontal="center" vertical="top" wrapText="1"/>
      <protection locked="0"/>
    </xf>
    <xf numFmtId="0" fontId="5" fillId="8" borderId="6" xfId="0" applyFont="1" applyFill="1" applyBorder="1" applyAlignment="1">
      <alignment horizontal="left" vertical="center"/>
      <protection locked="0"/>
    </xf>
    <xf numFmtId="0" fontId="2" fillId="7" borderId="1" xfId="0" applyFont="1" applyFill="1" applyBorder="1" applyAlignment="1">
      <alignment vertical="top"/>
      <protection locked="0"/>
    </xf>
    <xf numFmtId="0" fontId="2" fillId="7" borderId="0" xfId="0" applyFont="1" applyFill="1" applyBorder="1" applyAlignment="1">
      <alignment vertical="top"/>
      <protection locked="0"/>
    </xf>
    <xf numFmtId="0" fontId="2" fillId="7" borderId="2" xfId="0" applyFont="1" applyFill="1" applyBorder="1" applyAlignment="1">
      <alignment vertical="top"/>
      <protection locked="0"/>
    </xf>
    <xf numFmtId="0" fontId="11" fillId="0" borderId="7" xfId="0" applyFont="1" applyFill="1" applyBorder="1" applyAlignment="1">
      <alignment horizontal="left" vertical="center" wrapText="1" indent="2"/>
      <protection locked="0"/>
    </xf>
    <xf numFmtId="0" fontId="1" fillId="0" borderId="7" xfId="0" applyFont="1" applyFill="1" applyBorder="1" applyAlignment="1">
      <alignment horizontal="center" vertical="center"/>
      <protection locked="0"/>
    </xf>
    <xf numFmtId="0" fontId="7" fillId="0" borderId="7" xfId="0" applyFont="1" applyFill="1" applyBorder="1" applyAlignment="1">
      <alignment horizontal="right" vertical="center"/>
      <protection locked="0"/>
    </xf>
    <xf numFmtId="0" fontId="8" fillId="0" borderId="2" xfId="0" applyFont="1" applyFill="1" applyBorder="1" applyAlignment="1">
      <alignment horizontal="right" vertical="center"/>
      <protection locked="0"/>
    </xf>
    <xf numFmtId="0" fontId="5" fillId="0" borderId="6" xfId="0" applyFont="1" applyFill="1" applyBorder="1" applyAlignment="1">
      <alignment horizontal="left" vertical="center"/>
      <protection locked="0"/>
    </xf>
    <xf numFmtId="0" fontId="0" fillId="0" borderId="0" xfId="0" applyFont="1" applyFill="1" applyAlignment="1">
      <alignment vertical="top" wrapText="1"/>
      <protection locked="0"/>
    </xf>
    <xf numFmtId="3" fontId="7" fillId="0" borderId="7" xfId="0" applyNumberFormat="1" applyFont="1" applyFill="1" applyBorder="1" applyAlignment="1">
      <alignment horizontal="right" vertical="center"/>
      <protection locked="0"/>
    </xf>
    <xf numFmtId="7" fontId="7" fillId="0" borderId="7" xfId="0" applyNumberFormat="1" applyFont="1" applyFill="1" applyBorder="1" applyAlignment="1">
      <alignment horizontal="right" vertical="center"/>
      <protection locked="0"/>
    </xf>
    <xf numFmtId="7" fontId="8" fillId="0" borderId="2" xfId="0" applyNumberFormat="1" applyFont="1" applyFill="1" applyBorder="1" applyAlignment="1">
      <alignment horizontal="right" vertical="center"/>
      <protection locked="0"/>
    </xf>
    <xf numFmtId="0" fontId="0" fillId="0" borderId="0" xfId="0" applyFont="1" applyFill="1" applyAlignment="1">
      <alignment horizontal="left" vertical="top" wrapText="1"/>
      <protection locked="0"/>
    </xf>
    <xf numFmtId="0" fontId="14" fillId="0" borderId="7" xfId="0" applyFont="1" applyFill="1" applyBorder="1" applyAlignment="1">
      <alignment horizontal="left" vertical="center" wrapText="1" indent="6"/>
      <protection locked="0"/>
    </xf>
    <xf numFmtId="49" fontId="1" fillId="0" borderId="7" xfId="0" applyNumberFormat="1" applyFont="1" applyFill="1" applyBorder="1" applyAlignment="1">
      <alignment horizontal="center" vertical="center" wrapText="1"/>
      <protection locked="0"/>
    </xf>
    <xf numFmtId="4" fontId="7" fillId="0" borderId="7" xfId="0" applyNumberFormat="1" applyFont="1" applyFill="1" applyBorder="1" applyAlignment="1">
      <alignment horizontal="right" vertical="center"/>
      <protection locked="0"/>
    </xf>
    <xf numFmtId="49" fontId="1" fillId="0" borderId="6" xfId="0" applyNumberFormat="1" applyFont="1" applyFill="1" applyBorder="1" applyAlignment="1">
      <alignment vertical="center" wrapText="1"/>
      <protection locked="0"/>
    </xf>
    <xf numFmtId="0" fontId="1" fillId="0" borderId="7" xfId="0" applyFont="1" applyFill="1" applyBorder="1" applyAlignment="1">
      <alignment vertical="center"/>
      <protection locked="0"/>
    </xf>
    <xf numFmtId="0" fontId="14" fillId="0" borderId="7" xfId="0" applyFont="1" applyFill="1" applyBorder="1" applyAlignment="1">
      <alignment horizontal="left" vertical="center" wrapText="1" indent="5"/>
      <protection locked="0"/>
    </xf>
    <xf numFmtId="7" fontId="16" fillId="0" borderId="2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>
      <alignment horizontal="right" vertical="center"/>
      <protection locked="0"/>
    </xf>
    <xf numFmtId="0" fontId="0" fillId="0" borderId="0" xfId="0" applyFont="1" applyFill="1" applyAlignment="1">
      <alignment vertical="top"/>
      <protection locked="0"/>
    </xf>
    <xf numFmtId="49" fontId="10" fillId="0" borderId="6" xfId="0" applyNumberFormat="1" applyFont="1" applyFill="1" applyBorder="1" applyAlignment="1">
      <alignment vertical="center" wrapText="1"/>
      <protection locked="0"/>
    </xf>
    <xf numFmtId="0" fontId="0" fillId="0" borderId="18" xfId="0" applyFont="1" applyFill="1" applyBorder="1" applyAlignment="1">
      <alignment vertical="center" wrapText="1"/>
      <protection locked="0"/>
    </xf>
    <xf numFmtId="165" fontId="7" fillId="0" borderId="7" xfId="0" applyNumberFormat="1" applyFont="1" applyFill="1" applyBorder="1" applyAlignment="1">
      <alignment horizontal="right" vertical="center"/>
      <protection locked="0"/>
    </xf>
    <xf numFmtId="7" fontId="0" fillId="0" borderId="0" xfId="0" applyNumberFormat="1" applyFont="1" applyAlignment="1">
      <alignment vertical="top"/>
      <protection locked="0"/>
    </xf>
    <xf numFmtId="0" fontId="0" fillId="0" borderId="0" xfId="0" applyFont="1" applyAlignment="1">
      <alignment vertical="top" wrapText="1"/>
      <protection locked="0"/>
    </xf>
    <xf numFmtId="0" fontId="23" fillId="9" borderId="19" xfId="0" applyFont="1" applyFill="1" applyBorder="1" applyAlignment="1">
      <alignment horizontal="center" vertical="center" wrapText="1"/>
      <protection locked="0"/>
    </xf>
    <xf numFmtId="0" fontId="23" fillId="9" borderId="20" xfId="0" applyFont="1" applyFill="1" applyBorder="1" applyAlignment="1">
      <alignment horizontal="center" vertical="center" wrapText="1"/>
      <protection locked="0"/>
    </xf>
    <xf numFmtId="0" fontId="23" fillId="9" borderId="21" xfId="0" applyFont="1" applyFill="1" applyBorder="1" applyAlignment="1">
      <alignment horizontal="center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0" fontId="0" fillId="9" borderId="0" xfId="0" applyFill="1" applyAlignment="1" applyProtection="1">
      <alignment vertical="top"/>
    </xf>
    <xf numFmtId="0" fontId="0" fillId="9" borderId="0" xfId="0" applyFill="1" applyAlignment="1">
      <alignment vertical="top"/>
      <protection locked="0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49" fontId="15" fillId="5" borderId="1" xfId="0" applyNumberFormat="1" applyFont="1" applyFill="1" applyBorder="1" applyAlignment="1">
      <alignment horizontal="right" vertical="center" wrapText="1" indent="11"/>
      <protection locked="0"/>
    </xf>
    <xf numFmtId="0" fontId="15" fillId="5" borderId="0" xfId="0" applyFont="1" applyFill="1" applyBorder="1" applyAlignment="1">
      <alignment horizontal="left" vertical="center"/>
      <protection locked="0"/>
    </xf>
    <xf numFmtId="0" fontId="15" fillId="5" borderId="0" xfId="0" applyFont="1" applyFill="1" applyBorder="1" applyAlignment="1">
      <alignment horizontal="left" vertical="center" indent="11"/>
      <protection locked="0"/>
    </xf>
    <xf numFmtId="49" fontId="19" fillId="6" borderId="12" xfId="0" applyNumberFormat="1" applyFont="1" applyFill="1" applyBorder="1" applyAlignment="1">
      <alignment horizontal="right" vertical="center" wrapText="1" indent="5"/>
      <protection locked="0"/>
    </xf>
    <xf numFmtId="0" fontId="20" fillId="6" borderId="10" xfId="0" applyFont="1" applyFill="1" applyBorder="1" applyAlignment="1">
      <alignment horizontal="left" vertical="center"/>
      <protection locked="0"/>
    </xf>
    <xf numFmtId="0" fontId="20" fillId="6" borderId="10" xfId="0" applyFont="1" applyFill="1" applyBorder="1" applyAlignment="1">
      <alignment vertical="top"/>
      <protection locked="0"/>
    </xf>
    <xf numFmtId="49" fontId="17" fillId="3" borderId="13" xfId="0" applyNumberFormat="1" applyFont="1" applyFill="1" applyBorder="1" applyAlignment="1">
      <alignment horizontal="right" vertical="center" wrapText="1" indent="11"/>
      <protection locked="0"/>
    </xf>
    <xf numFmtId="0" fontId="17" fillId="2" borderId="14" xfId="0" applyFont="1" applyFill="1" applyBorder="1" applyAlignment="1">
      <alignment horizontal="left" vertical="center"/>
      <protection locked="0"/>
    </xf>
    <xf numFmtId="0" fontId="17" fillId="2" borderId="14" xfId="0" applyFont="1" applyFill="1" applyBorder="1" applyAlignment="1">
      <alignment horizontal="left" vertical="center" indent="11"/>
      <protection locked="0"/>
    </xf>
    <xf numFmtId="0" fontId="18" fillId="2" borderId="8" xfId="0" applyFont="1" applyFill="1" applyBorder="1" applyAlignment="1">
      <alignment horizontal="left" vertical="center" indent="11"/>
      <protection locked="0"/>
    </xf>
    <xf numFmtId="49" fontId="15" fillId="0" borderId="1" xfId="0" applyNumberFormat="1" applyFont="1" applyFill="1" applyBorder="1" applyAlignment="1">
      <alignment horizontal="right" vertical="center" wrapText="1" indent="11"/>
      <protection locked="0"/>
    </xf>
    <xf numFmtId="0" fontId="15" fillId="0" borderId="0" xfId="0" applyFont="1" applyFill="1" applyBorder="1" applyAlignment="1">
      <alignment horizontal="left" vertical="center"/>
      <protection locked="0"/>
    </xf>
    <xf numFmtId="0" fontId="15" fillId="0" borderId="0" xfId="0" applyFont="1" applyFill="1" applyBorder="1" applyAlignment="1">
      <alignment horizontal="left" vertical="center" indent="11"/>
      <protection locked="0"/>
    </xf>
    <xf numFmtId="0" fontId="23" fillId="9" borderId="24" xfId="0" applyFont="1" applyFill="1" applyBorder="1" applyAlignment="1">
      <alignment horizontal="center" vertical="center" wrapText="1"/>
      <protection locked="0"/>
    </xf>
    <xf numFmtId="0" fontId="23" fillId="9" borderId="25" xfId="0" applyFont="1" applyFill="1" applyBorder="1" applyAlignment="1">
      <alignment horizontal="center" vertical="center" wrapText="1"/>
      <protection locked="0"/>
    </xf>
    <xf numFmtId="0" fontId="23" fillId="9" borderId="26" xfId="0" applyFont="1" applyFill="1" applyBorder="1" applyAlignment="1">
      <alignment horizontal="center" vertical="center" wrapText="1"/>
      <protection locked="0"/>
    </xf>
    <xf numFmtId="0" fontId="12" fillId="5" borderId="15" xfId="0" applyFont="1" applyFill="1" applyBorder="1" applyAlignment="1">
      <alignment horizontal="center" vertical="center"/>
      <protection locked="0"/>
    </xf>
    <xf numFmtId="0" fontId="7" fillId="0" borderId="16" xfId="0" applyFont="1" applyBorder="1" applyAlignment="1">
      <alignment vertical="top"/>
      <protection locked="0"/>
    </xf>
    <xf numFmtId="0" fontId="8" fillId="0" borderId="17" xfId="0" applyFont="1" applyBorder="1" applyAlignment="1">
      <alignment vertical="top"/>
      <protection locked="0"/>
    </xf>
    <xf numFmtId="0" fontId="26" fillId="9" borderId="0" xfId="0" applyFont="1" applyFill="1" applyAlignment="1">
      <alignment vertical="distributed"/>
      <protection locked="0"/>
    </xf>
    <xf numFmtId="0" fontId="27" fillId="9" borderId="0" xfId="0" applyFont="1" applyFill="1" applyAlignment="1">
      <alignment vertical="distributed"/>
      <protection locked="0"/>
    </xf>
    <xf numFmtId="0" fontId="28" fillId="0" borderId="0" xfId="0" applyFont="1" applyAlignment="1">
      <alignment horizontal="center" vertical="distributed"/>
      <protection locked="0"/>
    </xf>
    <xf numFmtId="0" fontId="27" fillId="10" borderId="0" xfId="0" applyFont="1" applyFill="1" applyAlignment="1">
      <alignment horizontal="center" vertical="distributed"/>
      <protection locked="0"/>
    </xf>
    <xf numFmtId="0" fontId="27" fillId="10" borderId="0" xfId="0" applyFont="1" applyFill="1" applyAlignment="1">
      <alignment vertical="distributed"/>
      <protection locked="0"/>
    </xf>
  </cellXfs>
  <cellStyles count="2">
    <cellStyle name="Normal" xfId="0" builtinId="0"/>
    <cellStyle name="Normal 2" xfId="1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3E3C3A"/>
      <rgbColor rgb="00FFFFCC"/>
      <rgbColor rgb="00646464"/>
      <rgbColor rgb="00660066"/>
      <rgbColor rgb="00FF8080"/>
      <rgbColor rgb="000066CC"/>
      <rgbColor rgb="00CCCCFF"/>
      <rgbColor rgb="00B0C4DE"/>
      <rgbColor rgb="00BFBFBF"/>
      <rgbColor rgb="00F5F5F5"/>
      <rgbColor rgb="00D8D8D8"/>
      <rgbColor rgb="00FAF3E8"/>
      <rgbColor rgb="00A5A5A5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1"/>
  <sheetViews>
    <sheetView tabSelected="1" view="pageBreakPreview" topLeftCell="A175" zoomScale="85" zoomScaleNormal="85" zoomScaleSheetLayoutView="85" workbookViewId="0">
      <selection activeCell="A4" sqref="A4:G4"/>
    </sheetView>
  </sheetViews>
  <sheetFormatPr baseColWidth="10" defaultColWidth="10" defaultRowHeight="15" customHeight="1" x14ac:dyDescent="0.15"/>
  <cols>
    <col min="1" max="1" width="11.6640625" customWidth="1"/>
    <col min="2" max="2" width="0" hidden="1" customWidth="1"/>
    <col min="3" max="3" width="82.5" customWidth="1"/>
    <col min="4" max="4" width="8" customWidth="1"/>
    <col min="5" max="5" width="13" customWidth="1"/>
    <col min="6" max="6" width="17.83203125" customWidth="1"/>
    <col min="7" max="7" width="22.83203125" customWidth="1"/>
    <col min="8" max="8" width="0" hidden="1" customWidth="1"/>
    <col min="9" max="9" width="64.6640625" customWidth="1"/>
  </cols>
  <sheetData>
    <row r="1" spans="1:9" ht="15" customHeight="1" thickBot="1" x14ac:dyDescent="0.2">
      <c r="A1" s="1"/>
      <c r="B1" s="2"/>
      <c r="C1" s="3"/>
      <c r="D1" s="4"/>
      <c r="E1" s="5"/>
      <c r="F1" s="5"/>
    </row>
    <row r="2" spans="1:9" ht="30.6" customHeight="1" x14ac:dyDescent="0.15">
      <c r="A2" s="75" t="s">
        <v>259</v>
      </c>
      <c r="B2" s="76"/>
      <c r="C2" s="76"/>
      <c r="D2" s="76"/>
      <c r="E2" s="76"/>
      <c r="F2" s="76"/>
      <c r="G2" s="77"/>
      <c r="H2" s="6"/>
    </row>
    <row r="3" spans="1:9" ht="15" customHeight="1" x14ac:dyDescent="0.15">
      <c r="A3" s="48"/>
      <c r="B3" s="49"/>
      <c r="C3" s="49"/>
      <c r="D3" s="4"/>
      <c r="E3" s="49"/>
      <c r="F3" s="49"/>
      <c r="G3" s="50"/>
      <c r="H3" s="7"/>
    </row>
    <row r="4" spans="1:9" s="74" customFormat="1" ht="36.75" customHeight="1" x14ac:dyDescent="0.15">
      <c r="A4" s="78" t="s">
        <v>264</v>
      </c>
      <c r="B4" s="79"/>
      <c r="C4" s="79"/>
      <c r="D4" s="79"/>
      <c r="E4" s="79"/>
      <c r="F4" s="79"/>
      <c r="G4" s="80"/>
    </row>
    <row r="5" spans="1:9" ht="23.25" x14ac:dyDescent="0.15">
      <c r="A5" s="83" t="s">
        <v>260</v>
      </c>
      <c r="B5" s="84"/>
      <c r="C5" s="84"/>
      <c r="D5" s="84"/>
      <c r="E5" s="84"/>
      <c r="F5" s="84"/>
      <c r="G5" s="85"/>
      <c r="H5" s="8"/>
    </row>
    <row r="6" spans="1:9" ht="24" thickBot="1" x14ac:dyDescent="0.2">
      <c r="A6" s="99" t="s">
        <v>263</v>
      </c>
      <c r="B6" s="100"/>
      <c r="C6" s="100"/>
      <c r="D6" s="100"/>
      <c r="E6" s="100"/>
      <c r="F6" s="100"/>
      <c r="G6" s="101"/>
      <c r="H6" s="8"/>
    </row>
    <row r="7" spans="1:9" ht="15" customHeight="1" x14ac:dyDescent="0.15">
      <c r="A7" s="105" t="s">
        <v>261</v>
      </c>
      <c r="B7" s="106"/>
      <c r="C7" s="106"/>
      <c r="D7" s="107"/>
      <c r="E7" s="108"/>
      <c r="F7" s="109"/>
      <c r="G7" s="109"/>
      <c r="H7" s="9"/>
    </row>
    <row r="8" spans="1:9" ht="15" customHeight="1" thickBot="1" x14ac:dyDescent="0.2">
      <c r="A8" s="81" t="s">
        <v>262</v>
      </c>
      <c r="B8" s="82"/>
      <c r="C8" s="81"/>
      <c r="D8" s="81"/>
      <c r="E8" s="81"/>
      <c r="F8" s="82"/>
      <c r="G8" s="82"/>
      <c r="H8" s="9"/>
    </row>
    <row r="9" spans="1:9" ht="37.5" customHeight="1" x14ac:dyDescent="0.15">
      <c r="A9" s="10" t="s">
        <v>1</v>
      </c>
      <c r="B9" s="11" t="s">
        <v>2</v>
      </c>
      <c r="C9" s="11" t="s">
        <v>3</v>
      </c>
      <c r="D9" s="11" t="s">
        <v>4</v>
      </c>
      <c r="E9" s="11" t="s">
        <v>5</v>
      </c>
      <c r="F9" s="11" t="s">
        <v>6</v>
      </c>
      <c r="G9" s="12" t="s">
        <v>7</v>
      </c>
      <c r="H9" s="13" t="s">
        <v>0</v>
      </c>
    </row>
    <row r="10" spans="1:9" ht="65.25" customHeight="1" x14ac:dyDescent="0.15">
      <c r="A10" s="14" t="s">
        <v>8</v>
      </c>
      <c r="B10" s="15"/>
      <c r="C10" s="16" t="s">
        <v>9</v>
      </c>
      <c r="D10" s="17"/>
      <c r="E10" s="18"/>
      <c r="F10" s="18"/>
      <c r="G10" s="19"/>
      <c r="H10" s="20"/>
    </row>
    <row r="11" spans="1:9" ht="30" customHeight="1" x14ac:dyDescent="0.15">
      <c r="A11" s="21" t="s">
        <v>10</v>
      </c>
      <c r="B11" s="22"/>
      <c r="C11" s="23" t="s">
        <v>11</v>
      </c>
      <c r="D11" s="17"/>
      <c r="E11" s="18"/>
      <c r="F11" s="18"/>
      <c r="G11" s="19"/>
      <c r="H11" s="20"/>
    </row>
    <row r="12" spans="1:9" ht="27.75" customHeight="1" x14ac:dyDescent="0.15">
      <c r="A12" s="24" t="s">
        <v>12</v>
      </c>
      <c r="B12" s="22"/>
      <c r="C12" s="25" t="s">
        <v>258</v>
      </c>
      <c r="D12" s="17"/>
      <c r="E12" s="18"/>
      <c r="F12" s="18"/>
      <c r="G12" s="19"/>
      <c r="H12" s="20"/>
    </row>
    <row r="13" spans="1:9" ht="26.25" customHeight="1" x14ac:dyDescent="0.15">
      <c r="A13" s="26" t="s">
        <v>14</v>
      </c>
      <c r="B13" s="22"/>
      <c r="C13" s="29" t="s">
        <v>258</v>
      </c>
      <c r="D13" s="31" t="s">
        <v>38</v>
      </c>
      <c r="E13" s="63">
        <v>1</v>
      </c>
      <c r="F13" s="58"/>
      <c r="G13" s="59">
        <f>IF(ISNUMBER(#REF!),IF(ISNUMBER(#REF!),ROUND(#REF!*#REF!,2),ROUND(#REF!*$E13,2)),IF(ISNUMBER(#REF!),ROUND($F13*#REF!,2),ROUND($F13*$E13,2)))</f>
        <v>0</v>
      </c>
      <c r="H13" s="55"/>
      <c r="I13" s="56"/>
    </row>
    <row r="14" spans="1:9" ht="27.75" customHeight="1" x14ac:dyDescent="0.15">
      <c r="A14" s="24" t="s">
        <v>34</v>
      </c>
      <c r="B14" s="22"/>
      <c r="C14" s="25" t="s">
        <v>35</v>
      </c>
      <c r="D14" s="17"/>
      <c r="E14" s="18"/>
      <c r="F14" s="18"/>
      <c r="G14" s="19"/>
      <c r="H14" s="20"/>
    </row>
    <row r="15" spans="1:9" ht="26.25" customHeight="1" x14ac:dyDescent="0.15">
      <c r="A15" s="26" t="s">
        <v>36</v>
      </c>
      <c r="B15" s="22"/>
      <c r="C15" s="27" t="s">
        <v>30</v>
      </c>
      <c r="D15" s="17"/>
      <c r="E15" s="18"/>
      <c r="F15" s="18"/>
      <c r="G15" s="19"/>
      <c r="H15" s="20"/>
    </row>
    <row r="16" spans="1:9" ht="26.25" customHeight="1" x14ac:dyDescent="0.15">
      <c r="A16" s="26"/>
      <c r="B16" s="22"/>
      <c r="C16" s="29" t="s">
        <v>37</v>
      </c>
      <c r="D16" s="31" t="s">
        <v>38</v>
      </c>
      <c r="E16" s="37">
        <v>1</v>
      </c>
      <c r="F16" s="33"/>
      <c r="G16" s="34">
        <f>IF(ISNUMBER(#REF!),IF(ISNUMBER(#REF!),ROUND(#REF!*#REF!,2),ROUND(#REF!*$E16,2)),IF(ISNUMBER(#REF!),ROUND($F16*#REF!,2),ROUND($F16*$E16,2)))</f>
        <v>0</v>
      </c>
      <c r="H16" s="20"/>
    </row>
    <row r="17" spans="1:9" ht="26.25" customHeight="1" x14ac:dyDescent="0.15">
      <c r="A17" s="26" t="s">
        <v>39</v>
      </c>
      <c r="B17" s="22"/>
      <c r="C17" s="27" t="s">
        <v>40</v>
      </c>
      <c r="D17" s="31"/>
      <c r="E17" s="72"/>
      <c r="F17" s="58"/>
      <c r="G17" s="59"/>
      <c r="H17" s="55"/>
      <c r="I17" s="69"/>
    </row>
    <row r="18" spans="1:9" ht="26.25" customHeight="1" x14ac:dyDescent="0.15">
      <c r="A18" s="26"/>
      <c r="B18" s="22"/>
      <c r="C18" s="29" t="s">
        <v>41</v>
      </c>
      <c r="D18" s="31" t="s">
        <v>42</v>
      </c>
      <c r="E18" s="63">
        <v>130.5</v>
      </c>
      <c r="F18" s="58"/>
      <c r="G18" s="59">
        <f>IF(ISNUMBER(#REF!),IF(ISNUMBER(#REF!),ROUND(#REF!*#REF!,2),ROUND(#REF!*$E18,2)),IF(ISNUMBER(#REF!),ROUND($F18*#REF!,2),ROUND($F18*$E18,2)))</f>
        <v>0</v>
      </c>
      <c r="H18" s="55"/>
      <c r="I18" s="56"/>
    </row>
    <row r="19" spans="1:9" ht="26.25" customHeight="1" x14ac:dyDescent="0.15">
      <c r="A19" s="26" t="s">
        <v>43</v>
      </c>
      <c r="B19" s="22"/>
      <c r="C19" s="27" t="s">
        <v>44</v>
      </c>
      <c r="D19" s="31"/>
      <c r="E19" s="38"/>
      <c r="F19" s="33"/>
      <c r="G19" s="34"/>
      <c r="H19" s="20"/>
    </row>
    <row r="20" spans="1:9" ht="26.25" customHeight="1" x14ac:dyDescent="0.15">
      <c r="A20" s="26"/>
      <c r="B20" s="22"/>
      <c r="C20" s="29" t="s">
        <v>45</v>
      </c>
      <c r="D20" s="31" t="s">
        <v>46</v>
      </c>
      <c r="E20" s="32"/>
      <c r="F20" s="33"/>
      <c r="G20" s="34"/>
      <c r="H20" s="20"/>
    </row>
    <row r="21" spans="1:9" ht="26.25" customHeight="1" x14ac:dyDescent="0.15">
      <c r="A21" s="26" t="s">
        <v>47</v>
      </c>
      <c r="B21" s="22"/>
      <c r="C21" s="27" t="s">
        <v>48</v>
      </c>
      <c r="D21" s="17"/>
      <c r="E21" s="18"/>
      <c r="F21" s="18"/>
      <c r="G21" s="19"/>
      <c r="H21" s="20"/>
    </row>
    <row r="22" spans="1:9" ht="26.25" customHeight="1" x14ac:dyDescent="0.15">
      <c r="A22" s="26"/>
      <c r="B22" s="22"/>
      <c r="C22" s="29" t="s">
        <v>49</v>
      </c>
      <c r="D22" s="31" t="s">
        <v>50</v>
      </c>
      <c r="E22" s="63">
        <v>534.25</v>
      </c>
      <c r="F22" s="58"/>
      <c r="G22" s="59">
        <f>IF(ISNUMBER(#REF!),IF(ISNUMBER(#REF!),ROUND(#REF!*#REF!,2),ROUND(#REF!*$E22,2)),IF(ISNUMBER(#REF!),ROUND($F22*#REF!,2),ROUND($F22*$E22,2)))</f>
        <v>0</v>
      </c>
      <c r="H22" s="55"/>
      <c r="I22" s="71"/>
    </row>
    <row r="23" spans="1:9" ht="22.5" customHeight="1" x14ac:dyDescent="0.15">
      <c r="A23" s="26"/>
      <c r="B23" s="22"/>
      <c r="C23" s="29" t="s">
        <v>51</v>
      </c>
      <c r="D23" s="31" t="s">
        <v>46</v>
      </c>
      <c r="E23" s="63"/>
      <c r="F23" s="58"/>
      <c r="G23" s="59"/>
      <c r="H23" s="55"/>
      <c r="I23" s="71"/>
    </row>
    <row r="24" spans="1:9" ht="22.5" customHeight="1" x14ac:dyDescent="0.15">
      <c r="A24" s="26"/>
      <c r="B24" s="22"/>
      <c r="C24" s="29" t="s">
        <v>52</v>
      </c>
      <c r="D24" s="31" t="s">
        <v>42</v>
      </c>
      <c r="E24" s="39">
        <v>79</v>
      </c>
      <c r="F24" s="33"/>
      <c r="G24" s="34">
        <f>IF(ISNUMBER(#REF!),IF(ISNUMBER(#REF!),ROUND(#REF!*#REF!,2),ROUND(#REF!*$E24,2)),IF(ISNUMBER(#REF!),ROUND($F24*#REF!,2),ROUND($F24*$E24,2)))</f>
        <v>0</v>
      </c>
      <c r="H24" s="20"/>
    </row>
    <row r="25" spans="1:9" ht="26.25" customHeight="1" x14ac:dyDescent="0.15">
      <c r="A25" s="26" t="s">
        <v>53</v>
      </c>
      <c r="B25" s="22"/>
      <c r="C25" s="27" t="s">
        <v>54</v>
      </c>
      <c r="D25" s="17"/>
      <c r="E25" s="18"/>
      <c r="F25" s="18"/>
      <c r="G25" s="19"/>
      <c r="H25" s="20"/>
    </row>
    <row r="26" spans="1:9" ht="27.75" customHeight="1" x14ac:dyDescent="0.15">
      <c r="A26" s="26" t="s">
        <v>55</v>
      </c>
      <c r="B26" s="22"/>
      <c r="C26" s="29" t="s">
        <v>56</v>
      </c>
      <c r="D26" s="31" t="s">
        <v>57</v>
      </c>
      <c r="E26" s="32">
        <v>2</v>
      </c>
      <c r="F26" s="33"/>
      <c r="G26" s="34">
        <f>IF(ISNUMBER(#REF!),IF(ISNUMBER(#REF!),ROUND(#REF!*#REF!,2),ROUND(#REF!*$E26,2)),IF(ISNUMBER(#REF!),ROUND($F26*#REF!,2),ROUND($F26*$E26,2)))</f>
        <v>0</v>
      </c>
      <c r="H26" s="20"/>
    </row>
    <row r="27" spans="1:9" ht="27.75" customHeight="1" x14ac:dyDescent="0.15">
      <c r="A27" s="26" t="s">
        <v>58</v>
      </c>
      <c r="B27" s="22"/>
      <c r="C27" s="27" t="s">
        <v>59</v>
      </c>
      <c r="D27" s="31"/>
      <c r="E27" s="38"/>
      <c r="F27" s="33"/>
      <c r="G27" s="34"/>
      <c r="H27" s="20"/>
    </row>
    <row r="28" spans="1:9" ht="26.25" customHeight="1" x14ac:dyDescent="0.15">
      <c r="A28" s="26"/>
      <c r="B28" s="22"/>
      <c r="C28" s="29" t="s">
        <v>59</v>
      </c>
      <c r="D28" s="31" t="s">
        <v>50</v>
      </c>
      <c r="E28" s="39">
        <v>267.13</v>
      </c>
      <c r="F28" s="33"/>
      <c r="G28" s="34">
        <f>IF(ISNUMBER(#REF!),IF(ISNUMBER(#REF!),ROUND(#REF!*#REF!,2),ROUND(#REF!*$E28,2)),IF(ISNUMBER(#REF!),ROUND($F28*#REF!,2),ROUND($F28*$E28,2)))</f>
        <v>0</v>
      </c>
      <c r="H28" s="20"/>
    </row>
    <row r="29" spans="1:9" ht="26.25" customHeight="1" x14ac:dyDescent="0.15">
      <c r="A29" s="26" t="s">
        <v>60</v>
      </c>
      <c r="B29" s="22"/>
      <c r="C29" s="27" t="s">
        <v>61</v>
      </c>
      <c r="D29" s="17"/>
      <c r="E29" s="18"/>
      <c r="F29" s="18"/>
      <c r="G29" s="19"/>
      <c r="H29" s="20"/>
    </row>
    <row r="30" spans="1:9" ht="22.5" customHeight="1" x14ac:dyDescent="0.15">
      <c r="A30" s="26"/>
      <c r="B30" s="22"/>
      <c r="C30" s="29" t="s">
        <v>62</v>
      </c>
      <c r="D30" s="31" t="s">
        <v>50</v>
      </c>
      <c r="E30" s="63">
        <v>534.25</v>
      </c>
      <c r="F30" s="58"/>
      <c r="G30" s="59">
        <f>IF(ISNUMBER(#REF!),IF(ISNUMBER(#REF!),ROUND(#REF!*#REF!,2),ROUND(#REF!*$E30,2)),IF(ISNUMBER(#REF!),ROUND($F30*#REF!,2),ROUND($F30*$E30,2)))</f>
        <v>0</v>
      </c>
      <c r="H30" s="47"/>
      <c r="I30" s="46"/>
    </row>
    <row r="31" spans="1:9" ht="26.25" customHeight="1" x14ac:dyDescent="0.15">
      <c r="A31" s="26" t="s">
        <v>64</v>
      </c>
      <c r="B31" s="22"/>
      <c r="C31" s="27" t="s">
        <v>65</v>
      </c>
      <c r="D31" s="17"/>
      <c r="E31" s="18"/>
      <c r="F31" s="18"/>
      <c r="G31" s="19"/>
      <c r="H31" s="20"/>
    </row>
    <row r="32" spans="1:9" ht="22.5" customHeight="1" x14ac:dyDescent="0.15">
      <c r="A32" s="26"/>
      <c r="B32" s="22"/>
      <c r="C32" s="29" t="s">
        <v>65</v>
      </c>
      <c r="D32" s="31" t="s">
        <v>24</v>
      </c>
      <c r="E32" s="32"/>
      <c r="F32" s="33"/>
      <c r="G32" s="34"/>
      <c r="H32" s="20"/>
    </row>
    <row r="33" spans="1:9" ht="31.5" hidden="1" customHeight="1" x14ac:dyDescent="0.15">
      <c r="A33" s="86" t="s">
        <v>66</v>
      </c>
      <c r="B33" s="87"/>
      <c r="C33" s="88"/>
      <c r="D33" s="88"/>
      <c r="E33" s="88"/>
      <c r="F33" s="88"/>
      <c r="G33" s="35">
        <f>SUM(G$16:G$20)+SUM(G$22:G$24)+SUM(G$26:G$28)+G$30+G$32</f>
        <v>0</v>
      </c>
      <c r="H33" s="36"/>
    </row>
    <row r="34" spans="1:9" ht="27.75" customHeight="1" x14ac:dyDescent="0.15">
      <c r="A34" s="24" t="s">
        <v>67</v>
      </c>
      <c r="B34" s="22"/>
      <c r="C34" s="25" t="s">
        <v>68</v>
      </c>
      <c r="D34" s="17"/>
      <c r="E34" s="18"/>
      <c r="F34" s="18"/>
      <c r="G34" s="19"/>
      <c r="H34" s="20"/>
    </row>
    <row r="35" spans="1:9" ht="26.25" customHeight="1" x14ac:dyDescent="0.15">
      <c r="A35" s="26" t="s">
        <v>69</v>
      </c>
      <c r="B35" s="22"/>
      <c r="C35" s="27" t="s">
        <v>70</v>
      </c>
      <c r="D35" s="17"/>
      <c r="E35" s="18"/>
      <c r="F35" s="18"/>
      <c r="G35" s="19"/>
      <c r="H35" s="20"/>
    </row>
    <row r="36" spans="1:9" ht="27.75" customHeight="1" x14ac:dyDescent="0.15">
      <c r="A36" s="26" t="s">
        <v>71</v>
      </c>
      <c r="B36" s="22"/>
      <c r="C36" s="29" t="s">
        <v>70</v>
      </c>
      <c r="D36" s="31" t="s">
        <v>63</v>
      </c>
      <c r="E36" s="37">
        <v>7.75</v>
      </c>
      <c r="F36" s="33"/>
      <c r="G36" s="34">
        <f>IF(ISNUMBER(#REF!),IF(ISNUMBER(#REF!),ROUND(#REF!*#REF!,2),ROUND(#REF!*$E36,2)),IF(ISNUMBER(#REF!),ROUND($F36*#REF!,2),ROUND($F36*$E36,2)))</f>
        <v>0</v>
      </c>
      <c r="H36" s="20"/>
    </row>
    <row r="37" spans="1:9" ht="27.75" customHeight="1" x14ac:dyDescent="0.15">
      <c r="A37" s="26" t="s">
        <v>72</v>
      </c>
      <c r="B37" s="22"/>
      <c r="C37" s="27" t="s">
        <v>73</v>
      </c>
      <c r="D37" s="17"/>
      <c r="E37" s="18"/>
      <c r="F37" s="18"/>
      <c r="G37" s="19"/>
      <c r="H37" s="20"/>
    </row>
    <row r="38" spans="1:9" ht="26.25" customHeight="1" x14ac:dyDescent="0.15">
      <c r="A38" s="26"/>
      <c r="B38" s="22"/>
      <c r="C38" s="29" t="s">
        <v>73</v>
      </c>
      <c r="D38" s="31" t="s">
        <v>50</v>
      </c>
      <c r="E38" s="39">
        <v>60.8</v>
      </c>
      <c r="F38" s="33"/>
      <c r="G38" s="34">
        <f>IF(ISNUMBER(#REF!),IF(ISNUMBER(#REF!),ROUND(#REF!*#REF!,2),ROUND(#REF!*$E38,2)),IF(ISNUMBER(#REF!),ROUND($F38*#REF!,2),ROUND($F38*$E38,2)))</f>
        <v>0</v>
      </c>
      <c r="H38" s="20"/>
    </row>
    <row r="39" spans="1:9" ht="26.25" customHeight="1" x14ac:dyDescent="0.15">
      <c r="A39" s="26" t="s">
        <v>74</v>
      </c>
      <c r="B39" s="22"/>
      <c r="C39" s="27" t="s">
        <v>75</v>
      </c>
      <c r="D39" s="17"/>
      <c r="E39" s="18"/>
      <c r="F39" s="18"/>
      <c r="G39" s="19"/>
      <c r="H39" s="20"/>
    </row>
    <row r="40" spans="1:9" ht="27.75" customHeight="1" x14ac:dyDescent="0.15">
      <c r="A40" s="26" t="s">
        <v>76</v>
      </c>
      <c r="B40" s="22"/>
      <c r="C40" s="29" t="s">
        <v>75</v>
      </c>
      <c r="D40" s="31" t="s">
        <v>42</v>
      </c>
      <c r="E40" s="63">
        <v>85.9</v>
      </c>
      <c r="F40" s="58"/>
      <c r="G40" s="59">
        <f>IF(ISNUMBER(#REF!),IF(ISNUMBER(#REF!),ROUND(#REF!*#REF!,2),ROUND(#REF!*$E40,2)),IF(ISNUMBER(#REF!),ROUND($F40*#REF!,2),ROUND($F40*$E40,2)))</f>
        <v>0</v>
      </c>
      <c r="H40" s="55"/>
      <c r="I40" s="56"/>
    </row>
    <row r="41" spans="1:9" ht="26.25" customHeight="1" x14ac:dyDescent="0.15">
      <c r="A41" s="26" t="s">
        <v>77</v>
      </c>
      <c r="B41" s="22"/>
      <c r="C41" s="27" t="s">
        <v>78</v>
      </c>
      <c r="D41" s="17"/>
      <c r="E41" s="18"/>
      <c r="F41" s="18"/>
      <c r="G41" s="19"/>
      <c r="H41" s="20"/>
    </row>
    <row r="42" spans="1:9" ht="22.5" customHeight="1" x14ac:dyDescent="0.15">
      <c r="A42" s="26"/>
      <c r="B42" s="22"/>
      <c r="C42" s="29" t="s">
        <v>79</v>
      </c>
      <c r="D42" s="31" t="s">
        <v>38</v>
      </c>
      <c r="E42" s="37">
        <v>1</v>
      </c>
      <c r="F42" s="33"/>
      <c r="G42" s="34">
        <f>IF(ISNUMBER(#REF!),IF(ISNUMBER(#REF!),ROUND(#REF!*#REF!,2),ROUND(#REF!*$E42,2)),IF(ISNUMBER(#REF!),ROUND($F42*#REF!,2),ROUND($F42*$E42,2)))</f>
        <v>0</v>
      </c>
      <c r="H42" s="20"/>
    </row>
    <row r="43" spans="1:9" ht="26.25" customHeight="1" x14ac:dyDescent="0.15">
      <c r="A43" s="26"/>
      <c r="B43" s="22"/>
      <c r="C43" s="29" t="s">
        <v>80</v>
      </c>
      <c r="D43" s="31" t="s">
        <v>38</v>
      </c>
      <c r="E43" s="37">
        <v>1</v>
      </c>
      <c r="F43" s="33"/>
      <c r="G43" s="34">
        <f>IF(ISNUMBER(#REF!),IF(ISNUMBER(#REF!),ROUND(#REF!*#REF!,2),ROUND(#REF!*$E43,2)),IF(ISNUMBER(#REF!),ROUND($F43*#REF!,2),ROUND($F43*$E43,2)))</f>
        <v>0</v>
      </c>
      <c r="H43" s="20"/>
    </row>
    <row r="44" spans="1:9" ht="26.25" customHeight="1" x14ac:dyDescent="0.15">
      <c r="A44" s="26" t="s">
        <v>81</v>
      </c>
      <c r="B44" s="22"/>
      <c r="C44" s="27" t="s">
        <v>82</v>
      </c>
      <c r="D44" s="31"/>
      <c r="E44" s="38"/>
      <c r="F44" s="33"/>
      <c r="G44" s="34"/>
      <c r="H44" s="20"/>
    </row>
    <row r="45" spans="1:9" ht="18" x14ac:dyDescent="0.15">
      <c r="A45" s="64" t="s">
        <v>83</v>
      </c>
      <c r="B45" s="65"/>
      <c r="C45" s="66" t="s">
        <v>82</v>
      </c>
      <c r="D45" s="62" t="s">
        <v>42</v>
      </c>
      <c r="E45" s="63">
        <v>63.08</v>
      </c>
      <c r="F45" s="58"/>
      <c r="G45" s="59">
        <f>IF(ISNUMBER(#REF!),IF(ISNUMBER(#REF!),ROUND(#REF!*#REF!,2),ROUND(#REF!*$E45,2)),IF(ISNUMBER(#REF!),ROUND($F45*#REF!,2),ROUND($F45*$E45,2)))</f>
        <v>0</v>
      </c>
      <c r="H45" s="55"/>
      <c r="I45" s="60"/>
    </row>
    <row r="46" spans="1:9" ht="31.5" hidden="1" customHeight="1" x14ac:dyDescent="0.15">
      <c r="A46" s="96" t="s">
        <v>84</v>
      </c>
      <c r="B46" s="97"/>
      <c r="C46" s="98"/>
      <c r="D46" s="98"/>
      <c r="E46" s="98"/>
      <c r="F46" s="98"/>
      <c r="G46" s="67">
        <f>G$36+G$38+G$40+SUM(G$42:G$45)</f>
        <v>0</v>
      </c>
      <c r="H46" s="68"/>
      <c r="I46" s="69"/>
    </row>
    <row r="47" spans="1:9" ht="27.75" customHeight="1" x14ac:dyDescent="0.15">
      <c r="A47" s="70" t="s">
        <v>85</v>
      </c>
      <c r="B47" s="65"/>
      <c r="C47" s="51" t="s">
        <v>86</v>
      </c>
      <c r="D47" s="52"/>
      <c r="E47" s="53"/>
      <c r="F47" s="53"/>
      <c r="G47" s="54"/>
      <c r="H47" s="55"/>
      <c r="I47" s="69"/>
    </row>
    <row r="48" spans="1:9" ht="27.75" customHeight="1" x14ac:dyDescent="0.15">
      <c r="A48" s="26" t="s">
        <v>87</v>
      </c>
      <c r="B48" s="22"/>
      <c r="C48" s="27" t="s">
        <v>88</v>
      </c>
      <c r="D48" s="17"/>
      <c r="E48" s="18"/>
      <c r="F48" s="18"/>
      <c r="G48" s="19"/>
      <c r="H48" s="20"/>
    </row>
    <row r="49" spans="1:9" ht="27.75" customHeight="1" x14ac:dyDescent="0.15">
      <c r="A49" s="26" t="s">
        <v>89</v>
      </c>
      <c r="B49" s="22"/>
      <c r="C49" s="29" t="s">
        <v>88</v>
      </c>
      <c r="D49" s="17"/>
      <c r="E49" s="18"/>
      <c r="F49" s="18"/>
      <c r="G49" s="19"/>
      <c r="H49" s="20"/>
    </row>
    <row r="50" spans="1:9" ht="26.25" customHeight="1" x14ac:dyDescent="0.15">
      <c r="A50" s="26"/>
      <c r="B50" s="22"/>
      <c r="C50" s="30" t="s">
        <v>90</v>
      </c>
      <c r="D50" s="31" t="s">
        <v>50</v>
      </c>
      <c r="E50" s="39">
        <v>681.1</v>
      </c>
      <c r="F50" s="33"/>
      <c r="G50" s="34">
        <f>IF(ISNUMBER(#REF!),IF(ISNUMBER(#REF!),ROUND(#REF!*#REF!,2),ROUND(#REF!*$E50,2)),IF(ISNUMBER(#REF!),ROUND($F50*#REF!,2),ROUND($F50*$E50,2)))</f>
        <v>0</v>
      </c>
      <c r="H50" s="20"/>
    </row>
    <row r="51" spans="1:9" ht="27.75" customHeight="1" x14ac:dyDescent="0.15">
      <c r="A51" s="26" t="s">
        <v>91</v>
      </c>
      <c r="B51" s="22"/>
      <c r="C51" s="29" t="s">
        <v>92</v>
      </c>
      <c r="D51" s="17"/>
      <c r="E51" s="18"/>
      <c r="F51" s="18"/>
      <c r="G51" s="19"/>
      <c r="H51" s="20"/>
    </row>
    <row r="52" spans="1:9" ht="26.25" customHeight="1" x14ac:dyDescent="0.15">
      <c r="A52" s="26"/>
      <c r="B52" s="22"/>
      <c r="C52" s="30" t="s">
        <v>93</v>
      </c>
      <c r="D52" s="31" t="s">
        <v>42</v>
      </c>
      <c r="E52" s="39">
        <v>79</v>
      </c>
      <c r="F52" s="33"/>
      <c r="G52" s="34">
        <f>IF(ISNUMBER(#REF!),IF(ISNUMBER(#REF!),ROUND(#REF!*#REF!,2),ROUND(#REF!*$E52,2)),IF(ISNUMBER(#REF!),ROUND($F52*#REF!,2),ROUND($F52*$E52,2)))</f>
        <v>0</v>
      </c>
      <c r="H52" s="20"/>
    </row>
    <row r="53" spans="1:9" ht="27.75" customHeight="1" x14ac:dyDescent="0.15">
      <c r="A53" s="26" t="s">
        <v>94</v>
      </c>
      <c r="B53" s="22"/>
      <c r="C53" s="30" t="s">
        <v>95</v>
      </c>
      <c r="D53" s="31" t="s">
        <v>42</v>
      </c>
      <c r="E53" s="39">
        <v>85.9</v>
      </c>
      <c r="F53" s="33"/>
      <c r="G53" s="34">
        <f>IF(ISNUMBER(#REF!),IF(ISNUMBER(#REF!),ROUND(#REF!*#REF!,2),ROUND(#REF!*$E53,2)),IF(ISNUMBER(#REF!),ROUND($F53*#REF!,2),ROUND($F53*$E53,2)))</f>
        <v>0</v>
      </c>
      <c r="H53" s="20"/>
    </row>
    <row r="54" spans="1:9" ht="27.75" customHeight="1" x14ac:dyDescent="0.15">
      <c r="A54" s="26" t="s">
        <v>96</v>
      </c>
      <c r="B54" s="22"/>
      <c r="C54" s="30" t="s">
        <v>97</v>
      </c>
      <c r="D54" s="31" t="s">
        <v>42</v>
      </c>
      <c r="E54" s="39">
        <v>52.2</v>
      </c>
      <c r="F54" s="33"/>
      <c r="G54" s="34">
        <f>IF(ISNUMBER(#REF!),IF(ISNUMBER(#REF!),ROUND(#REF!*#REF!,2),ROUND(#REF!*$E54,2)),IF(ISNUMBER(#REF!),ROUND($F54*#REF!,2),ROUND($F54*$E54,2)))</f>
        <v>0</v>
      </c>
      <c r="H54" s="20"/>
    </row>
    <row r="55" spans="1:9" ht="27.75" customHeight="1" x14ac:dyDescent="0.15">
      <c r="A55" s="26" t="s">
        <v>98</v>
      </c>
      <c r="B55" s="22"/>
      <c r="C55" s="30" t="s">
        <v>99</v>
      </c>
      <c r="D55" s="31" t="s">
        <v>24</v>
      </c>
      <c r="E55" s="32"/>
      <c r="F55" s="33"/>
      <c r="G55" s="34"/>
      <c r="H55" s="20"/>
    </row>
    <row r="56" spans="1:9" ht="27.75" customHeight="1" x14ac:dyDescent="0.15">
      <c r="A56" s="26" t="s">
        <v>100</v>
      </c>
      <c r="B56" s="22"/>
      <c r="C56" s="29" t="s">
        <v>101</v>
      </c>
      <c r="D56" s="17"/>
      <c r="E56" s="18"/>
      <c r="F56" s="18"/>
      <c r="G56" s="19"/>
      <c r="H56" s="20"/>
    </row>
    <row r="57" spans="1:9" ht="22.5" customHeight="1" x14ac:dyDescent="0.15">
      <c r="A57" s="26"/>
      <c r="B57" s="22"/>
      <c r="C57" s="30" t="s">
        <v>101</v>
      </c>
      <c r="D57" s="31" t="s">
        <v>42</v>
      </c>
      <c r="E57" s="39">
        <v>85.9</v>
      </c>
      <c r="F57" s="33"/>
      <c r="G57" s="34">
        <f>IF(ISNUMBER(#REF!),IF(ISNUMBER(#REF!),ROUND(#REF!*#REF!,2),ROUND(#REF!*$E57,2)),IF(ISNUMBER(#REF!),ROUND($F57*#REF!,2),ROUND($F57*$E57,2)))</f>
        <v>0</v>
      </c>
      <c r="H57" s="20"/>
    </row>
    <row r="58" spans="1:9" ht="27.75" customHeight="1" x14ac:dyDescent="0.15">
      <c r="A58" s="26" t="s">
        <v>102</v>
      </c>
      <c r="B58" s="22"/>
      <c r="C58" s="29" t="s">
        <v>103</v>
      </c>
      <c r="D58" s="17"/>
      <c r="E58" s="18"/>
      <c r="F58" s="18"/>
      <c r="G58" s="19"/>
      <c r="H58" s="20"/>
    </row>
    <row r="59" spans="1:9" ht="27.75" customHeight="1" x14ac:dyDescent="0.15">
      <c r="A59" s="26" t="s">
        <v>104</v>
      </c>
      <c r="B59" s="22"/>
      <c r="C59" s="61" t="s">
        <v>103</v>
      </c>
      <c r="D59" s="62" t="s">
        <v>42</v>
      </c>
      <c r="E59" s="63">
        <v>85.9</v>
      </c>
      <c r="F59" s="58"/>
      <c r="G59" s="59">
        <f>IF(ISNUMBER(#REF!),IF(ISNUMBER(#REF!),ROUND(#REF!*#REF!,2),ROUND(#REF!*$E59,2)),IF(ISNUMBER(#REF!),ROUND($F59*#REF!,2),ROUND($F59*$E59,2)))</f>
        <v>0</v>
      </c>
      <c r="H59" s="55"/>
      <c r="I59" s="56"/>
    </row>
    <row r="60" spans="1:9" ht="27.75" customHeight="1" x14ac:dyDescent="0.15">
      <c r="A60" s="26" t="s">
        <v>105</v>
      </c>
      <c r="B60" s="22"/>
      <c r="C60" s="27" t="s">
        <v>106</v>
      </c>
      <c r="D60" s="17"/>
      <c r="E60" s="18"/>
      <c r="F60" s="18"/>
      <c r="G60" s="19"/>
      <c r="H60" s="20"/>
    </row>
    <row r="61" spans="1:9" ht="22.5" customHeight="1" x14ac:dyDescent="0.15">
      <c r="A61" s="26"/>
      <c r="B61" s="22"/>
      <c r="C61" s="29" t="s">
        <v>106</v>
      </c>
      <c r="D61" s="31" t="s">
        <v>50</v>
      </c>
      <c r="E61" s="39">
        <v>267.13</v>
      </c>
      <c r="F61" s="33"/>
      <c r="G61" s="34">
        <f>IF(ISNUMBER(#REF!),IF(ISNUMBER(#REF!),ROUND(#REF!*#REF!,2),ROUND(#REF!*$E61,2)),IF(ISNUMBER(#REF!),ROUND($F61*#REF!,2),ROUND($F61*$E61,2)))</f>
        <v>0</v>
      </c>
      <c r="H61" s="20"/>
    </row>
    <row r="62" spans="1:9" ht="26.25" customHeight="1" x14ac:dyDescent="0.15">
      <c r="A62" s="26" t="s">
        <v>107</v>
      </c>
      <c r="B62" s="22"/>
      <c r="C62" s="27" t="s">
        <v>108</v>
      </c>
      <c r="D62" s="17"/>
      <c r="E62" s="18"/>
      <c r="F62" s="18"/>
      <c r="G62" s="19"/>
      <c r="H62" s="20"/>
    </row>
    <row r="63" spans="1:9" ht="27.75" customHeight="1" x14ac:dyDescent="0.15">
      <c r="A63" s="26" t="s">
        <v>109</v>
      </c>
      <c r="B63" s="22"/>
      <c r="C63" s="29" t="s">
        <v>110</v>
      </c>
      <c r="D63" s="17"/>
      <c r="E63" s="18"/>
      <c r="F63" s="18"/>
      <c r="G63" s="19"/>
      <c r="H63" s="20"/>
    </row>
    <row r="64" spans="1:9" ht="22.5" customHeight="1" x14ac:dyDescent="0.15">
      <c r="A64" s="26"/>
      <c r="B64" s="22"/>
      <c r="C64" s="30" t="s">
        <v>111</v>
      </c>
      <c r="D64" s="31" t="s">
        <v>57</v>
      </c>
      <c r="E64" s="32">
        <v>7</v>
      </c>
      <c r="F64" s="33"/>
      <c r="G64" s="34">
        <f>IF(ISNUMBER(#REF!),IF(ISNUMBER(#REF!),ROUND(#REF!*#REF!,2),ROUND(#REF!*$E64,2)),IF(ISNUMBER(#REF!),ROUND($F64*#REF!,2),ROUND($F64*$E64,2)))</f>
        <v>0</v>
      </c>
      <c r="H64" s="20"/>
    </row>
    <row r="65" spans="1:9" ht="22.5" customHeight="1" x14ac:dyDescent="0.15">
      <c r="A65" s="26"/>
      <c r="B65" s="22"/>
      <c r="C65" s="30" t="s">
        <v>112</v>
      </c>
      <c r="D65" s="31" t="s">
        <v>57</v>
      </c>
      <c r="E65" s="32">
        <v>13</v>
      </c>
      <c r="F65" s="33"/>
      <c r="G65" s="34">
        <f>IF(ISNUMBER(#REF!),IF(ISNUMBER(#REF!),ROUND(#REF!*#REF!,2),ROUND(#REF!*$E65,2)),IF(ISNUMBER(#REF!),ROUND($F65*#REF!,2),ROUND($F65*$E65,2)))</f>
        <v>0</v>
      </c>
      <c r="H65" s="20"/>
    </row>
    <row r="66" spans="1:9" ht="27.75" customHeight="1" x14ac:dyDescent="0.15">
      <c r="A66" s="26" t="s">
        <v>113</v>
      </c>
      <c r="B66" s="22"/>
      <c r="C66" s="29" t="s">
        <v>114</v>
      </c>
      <c r="D66" s="17"/>
      <c r="E66" s="18"/>
      <c r="F66" s="18"/>
      <c r="G66" s="19"/>
      <c r="H66" s="20"/>
    </row>
    <row r="67" spans="1:9" ht="22.5" customHeight="1" x14ac:dyDescent="0.15">
      <c r="A67" s="26"/>
      <c r="B67" s="22"/>
      <c r="C67" s="30" t="s">
        <v>115</v>
      </c>
      <c r="D67" s="31" t="s">
        <v>24</v>
      </c>
      <c r="E67" s="32"/>
      <c r="F67" s="33"/>
      <c r="G67" s="34"/>
      <c r="H67" s="20"/>
    </row>
    <row r="68" spans="1:9" ht="27.75" customHeight="1" x14ac:dyDescent="0.15">
      <c r="A68" s="26" t="s">
        <v>116</v>
      </c>
      <c r="B68" s="22"/>
      <c r="C68" s="29" t="s">
        <v>117</v>
      </c>
      <c r="D68" s="17"/>
      <c r="E68" s="18"/>
      <c r="F68" s="18"/>
      <c r="G68" s="19"/>
      <c r="H68" s="20"/>
    </row>
    <row r="69" spans="1:9" ht="26.25" customHeight="1" x14ac:dyDescent="0.15">
      <c r="A69" s="26"/>
      <c r="B69" s="22"/>
      <c r="C69" s="30" t="s">
        <v>118</v>
      </c>
      <c r="D69" s="31" t="s">
        <v>24</v>
      </c>
      <c r="E69" s="32"/>
      <c r="F69" s="33"/>
      <c r="G69" s="34"/>
      <c r="H69" s="20"/>
    </row>
    <row r="70" spans="1:9" ht="31.5" hidden="1" customHeight="1" x14ac:dyDescent="0.15">
      <c r="A70" s="86" t="s">
        <v>119</v>
      </c>
      <c r="B70" s="87"/>
      <c r="C70" s="88"/>
      <c r="D70" s="88"/>
      <c r="E70" s="88"/>
      <c r="F70" s="88"/>
      <c r="G70" s="35">
        <f>G$50+SUM(G$52:G$55)+G$57+G$59+G$61+SUM(G$64:G$65)+G$67+G$69</f>
        <v>0</v>
      </c>
      <c r="H70" s="36"/>
    </row>
    <row r="71" spans="1:9" ht="27.75" customHeight="1" x14ac:dyDescent="0.15">
      <c r="A71" s="24" t="s">
        <v>120</v>
      </c>
      <c r="B71" s="22"/>
      <c r="C71" s="25" t="s">
        <v>121</v>
      </c>
      <c r="D71" s="17"/>
      <c r="E71" s="18"/>
      <c r="F71" s="18"/>
      <c r="G71" s="19"/>
      <c r="H71" s="20"/>
    </row>
    <row r="72" spans="1:9" ht="26.25" customHeight="1" x14ac:dyDescent="0.15">
      <c r="A72" s="26" t="s">
        <v>122</v>
      </c>
      <c r="B72" s="22"/>
      <c r="C72" s="27" t="s">
        <v>123</v>
      </c>
      <c r="D72" s="17"/>
      <c r="E72" s="18"/>
      <c r="F72" s="18"/>
      <c r="G72" s="19"/>
      <c r="H72" s="20"/>
    </row>
    <row r="73" spans="1:9" ht="27.75" customHeight="1" x14ac:dyDescent="0.15">
      <c r="A73" s="26" t="s">
        <v>124</v>
      </c>
      <c r="B73" s="22"/>
      <c r="C73" s="29" t="s">
        <v>125</v>
      </c>
      <c r="D73" s="17"/>
      <c r="E73" s="18"/>
      <c r="F73" s="18"/>
      <c r="G73" s="19"/>
      <c r="H73" s="20"/>
    </row>
    <row r="74" spans="1:9" ht="22.5" customHeight="1" x14ac:dyDescent="0.15">
      <c r="A74" s="26"/>
      <c r="B74" s="22"/>
      <c r="C74" s="30" t="s">
        <v>126</v>
      </c>
      <c r="D74" s="31" t="s">
        <v>57</v>
      </c>
      <c r="E74" s="57">
        <v>2</v>
      </c>
      <c r="F74" s="58"/>
      <c r="G74" s="59">
        <f>IF(ISNUMBER(#REF!),IF(ISNUMBER(#REF!),ROUND(#REF!*#REF!,2),ROUND(#REF!*$E74,2)),IF(ISNUMBER(#REF!),ROUND($F74*#REF!,2),ROUND($F74*$E74,2)))</f>
        <v>0</v>
      </c>
      <c r="H74" s="55"/>
      <c r="I74" s="60"/>
    </row>
    <row r="75" spans="1:9" ht="26.25" customHeight="1" x14ac:dyDescent="0.15">
      <c r="A75" s="26" t="s">
        <v>127</v>
      </c>
      <c r="B75" s="22"/>
      <c r="C75" s="27" t="s">
        <v>128</v>
      </c>
      <c r="D75" s="17"/>
      <c r="E75" s="18"/>
      <c r="F75" s="18"/>
      <c r="G75" s="19"/>
      <c r="H75" s="20"/>
    </row>
    <row r="76" spans="1:9" ht="27.75" customHeight="1" x14ac:dyDescent="0.15">
      <c r="A76" s="26" t="s">
        <v>129</v>
      </c>
      <c r="B76" s="22"/>
      <c r="C76" s="29" t="s">
        <v>130</v>
      </c>
      <c r="D76" s="31"/>
      <c r="E76" s="38"/>
      <c r="F76" s="33"/>
      <c r="G76" s="34"/>
      <c r="H76" s="20"/>
    </row>
    <row r="77" spans="1:9" ht="26.25" customHeight="1" x14ac:dyDescent="0.15">
      <c r="A77" s="26"/>
      <c r="B77" s="22"/>
      <c r="C77" s="30" t="s">
        <v>131</v>
      </c>
      <c r="D77" s="31" t="s">
        <v>42</v>
      </c>
      <c r="E77" s="32">
        <v>79</v>
      </c>
      <c r="F77" s="33"/>
      <c r="G77" s="34">
        <f>IF(ISNUMBER(#REF!),IF(ISNUMBER(#REF!),ROUND(#REF!*#REF!,2),ROUND(#REF!*$E77,2)),IF(ISNUMBER(#REF!),ROUND($F77*#REF!,2),ROUND($F77*$E77,2)))</f>
        <v>0</v>
      </c>
      <c r="H77" s="20"/>
    </row>
    <row r="78" spans="1:9" ht="27.75" customHeight="1" x14ac:dyDescent="0.15">
      <c r="A78" s="26" t="s">
        <v>132</v>
      </c>
      <c r="B78" s="22"/>
      <c r="C78" s="29" t="s">
        <v>133</v>
      </c>
      <c r="D78" s="17"/>
      <c r="E78" s="18"/>
      <c r="F78" s="18"/>
      <c r="G78" s="19"/>
      <c r="H78" s="20"/>
    </row>
    <row r="79" spans="1:9" ht="26.25" customHeight="1" x14ac:dyDescent="0.15">
      <c r="A79" s="26"/>
      <c r="B79" s="22"/>
      <c r="C79" s="30" t="s">
        <v>134</v>
      </c>
      <c r="D79" s="31" t="s">
        <v>57</v>
      </c>
      <c r="E79" s="32">
        <v>4</v>
      </c>
      <c r="F79" s="33"/>
      <c r="G79" s="34">
        <f>IF(ISNUMBER(#REF!),IF(ISNUMBER(#REF!),ROUND(#REF!*#REF!,2),ROUND(#REF!*$E79,2)),IF(ISNUMBER(#REF!),ROUND($F79*#REF!,2),ROUND($F79*$E79,2)))</f>
        <v>0</v>
      </c>
      <c r="H79" s="20"/>
    </row>
    <row r="80" spans="1:9" ht="26.25" customHeight="1" x14ac:dyDescent="0.15">
      <c r="A80" s="26" t="s">
        <v>135</v>
      </c>
      <c r="B80" s="22"/>
      <c r="C80" s="27" t="s">
        <v>136</v>
      </c>
      <c r="D80" s="17"/>
      <c r="E80" s="18"/>
      <c r="F80" s="18"/>
      <c r="G80" s="19"/>
      <c r="H80" s="20"/>
    </row>
    <row r="81" spans="1:8" ht="27.75" customHeight="1" x14ac:dyDescent="0.15">
      <c r="A81" s="26" t="s">
        <v>137</v>
      </c>
      <c r="B81" s="22"/>
      <c r="C81" s="29" t="s">
        <v>138</v>
      </c>
      <c r="D81" s="31"/>
      <c r="E81" s="38"/>
      <c r="F81" s="33"/>
      <c r="G81" s="34"/>
      <c r="H81" s="20"/>
    </row>
    <row r="82" spans="1:8" ht="22.5" customHeight="1" x14ac:dyDescent="0.15">
      <c r="A82" s="26"/>
      <c r="B82" s="22"/>
      <c r="C82" s="30" t="s">
        <v>139</v>
      </c>
      <c r="D82" s="31" t="s">
        <v>42</v>
      </c>
      <c r="E82" s="39">
        <v>85.9</v>
      </c>
      <c r="F82" s="33"/>
      <c r="G82" s="34">
        <f>IF(ISNUMBER(#REF!),IF(ISNUMBER(#REF!),ROUND(#REF!*#REF!,2),ROUND(#REF!*$E82,2)),IF(ISNUMBER(#REF!),ROUND($F82*#REF!,2),ROUND($F82*$E82,2)))</f>
        <v>0</v>
      </c>
      <c r="H82" s="20"/>
    </row>
    <row r="83" spans="1:8" ht="27.75" customHeight="1" x14ac:dyDescent="0.15">
      <c r="A83" s="26" t="s">
        <v>140</v>
      </c>
      <c r="B83" s="22"/>
      <c r="C83" s="29" t="s">
        <v>141</v>
      </c>
      <c r="D83" s="17"/>
      <c r="E83" s="18"/>
      <c r="F83" s="18"/>
      <c r="G83" s="19"/>
      <c r="H83" s="20"/>
    </row>
    <row r="84" spans="1:8" ht="22.5" customHeight="1" x14ac:dyDescent="0.15">
      <c r="A84" s="26"/>
      <c r="B84" s="22"/>
      <c r="C84" s="30" t="s">
        <v>142</v>
      </c>
      <c r="D84" s="31" t="s">
        <v>42</v>
      </c>
      <c r="E84" s="39">
        <v>85.9</v>
      </c>
      <c r="F84" s="33"/>
      <c r="G84" s="34">
        <f>IF(ISNUMBER(#REF!),IF(ISNUMBER(#REF!),ROUND(#REF!*#REF!,2),ROUND(#REF!*$E84,2)),IF(ISNUMBER(#REF!),ROUND($F84*#REF!,2),ROUND($F84*$E84,2)))</f>
        <v>0</v>
      </c>
      <c r="H84" s="20"/>
    </row>
    <row r="85" spans="1:8" ht="27.75" customHeight="1" x14ac:dyDescent="0.15">
      <c r="A85" s="26" t="s">
        <v>143</v>
      </c>
      <c r="B85" s="22"/>
      <c r="C85" s="29" t="s">
        <v>144</v>
      </c>
      <c r="D85" s="17"/>
      <c r="E85" s="18"/>
      <c r="F85" s="18"/>
      <c r="G85" s="19"/>
      <c r="H85" s="20"/>
    </row>
    <row r="86" spans="1:8" ht="22.5" customHeight="1" thickBot="1" x14ac:dyDescent="0.2">
      <c r="A86" s="26"/>
      <c r="B86" s="22"/>
      <c r="C86" s="30" t="s">
        <v>145</v>
      </c>
      <c r="D86" s="31" t="s">
        <v>42</v>
      </c>
      <c r="E86" s="39">
        <v>79</v>
      </c>
      <c r="F86" s="33"/>
      <c r="G86" s="34">
        <f>IF(ISNUMBER(#REF!),IF(ISNUMBER(#REF!),ROUND(#REF!*#REF!,2),ROUND(#REF!*$E86,2)),IF(ISNUMBER(#REF!),ROUND($F86*#REF!,2),ROUND($F86*$E86,2)))</f>
        <v>0</v>
      </c>
      <c r="H86" s="20"/>
    </row>
    <row r="87" spans="1:8" ht="31.5" hidden="1" customHeight="1" thickBot="1" x14ac:dyDescent="0.2">
      <c r="A87" s="86" t="s">
        <v>146</v>
      </c>
      <c r="B87" s="87"/>
      <c r="C87" s="88"/>
      <c r="D87" s="88"/>
      <c r="E87" s="88"/>
      <c r="F87" s="88"/>
      <c r="G87" s="35">
        <f>G$74+SUM(G$76:G$77)+G$79+SUM(G$81:G$82)+G$84+G$86</f>
        <v>0</v>
      </c>
      <c r="H87" s="36"/>
    </row>
    <row r="88" spans="1:8" ht="30" customHeight="1" thickTop="1" x14ac:dyDescent="0.15">
      <c r="A88" s="92" t="s">
        <v>147</v>
      </c>
      <c r="B88" s="93"/>
      <c r="C88" s="94"/>
      <c r="D88" s="94"/>
      <c r="E88" s="94"/>
      <c r="F88" s="95"/>
      <c r="G88" s="40">
        <f>SUM(G$16:G$20)+SUM(G$22:G$24)+SUM(G$26:G$28)+G$30+G$32+G$36+G$38+G$40+SUM(G$42:G$45)+G$50+SUM(G$52:G$55)+G$57+G$59+G$61+SUM(G$64:G$65)+G$67+G$69+G$74+SUM(G$76:G$77)+G$79+SUM(G$81:G$82)+G$84+G$86</f>
        <v>0</v>
      </c>
      <c r="H88" s="41"/>
    </row>
    <row r="89" spans="1:8" ht="30" customHeight="1" x14ac:dyDescent="0.15">
      <c r="A89" s="21" t="s">
        <v>148</v>
      </c>
      <c r="B89" s="22"/>
      <c r="C89" s="23" t="s">
        <v>149</v>
      </c>
      <c r="D89" s="17"/>
      <c r="E89" s="18"/>
      <c r="F89" s="18"/>
      <c r="G89" s="19"/>
      <c r="H89" s="20"/>
    </row>
    <row r="90" spans="1:8" ht="27.75" hidden="1" customHeight="1" x14ac:dyDescent="0.15">
      <c r="A90" s="24" t="s">
        <v>150</v>
      </c>
      <c r="B90" s="22"/>
      <c r="C90" s="25" t="s">
        <v>13</v>
      </c>
      <c r="D90" s="17"/>
      <c r="E90" s="18"/>
      <c r="F90" s="18"/>
      <c r="G90" s="19"/>
      <c r="H90" s="20"/>
    </row>
    <row r="91" spans="1:8" ht="15.75" hidden="1" customHeight="1" x14ac:dyDescent="0.15">
      <c r="A91" s="26" t="s">
        <v>151</v>
      </c>
      <c r="B91" s="22"/>
      <c r="C91" s="27" t="s">
        <v>152</v>
      </c>
      <c r="D91" s="17"/>
      <c r="E91" s="18"/>
      <c r="F91" s="18"/>
      <c r="G91" s="19"/>
      <c r="H91" s="20"/>
    </row>
    <row r="92" spans="1:8" ht="15.75" hidden="1" customHeight="1" x14ac:dyDescent="0.15">
      <c r="A92" s="26" t="s">
        <v>153</v>
      </c>
      <c r="B92" s="22"/>
      <c r="C92" s="27" t="s">
        <v>15</v>
      </c>
      <c r="D92" s="17"/>
      <c r="E92" s="18"/>
      <c r="F92" s="18"/>
      <c r="G92" s="19"/>
      <c r="H92" s="20"/>
    </row>
    <row r="93" spans="1:8" ht="15.75" hidden="1" customHeight="1" x14ac:dyDescent="0.15">
      <c r="A93" s="26" t="s">
        <v>154</v>
      </c>
      <c r="B93" s="22"/>
      <c r="C93" s="27" t="s">
        <v>17</v>
      </c>
      <c r="D93" s="17"/>
      <c r="E93" s="18"/>
      <c r="F93" s="18"/>
      <c r="G93" s="19"/>
      <c r="H93" s="20"/>
    </row>
    <row r="94" spans="1:8" ht="15.75" hidden="1" customHeight="1" x14ac:dyDescent="0.15">
      <c r="A94" s="26" t="s">
        <v>155</v>
      </c>
      <c r="B94" s="22"/>
      <c r="C94" s="27" t="s">
        <v>156</v>
      </c>
      <c r="D94" s="17"/>
      <c r="E94" s="18"/>
      <c r="F94" s="18"/>
      <c r="G94" s="19"/>
      <c r="H94" s="20"/>
    </row>
    <row r="95" spans="1:8" ht="26.25" hidden="1" customHeight="1" x14ac:dyDescent="0.15">
      <c r="A95" s="26" t="s">
        <v>157</v>
      </c>
      <c r="B95" s="22"/>
      <c r="C95" s="27" t="s">
        <v>18</v>
      </c>
      <c r="D95" s="17"/>
      <c r="E95" s="18"/>
      <c r="F95" s="18"/>
      <c r="G95" s="19"/>
      <c r="H95" s="20"/>
    </row>
    <row r="96" spans="1:8" ht="27.75" hidden="1" customHeight="1" x14ac:dyDescent="0.15">
      <c r="A96" s="26" t="s">
        <v>158</v>
      </c>
      <c r="B96" s="22"/>
      <c r="C96" s="29" t="s">
        <v>19</v>
      </c>
      <c r="D96" s="17"/>
      <c r="E96" s="18"/>
      <c r="F96" s="18"/>
      <c r="G96" s="19"/>
      <c r="H96" s="20"/>
    </row>
    <row r="97" spans="1:8" ht="27.75" hidden="1" customHeight="1" x14ac:dyDescent="0.15">
      <c r="A97" s="26" t="s">
        <v>159</v>
      </c>
      <c r="B97" s="22"/>
      <c r="C97" s="29" t="s">
        <v>20</v>
      </c>
      <c r="D97" s="17"/>
      <c r="E97" s="18"/>
      <c r="F97" s="18"/>
      <c r="G97" s="19"/>
      <c r="H97" s="20"/>
    </row>
    <row r="98" spans="1:8" ht="27.75" hidden="1" customHeight="1" x14ac:dyDescent="0.15">
      <c r="A98" s="26" t="s">
        <v>160</v>
      </c>
      <c r="B98" s="22"/>
      <c r="C98" s="29" t="s">
        <v>21</v>
      </c>
      <c r="D98" s="17"/>
      <c r="E98" s="18"/>
      <c r="F98" s="18"/>
      <c r="G98" s="19"/>
      <c r="H98" s="20"/>
    </row>
    <row r="99" spans="1:8" ht="27.75" hidden="1" customHeight="1" x14ac:dyDescent="0.15">
      <c r="A99" s="26" t="s">
        <v>161</v>
      </c>
      <c r="B99" s="22"/>
      <c r="C99" s="29" t="s">
        <v>22</v>
      </c>
      <c r="D99" s="17"/>
      <c r="E99" s="18"/>
      <c r="F99" s="18"/>
      <c r="G99" s="19"/>
      <c r="H99" s="20"/>
    </row>
    <row r="100" spans="1:8" ht="22.5" hidden="1" customHeight="1" x14ac:dyDescent="0.15">
      <c r="A100" s="26"/>
      <c r="B100" s="22"/>
      <c r="C100" s="30" t="s">
        <v>23</v>
      </c>
      <c r="D100" s="31" t="s">
        <v>24</v>
      </c>
      <c r="E100" s="32"/>
      <c r="F100" s="33"/>
      <c r="G100" s="34"/>
      <c r="H100" s="20"/>
    </row>
    <row r="101" spans="1:8" ht="22.5" hidden="1" customHeight="1" x14ac:dyDescent="0.15">
      <c r="A101" s="26"/>
      <c r="B101" s="22"/>
      <c r="C101" s="30" t="s">
        <v>25</v>
      </c>
      <c r="D101" s="31" t="s">
        <v>24</v>
      </c>
      <c r="E101" s="32"/>
      <c r="F101" s="33"/>
      <c r="G101" s="34"/>
      <c r="H101" s="20"/>
    </row>
    <row r="102" spans="1:8" ht="27.75" hidden="1" customHeight="1" x14ac:dyDescent="0.15">
      <c r="A102" s="26" t="s">
        <v>162</v>
      </c>
      <c r="B102" s="22"/>
      <c r="C102" s="29" t="s">
        <v>26</v>
      </c>
      <c r="D102" s="17"/>
      <c r="E102" s="18"/>
      <c r="F102" s="18"/>
      <c r="G102" s="19"/>
      <c r="H102" s="20"/>
    </row>
    <row r="103" spans="1:8" ht="22.5" hidden="1" customHeight="1" x14ac:dyDescent="0.15">
      <c r="A103" s="26"/>
      <c r="B103" s="22"/>
      <c r="C103" s="30" t="s">
        <v>27</v>
      </c>
      <c r="D103" s="31" t="s">
        <v>24</v>
      </c>
      <c r="E103" s="32"/>
      <c r="F103" s="33"/>
      <c r="G103" s="34"/>
      <c r="H103" s="20"/>
    </row>
    <row r="104" spans="1:8" ht="22.5" hidden="1" customHeight="1" x14ac:dyDescent="0.15">
      <c r="A104" s="26"/>
      <c r="B104" s="22"/>
      <c r="C104" s="30" t="s">
        <v>25</v>
      </c>
      <c r="D104" s="31" t="s">
        <v>24</v>
      </c>
      <c r="E104" s="32"/>
      <c r="F104" s="33"/>
      <c r="G104" s="34"/>
      <c r="H104" s="20"/>
    </row>
    <row r="105" spans="1:8" ht="27.75" hidden="1" customHeight="1" x14ac:dyDescent="0.15">
      <c r="A105" s="26" t="s">
        <v>163</v>
      </c>
      <c r="B105" s="22"/>
      <c r="C105" s="29" t="s">
        <v>28</v>
      </c>
      <c r="D105" s="17"/>
      <c r="E105" s="18"/>
      <c r="F105" s="18"/>
      <c r="G105" s="19"/>
      <c r="H105" s="20"/>
    </row>
    <row r="106" spans="1:8" ht="22.5" hidden="1" customHeight="1" x14ac:dyDescent="0.15">
      <c r="A106" s="26"/>
      <c r="B106" s="22"/>
      <c r="C106" s="30" t="s">
        <v>164</v>
      </c>
      <c r="D106" s="31" t="s">
        <v>24</v>
      </c>
      <c r="E106" s="32"/>
      <c r="F106" s="33"/>
      <c r="G106" s="34"/>
      <c r="H106" s="20"/>
    </row>
    <row r="107" spans="1:8" ht="26.25" hidden="1" customHeight="1" x14ac:dyDescent="0.15">
      <c r="A107" s="26" t="s">
        <v>165</v>
      </c>
      <c r="B107" s="22"/>
      <c r="C107" s="27" t="s">
        <v>30</v>
      </c>
      <c r="D107" s="17"/>
      <c r="E107" s="18"/>
      <c r="F107" s="18"/>
      <c r="G107" s="19"/>
      <c r="H107" s="20"/>
    </row>
    <row r="108" spans="1:8" ht="22.5" hidden="1" customHeight="1" x14ac:dyDescent="0.15">
      <c r="A108" s="26"/>
      <c r="B108" s="22"/>
      <c r="C108" s="29" t="s">
        <v>166</v>
      </c>
      <c r="D108" s="31" t="s">
        <v>24</v>
      </c>
      <c r="E108" s="32"/>
      <c r="F108" s="33"/>
      <c r="G108" s="34"/>
      <c r="H108" s="20"/>
    </row>
    <row r="109" spans="1:8" ht="26.25" hidden="1" customHeight="1" x14ac:dyDescent="0.15">
      <c r="A109" s="26" t="s">
        <v>167</v>
      </c>
      <c r="B109" s="22"/>
      <c r="C109" s="27" t="s">
        <v>31</v>
      </c>
      <c r="D109" s="17"/>
      <c r="E109" s="18"/>
      <c r="F109" s="18"/>
      <c r="G109" s="19"/>
      <c r="H109" s="20"/>
    </row>
    <row r="110" spans="1:8" ht="22.5" hidden="1" customHeight="1" x14ac:dyDescent="0.15">
      <c r="A110" s="26"/>
      <c r="B110" s="22"/>
      <c r="C110" s="29" t="s">
        <v>168</v>
      </c>
      <c r="D110" s="31" t="s">
        <v>24</v>
      </c>
      <c r="E110" s="32"/>
      <c r="F110" s="33"/>
      <c r="G110" s="34"/>
      <c r="H110" s="20"/>
    </row>
    <row r="111" spans="1:8" ht="15.75" hidden="1" customHeight="1" x14ac:dyDescent="0.15">
      <c r="A111" s="26" t="s">
        <v>169</v>
      </c>
      <c r="B111" s="22"/>
      <c r="C111" s="27" t="s">
        <v>32</v>
      </c>
      <c r="D111" s="31" t="s">
        <v>24</v>
      </c>
      <c r="E111" s="32"/>
      <c r="F111" s="33"/>
      <c r="G111" s="34"/>
      <c r="H111" s="28"/>
    </row>
    <row r="112" spans="1:8" ht="31.5" hidden="1" customHeight="1" x14ac:dyDescent="0.15">
      <c r="A112" s="86" t="s">
        <v>33</v>
      </c>
      <c r="B112" s="87"/>
      <c r="C112" s="88"/>
      <c r="D112" s="88"/>
      <c r="E112" s="88"/>
      <c r="F112" s="88"/>
      <c r="G112" s="35">
        <f>SUM(G$100:G$101)+SUM(G$103:G$104)+G$106+G$108+G$110</f>
        <v>0</v>
      </c>
      <c r="H112" s="36"/>
    </row>
    <row r="113" spans="1:8" ht="27.75" customHeight="1" x14ac:dyDescent="0.15">
      <c r="A113" s="24" t="s">
        <v>170</v>
      </c>
      <c r="B113" s="22"/>
      <c r="C113" s="25" t="s">
        <v>35</v>
      </c>
      <c r="D113" s="17"/>
      <c r="E113" s="18"/>
      <c r="F113" s="18"/>
      <c r="G113" s="19"/>
      <c r="H113" s="20"/>
    </row>
    <row r="114" spans="1:8" ht="26.25" customHeight="1" x14ac:dyDescent="0.15">
      <c r="A114" s="26" t="s">
        <v>171</v>
      </c>
      <c r="B114" s="22"/>
      <c r="C114" s="27" t="s">
        <v>172</v>
      </c>
      <c r="D114" s="31" t="s">
        <v>24</v>
      </c>
      <c r="E114" s="32"/>
      <c r="F114" s="33"/>
      <c r="G114" s="34"/>
      <c r="H114" s="20"/>
    </row>
    <row r="115" spans="1:8" ht="22.5" customHeight="1" x14ac:dyDescent="0.15">
      <c r="A115" s="26"/>
      <c r="B115" s="22"/>
      <c r="C115" s="29" t="s">
        <v>173</v>
      </c>
      <c r="D115" s="31" t="s">
        <v>24</v>
      </c>
      <c r="E115" s="32"/>
      <c r="F115" s="33"/>
      <c r="G115" s="34"/>
      <c r="H115" s="20"/>
    </row>
    <row r="116" spans="1:8" ht="26.25" customHeight="1" x14ac:dyDescent="0.15">
      <c r="A116" s="26" t="s">
        <v>174</v>
      </c>
      <c r="B116" s="22"/>
      <c r="C116" s="27" t="s">
        <v>175</v>
      </c>
      <c r="D116" s="31"/>
      <c r="E116" s="38"/>
      <c r="F116" s="33"/>
      <c r="G116" s="34"/>
      <c r="H116" s="20"/>
    </row>
    <row r="117" spans="1:8" ht="22.5" customHeight="1" x14ac:dyDescent="0.15">
      <c r="A117" s="26"/>
      <c r="B117" s="22"/>
      <c r="C117" s="29" t="s">
        <v>176</v>
      </c>
      <c r="D117" s="31" t="s">
        <v>46</v>
      </c>
      <c r="E117" s="32"/>
      <c r="F117" s="33"/>
      <c r="G117" s="34"/>
      <c r="H117" s="20"/>
    </row>
    <row r="118" spans="1:8" ht="26.25" customHeight="1" x14ac:dyDescent="0.15">
      <c r="A118" s="26" t="s">
        <v>177</v>
      </c>
      <c r="B118" s="22"/>
      <c r="C118" s="27" t="s">
        <v>178</v>
      </c>
      <c r="D118" s="31"/>
      <c r="E118" s="38"/>
      <c r="F118" s="33"/>
      <c r="G118" s="34"/>
      <c r="H118" s="20"/>
    </row>
    <row r="119" spans="1:8" ht="22.5" customHeight="1" x14ac:dyDescent="0.15">
      <c r="A119" s="26"/>
      <c r="B119" s="22"/>
      <c r="C119" s="29" t="s">
        <v>179</v>
      </c>
      <c r="D119" s="31" t="s">
        <v>24</v>
      </c>
      <c r="E119" s="32"/>
      <c r="F119" s="33"/>
      <c r="G119" s="34"/>
      <c r="H119" s="20"/>
    </row>
    <row r="120" spans="1:8" ht="26.25" customHeight="1" x14ac:dyDescent="0.15">
      <c r="A120" s="26" t="s">
        <v>180</v>
      </c>
      <c r="B120" s="22"/>
      <c r="C120" s="27" t="s">
        <v>181</v>
      </c>
      <c r="D120" s="17"/>
      <c r="E120" s="18"/>
      <c r="F120" s="18"/>
      <c r="G120" s="19"/>
      <c r="H120" s="20"/>
    </row>
    <row r="121" spans="1:8" ht="26.25" customHeight="1" x14ac:dyDescent="0.15">
      <c r="A121" s="26"/>
      <c r="B121" s="22"/>
      <c r="C121" s="29" t="s">
        <v>182</v>
      </c>
      <c r="D121" s="31" t="s">
        <v>57</v>
      </c>
      <c r="E121" s="32">
        <v>4</v>
      </c>
      <c r="F121" s="33"/>
      <c r="G121" s="34">
        <f>IF(ISNUMBER(#REF!),IF(ISNUMBER(#REF!),ROUND(#REF!*#REF!,2),ROUND(#REF!*$E121,2)),IF(ISNUMBER(#REF!),ROUND($F121*#REF!,2),ROUND($F121*$E121,2)))</f>
        <v>0</v>
      </c>
      <c r="H121" s="20"/>
    </row>
    <row r="122" spans="1:8" ht="26.25" customHeight="1" x14ac:dyDescent="0.15">
      <c r="A122" s="26" t="s">
        <v>183</v>
      </c>
      <c r="B122" s="22"/>
      <c r="C122" s="27" t="s">
        <v>184</v>
      </c>
      <c r="D122" s="17"/>
      <c r="E122" s="18"/>
      <c r="F122" s="18"/>
      <c r="G122" s="19"/>
      <c r="H122" s="20"/>
    </row>
    <row r="123" spans="1:8" ht="26.25" customHeight="1" x14ac:dyDescent="0.15">
      <c r="A123" s="26"/>
      <c r="B123" s="22"/>
      <c r="C123" s="29" t="s">
        <v>185</v>
      </c>
      <c r="D123" s="31" t="s">
        <v>50</v>
      </c>
      <c r="E123" s="39">
        <v>181.5</v>
      </c>
      <c r="F123" s="33"/>
      <c r="G123" s="34">
        <f>IF(ISNUMBER(#REF!),IF(ISNUMBER(#REF!),ROUND(#REF!*#REF!,2),ROUND(#REF!*$E123,2)),IF(ISNUMBER(#REF!),ROUND($F123*#REF!,2),ROUND($F123*$E123,2)))</f>
        <v>0</v>
      </c>
      <c r="H123" s="20"/>
    </row>
    <row r="124" spans="1:8" ht="26.25" customHeight="1" x14ac:dyDescent="0.15">
      <c r="A124" s="26" t="s">
        <v>186</v>
      </c>
      <c r="B124" s="22"/>
      <c r="C124" s="27" t="s">
        <v>187</v>
      </c>
      <c r="D124" s="31" t="s">
        <v>46</v>
      </c>
      <c r="E124" s="32"/>
      <c r="F124" s="33"/>
      <c r="G124" s="34"/>
      <c r="H124" s="20"/>
    </row>
    <row r="125" spans="1:8" ht="37.5" customHeight="1" x14ac:dyDescent="0.15">
      <c r="A125" s="26"/>
      <c r="B125" s="22"/>
      <c r="C125" s="29" t="s">
        <v>188</v>
      </c>
      <c r="D125" s="31" t="s">
        <v>50</v>
      </c>
      <c r="E125" s="39">
        <v>181.5</v>
      </c>
      <c r="F125" s="33"/>
      <c r="G125" s="34">
        <f>IF(ISNUMBER(#REF!),IF(ISNUMBER(#REF!),ROUND(#REF!*#REF!,2),ROUND(#REF!*$E125,2)),IF(ISNUMBER(#REF!),ROUND($F125*#REF!,2),ROUND($F125*$E125,2)))</f>
        <v>0</v>
      </c>
      <c r="H125" s="20"/>
    </row>
    <row r="126" spans="1:8" ht="31.5" hidden="1" customHeight="1" x14ac:dyDescent="0.15">
      <c r="A126" s="86" t="s">
        <v>66</v>
      </c>
      <c r="B126" s="87"/>
      <c r="C126" s="88"/>
      <c r="D126" s="88"/>
      <c r="E126" s="88"/>
      <c r="F126" s="88"/>
      <c r="G126" s="35">
        <f>SUM(G$114:G$119)+G$121+SUM(G$123:G$125)</f>
        <v>0</v>
      </c>
      <c r="H126" s="36"/>
    </row>
    <row r="127" spans="1:8" ht="27.75" customHeight="1" x14ac:dyDescent="0.15">
      <c r="A127" s="24" t="s">
        <v>189</v>
      </c>
      <c r="B127" s="22"/>
      <c r="C127" s="51" t="s">
        <v>190</v>
      </c>
      <c r="D127" s="52"/>
      <c r="E127" s="53"/>
      <c r="F127" s="53"/>
      <c r="G127" s="54"/>
      <c r="H127" s="55"/>
    </row>
    <row r="128" spans="1:8" ht="26.25" customHeight="1" x14ac:dyDescent="0.15">
      <c r="A128" s="26" t="s">
        <v>191</v>
      </c>
      <c r="B128" s="22"/>
      <c r="C128" s="27" t="s">
        <v>192</v>
      </c>
      <c r="D128" s="17"/>
      <c r="E128" s="18"/>
      <c r="F128" s="18"/>
      <c r="G128" s="19"/>
      <c r="H128" s="20"/>
    </row>
    <row r="129" spans="1:8" ht="27.75" customHeight="1" x14ac:dyDescent="0.15">
      <c r="A129" s="26" t="s">
        <v>193</v>
      </c>
      <c r="B129" s="22"/>
      <c r="C129" s="29" t="s">
        <v>194</v>
      </c>
      <c r="D129" s="31"/>
      <c r="E129" s="38"/>
      <c r="F129" s="33"/>
      <c r="G129" s="34"/>
      <c r="H129" s="20"/>
    </row>
    <row r="130" spans="1:8" ht="22.5" customHeight="1" x14ac:dyDescent="0.15">
      <c r="A130" s="26"/>
      <c r="B130" s="22"/>
      <c r="C130" s="30" t="s">
        <v>195</v>
      </c>
      <c r="D130" s="31" t="s">
        <v>50</v>
      </c>
      <c r="E130" s="39">
        <v>181.5</v>
      </c>
      <c r="F130" s="33"/>
      <c r="G130" s="34">
        <f>IF(ISNUMBER(#REF!),IF(ISNUMBER(#REF!),ROUND(#REF!*#REF!,2),ROUND(#REF!*$E130,2)),IF(ISNUMBER(#REF!),ROUND($F130*#REF!,2),ROUND($F130*$E130,2)))</f>
        <v>0</v>
      </c>
      <c r="H130" s="20"/>
    </row>
    <row r="131" spans="1:8" ht="27.75" customHeight="1" x14ac:dyDescent="0.15">
      <c r="A131" s="26" t="s">
        <v>196</v>
      </c>
      <c r="B131" s="22"/>
      <c r="C131" s="29" t="s">
        <v>197</v>
      </c>
      <c r="D131" s="31"/>
      <c r="E131" s="38"/>
      <c r="F131" s="33"/>
      <c r="G131" s="34"/>
      <c r="H131" s="20"/>
    </row>
    <row r="132" spans="1:8" ht="26.25" customHeight="1" x14ac:dyDescent="0.15">
      <c r="A132" s="26"/>
      <c r="B132" s="22"/>
      <c r="C132" s="30" t="s">
        <v>198</v>
      </c>
      <c r="D132" s="31" t="s">
        <v>42</v>
      </c>
      <c r="E132" s="39">
        <v>17</v>
      </c>
      <c r="F132" s="33"/>
      <c r="G132" s="34">
        <f>IF(ISNUMBER(#REF!),IF(ISNUMBER(#REF!),ROUND(#REF!*#REF!,2),ROUND(#REF!*$E132,2)),IF(ISNUMBER(#REF!),ROUND($F132*#REF!,2),ROUND($F132*$E132,2)))</f>
        <v>0</v>
      </c>
      <c r="H132" s="20"/>
    </row>
    <row r="133" spans="1:8" ht="27.75" customHeight="1" x14ac:dyDescent="0.15">
      <c r="A133" s="26" t="s">
        <v>199</v>
      </c>
      <c r="B133" s="22"/>
      <c r="C133" s="29" t="s">
        <v>200</v>
      </c>
      <c r="D133" s="31"/>
      <c r="E133" s="38"/>
      <c r="F133" s="33"/>
      <c r="G133" s="34"/>
      <c r="H133" s="20"/>
    </row>
    <row r="134" spans="1:8" ht="22.5" customHeight="1" x14ac:dyDescent="0.15">
      <c r="A134" s="26"/>
      <c r="B134" s="22"/>
      <c r="C134" s="30" t="s">
        <v>200</v>
      </c>
      <c r="D134" s="31" t="s">
        <v>24</v>
      </c>
      <c r="E134" s="32"/>
      <c r="F134" s="33"/>
      <c r="G134" s="34"/>
      <c r="H134" s="20"/>
    </row>
    <row r="135" spans="1:8" ht="27.75" customHeight="1" x14ac:dyDescent="0.15">
      <c r="A135" s="26" t="s">
        <v>201</v>
      </c>
      <c r="B135" s="22"/>
      <c r="C135" s="29" t="s">
        <v>202</v>
      </c>
      <c r="D135" s="17"/>
      <c r="E135" s="18"/>
      <c r="F135" s="18"/>
      <c r="G135" s="19"/>
      <c r="H135" s="20"/>
    </row>
    <row r="136" spans="1:8" ht="26.25" customHeight="1" x14ac:dyDescent="0.15">
      <c r="A136" s="26"/>
      <c r="B136" s="22"/>
      <c r="C136" s="30" t="s">
        <v>203</v>
      </c>
      <c r="D136" s="31" t="s">
        <v>46</v>
      </c>
      <c r="E136" s="32">
        <v>1</v>
      </c>
      <c r="F136" s="33"/>
      <c r="G136" s="34">
        <f>IF(ISNUMBER(#REF!),IF(ISNUMBER(#REF!),ROUND(#REF!*#REF!,2),ROUND(#REF!*$E136,2)),IF(ISNUMBER(#REF!),ROUND($F136*#REF!,2),ROUND($F136*$E136,2)))</f>
        <v>0</v>
      </c>
      <c r="H136" s="20"/>
    </row>
    <row r="137" spans="1:8" ht="31.5" hidden="1" customHeight="1" x14ac:dyDescent="0.15">
      <c r="A137" s="86" t="s">
        <v>204</v>
      </c>
      <c r="B137" s="87"/>
      <c r="C137" s="88"/>
      <c r="D137" s="88"/>
      <c r="E137" s="88"/>
      <c r="F137" s="88"/>
      <c r="G137" s="35">
        <f>SUM(G$129:G$134)+G$136</f>
        <v>0</v>
      </c>
      <c r="H137" s="36"/>
    </row>
    <row r="138" spans="1:8" ht="27.75" customHeight="1" x14ac:dyDescent="0.15">
      <c r="A138" s="24" t="s">
        <v>205</v>
      </c>
      <c r="B138" s="22"/>
      <c r="C138" s="25" t="s">
        <v>136</v>
      </c>
      <c r="D138" s="17"/>
      <c r="E138" s="18"/>
      <c r="F138" s="18"/>
      <c r="G138" s="19"/>
      <c r="H138" s="20"/>
    </row>
    <row r="139" spans="1:8" ht="26.25" customHeight="1" x14ac:dyDescent="0.15">
      <c r="A139" s="26" t="s">
        <v>206</v>
      </c>
      <c r="B139" s="22"/>
      <c r="C139" s="27" t="s">
        <v>207</v>
      </c>
      <c r="D139" s="17"/>
      <c r="E139" s="18"/>
      <c r="F139" s="18"/>
      <c r="G139" s="19"/>
      <c r="H139" s="20"/>
    </row>
    <row r="140" spans="1:8" ht="37.5" customHeight="1" x14ac:dyDescent="0.15">
      <c r="A140" s="26"/>
      <c r="B140" s="22"/>
      <c r="C140" s="29" t="s">
        <v>208</v>
      </c>
      <c r="D140" s="31" t="s">
        <v>42</v>
      </c>
      <c r="E140" s="39">
        <v>1.6</v>
      </c>
      <c r="F140" s="33"/>
      <c r="G140" s="34">
        <f>IF(ISNUMBER(#REF!),IF(ISNUMBER(#REF!),ROUND(#REF!*#REF!,2),ROUND(#REF!*$E140,2)),IF(ISNUMBER(#REF!),ROUND($F140*#REF!,2),ROUND($F140*$E140,2)))</f>
        <v>0</v>
      </c>
      <c r="H140" s="20"/>
    </row>
    <row r="141" spans="1:8" ht="26.25" customHeight="1" x14ac:dyDescent="0.15">
      <c r="A141" s="26" t="s">
        <v>209</v>
      </c>
      <c r="B141" s="22"/>
      <c r="C141" s="27" t="s">
        <v>210</v>
      </c>
      <c r="D141" s="17"/>
      <c r="E141" s="18"/>
      <c r="F141" s="18"/>
      <c r="G141" s="19"/>
      <c r="H141" s="20"/>
    </row>
    <row r="142" spans="1:8" ht="22.5" customHeight="1" thickBot="1" x14ac:dyDescent="0.2">
      <c r="A142" s="26"/>
      <c r="B142" s="22"/>
      <c r="C142" s="29" t="s">
        <v>211</v>
      </c>
      <c r="D142" s="31" t="s">
        <v>42</v>
      </c>
      <c r="E142" s="39">
        <v>3.4</v>
      </c>
      <c r="F142" s="33"/>
      <c r="G142" s="34">
        <f>IF(ISNUMBER(#REF!),IF(ISNUMBER(#REF!),ROUND(#REF!*#REF!,2),ROUND(#REF!*$E142,2)),IF(ISNUMBER(#REF!),ROUND($F142*#REF!,2),ROUND($F142*$E142,2)))</f>
        <v>0</v>
      </c>
      <c r="H142" s="20"/>
    </row>
    <row r="143" spans="1:8" ht="31.5" hidden="1" customHeight="1" thickBot="1" x14ac:dyDescent="0.2">
      <c r="A143" s="86" t="s">
        <v>212</v>
      </c>
      <c r="B143" s="87"/>
      <c r="C143" s="88"/>
      <c r="D143" s="88"/>
      <c r="E143" s="88"/>
      <c r="F143" s="88"/>
      <c r="G143" s="35">
        <f>G$140+G$142</f>
        <v>0</v>
      </c>
      <c r="H143" s="36"/>
    </row>
    <row r="144" spans="1:8" ht="30" customHeight="1" thickTop="1" x14ac:dyDescent="0.15">
      <c r="A144" s="92" t="s">
        <v>213</v>
      </c>
      <c r="B144" s="93"/>
      <c r="C144" s="94"/>
      <c r="D144" s="94"/>
      <c r="E144" s="94"/>
      <c r="F144" s="95"/>
      <c r="G144" s="40">
        <f>SUM(G$100:G$101)+SUM(G$103:G$104)+G$106+G$108+G$110+SUM(G$114:G$119)+G$121+SUM(G$123:G$125)+SUM(G$129:G$134)+G$136+G$140+G$142</f>
        <v>0</v>
      </c>
      <c r="H144" s="41"/>
    </row>
    <row r="145" spans="1:8" ht="30" customHeight="1" x14ac:dyDescent="0.15">
      <c r="A145" s="21" t="s">
        <v>214</v>
      </c>
      <c r="B145" s="22"/>
      <c r="C145" s="23" t="s">
        <v>215</v>
      </c>
      <c r="D145" s="17"/>
      <c r="E145" s="18"/>
      <c r="F145" s="18"/>
      <c r="G145" s="19"/>
      <c r="H145" s="20"/>
    </row>
    <row r="146" spans="1:8" ht="27.75" hidden="1" customHeight="1" x14ac:dyDescent="0.15">
      <c r="A146" s="24" t="s">
        <v>216</v>
      </c>
      <c r="B146" s="22"/>
      <c r="C146" s="25" t="s">
        <v>13</v>
      </c>
      <c r="D146" s="17"/>
      <c r="E146" s="18"/>
      <c r="F146" s="18"/>
      <c r="G146" s="19"/>
      <c r="H146" s="20"/>
    </row>
    <row r="147" spans="1:8" ht="15.75" hidden="1" customHeight="1" x14ac:dyDescent="0.15">
      <c r="A147" s="26" t="s">
        <v>217</v>
      </c>
      <c r="B147" s="22"/>
      <c r="C147" s="27" t="s">
        <v>15</v>
      </c>
      <c r="D147" s="17"/>
      <c r="E147" s="18"/>
      <c r="F147" s="18"/>
      <c r="G147" s="19"/>
      <c r="H147" s="28"/>
    </row>
    <row r="148" spans="1:8" ht="15.75" hidden="1" customHeight="1" x14ac:dyDescent="0.15">
      <c r="A148" s="26" t="s">
        <v>218</v>
      </c>
      <c r="B148" s="22"/>
      <c r="C148" s="27" t="s">
        <v>17</v>
      </c>
      <c r="D148" s="17"/>
      <c r="E148" s="18"/>
      <c r="F148" s="18"/>
      <c r="G148" s="19"/>
      <c r="H148" s="28"/>
    </row>
    <row r="149" spans="1:8" ht="15.75" hidden="1" customHeight="1" x14ac:dyDescent="0.15">
      <c r="A149" s="26" t="s">
        <v>219</v>
      </c>
      <c r="B149" s="22"/>
      <c r="C149" s="27" t="s">
        <v>156</v>
      </c>
      <c r="D149" s="17"/>
      <c r="E149" s="18"/>
      <c r="F149" s="18"/>
      <c r="G149" s="19"/>
      <c r="H149" s="28"/>
    </row>
    <row r="150" spans="1:8" ht="26.25" hidden="1" customHeight="1" x14ac:dyDescent="0.15">
      <c r="A150" s="26" t="s">
        <v>220</v>
      </c>
      <c r="B150" s="22"/>
      <c r="C150" s="27" t="s">
        <v>18</v>
      </c>
      <c r="D150" s="17"/>
      <c r="E150" s="18"/>
      <c r="F150" s="18"/>
      <c r="G150" s="19"/>
      <c r="H150" s="20"/>
    </row>
    <row r="151" spans="1:8" ht="27.75" hidden="1" customHeight="1" x14ac:dyDescent="0.15">
      <c r="A151" s="26" t="s">
        <v>221</v>
      </c>
      <c r="B151" s="22"/>
      <c r="C151" s="29" t="s">
        <v>19</v>
      </c>
      <c r="D151" s="17"/>
      <c r="E151" s="18"/>
      <c r="F151" s="18"/>
      <c r="G151" s="19"/>
      <c r="H151" s="28"/>
    </row>
    <row r="152" spans="1:8" ht="27.75" hidden="1" customHeight="1" x14ac:dyDescent="0.15">
      <c r="A152" s="26" t="s">
        <v>222</v>
      </c>
      <c r="B152" s="22"/>
      <c r="C152" s="29" t="s">
        <v>20</v>
      </c>
      <c r="D152" s="17"/>
      <c r="E152" s="18"/>
      <c r="F152" s="18"/>
      <c r="G152" s="19"/>
      <c r="H152" s="28"/>
    </row>
    <row r="153" spans="1:8" ht="27.75" hidden="1" customHeight="1" x14ac:dyDescent="0.15">
      <c r="A153" s="26" t="s">
        <v>223</v>
      </c>
      <c r="B153" s="22"/>
      <c r="C153" s="29" t="s">
        <v>21</v>
      </c>
      <c r="D153" s="17"/>
      <c r="E153" s="18"/>
      <c r="F153" s="18"/>
      <c r="G153" s="19"/>
      <c r="H153" s="28"/>
    </row>
    <row r="154" spans="1:8" ht="27.75" hidden="1" customHeight="1" x14ac:dyDescent="0.15">
      <c r="A154" s="26" t="s">
        <v>224</v>
      </c>
      <c r="B154" s="22"/>
      <c r="C154" s="29" t="s">
        <v>22</v>
      </c>
      <c r="D154" s="17"/>
      <c r="E154" s="18"/>
      <c r="F154" s="18"/>
      <c r="G154" s="19"/>
      <c r="H154" s="20"/>
    </row>
    <row r="155" spans="1:8" ht="22.5" hidden="1" customHeight="1" x14ac:dyDescent="0.15">
      <c r="A155" s="26"/>
      <c r="B155" s="22"/>
      <c r="C155" s="30" t="s">
        <v>23</v>
      </c>
      <c r="D155" s="31" t="s">
        <v>24</v>
      </c>
      <c r="E155" s="32">
        <v>0</v>
      </c>
      <c r="F155" s="33">
        <v>0</v>
      </c>
      <c r="G155" s="34">
        <f>IF(ISNUMBER(#REF!),IF(ISNUMBER(#REF!),ROUND(#REF!*#REF!,2),ROUND(#REF!*$E155,2)),IF(ISNUMBER(#REF!),ROUND($F155*#REF!,2),ROUND($F155*$E155,2)))</f>
        <v>0</v>
      </c>
      <c r="H155" s="20"/>
    </row>
    <row r="156" spans="1:8" ht="22.5" hidden="1" customHeight="1" x14ac:dyDescent="0.15">
      <c r="A156" s="26"/>
      <c r="B156" s="22"/>
      <c r="C156" s="30" t="s">
        <v>25</v>
      </c>
      <c r="D156" s="31" t="s">
        <v>24</v>
      </c>
      <c r="E156" s="32">
        <v>0</v>
      </c>
      <c r="F156" s="33">
        <v>0</v>
      </c>
      <c r="G156" s="34">
        <f>IF(ISNUMBER(#REF!),IF(ISNUMBER(#REF!),ROUND(#REF!*#REF!,2),ROUND(#REF!*$E156,2)),IF(ISNUMBER(#REF!),ROUND($F156*#REF!,2),ROUND($F156*$E156,2)))</f>
        <v>0</v>
      </c>
      <c r="H156" s="20"/>
    </row>
    <row r="157" spans="1:8" ht="27.75" hidden="1" customHeight="1" x14ac:dyDescent="0.15">
      <c r="A157" s="26" t="s">
        <v>225</v>
      </c>
      <c r="B157" s="22"/>
      <c r="C157" s="29" t="s">
        <v>26</v>
      </c>
      <c r="D157" s="17"/>
      <c r="E157" s="18"/>
      <c r="F157" s="18"/>
      <c r="G157" s="19"/>
      <c r="H157" s="20"/>
    </row>
    <row r="158" spans="1:8" ht="22.5" hidden="1" customHeight="1" x14ac:dyDescent="0.15">
      <c r="A158" s="26"/>
      <c r="B158" s="22"/>
      <c r="C158" s="30" t="s">
        <v>27</v>
      </c>
      <c r="D158" s="31" t="s">
        <v>24</v>
      </c>
      <c r="E158" s="32">
        <v>0</v>
      </c>
      <c r="F158" s="33">
        <v>0</v>
      </c>
      <c r="G158" s="34">
        <f>IF(ISNUMBER(#REF!),IF(ISNUMBER(#REF!),ROUND(#REF!*#REF!,2),ROUND(#REF!*$E158,2)),IF(ISNUMBER(#REF!),ROUND($F158*#REF!,2),ROUND($F158*$E158,2)))</f>
        <v>0</v>
      </c>
      <c r="H158" s="20"/>
    </row>
    <row r="159" spans="1:8" ht="22.5" hidden="1" customHeight="1" x14ac:dyDescent="0.15">
      <c r="A159" s="26"/>
      <c r="B159" s="22"/>
      <c r="C159" s="30" t="s">
        <v>25</v>
      </c>
      <c r="D159" s="31" t="s">
        <v>24</v>
      </c>
      <c r="E159" s="32">
        <v>0</v>
      </c>
      <c r="F159" s="33">
        <v>0</v>
      </c>
      <c r="G159" s="34">
        <f>IF(ISNUMBER(#REF!),IF(ISNUMBER(#REF!),ROUND(#REF!*#REF!,2),ROUND(#REF!*$E159,2)),IF(ISNUMBER(#REF!),ROUND($F159*#REF!,2),ROUND($F159*$E159,2)))</f>
        <v>0</v>
      </c>
      <c r="H159" s="20"/>
    </row>
    <row r="160" spans="1:8" ht="27.75" hidden="1" customHeight="1" x14ac:dyDescent="0.15">
      <c r="A160" s="26" t="s">
        <v>226</v>
      </c>
      <c r="B160" s="22"/>
      <c r="C160" s="29" t="s">
        <v>28</v>
      </c>
      <c r="D160" s="17"/>
      <c r="E160" s="18"/>
      <c r="F160" s="18"/>
      <c r="G160" s="19"/>
      <c r="H160" s="20"/>
    </row>
    <row r="161" spans="1:8" ht="22.5" hidden="1" customHeight="1" x14ac:dyDescent="0.15">
      <c r="A161" s="26"/>
      <c r="B161" s="22"/>
      <c r="C161" s="30" t="s">
        <v>29</v>
      </c>
      <c r="D161" s="31" t="s">
        <v>24</v>
      </c>
      <c r="E161" s="32">
        <v>0</v>
      </c>
      <c r="F161" s="33">
        <v>0</v>
      </c>
      <c r="G161" s="34">
        <f>IF(ISNUMBER(#REF!),IF(ISNUMBER(#REF!),ROUND(#REF!*#REF!,2),ROUND(#REF!*$E161,2)),IF(ISNUMBER(#REF!),ROUND($F161*#REF!,2),ROUND($F161*$E161,2)))</f>
        <v>0</v>
      </c>
      <c r="H161" s="20"/>
    </row>
    <row r="162" spans="1:8" ht="26.25" hidden="1" customHeight="1" x14ac:dyDescent="0.15">
      <c r="A162" s="26" t="s">
        <v>227</v>
      </c>
      <c r="B162" s="22"/>
      <c r="C162" s="27" t="s">
        <v>30</v>
      </c>
      <c r="D162" s="17"/>
      <c r="E162" s="18"/>
      <c r="F162" s="18"/>
      <c r="G162" s="19"/>
      <c r="H162" s="20"/>
    </row>
    <row r="163" spans="1:8" ht="22.5" hidden="1" customHeight="1" x14ac:dyDescent="0.15">
      <c r="A163" s="26"/>
      <c r="B163" s="22"/>
      <c r="C163" s="29" t="s">
        <v>166</v>
      </c>
      <c r="D163" s="31" t="s">
        <v>24</v>
      </c>
      <c r="E163" s="32">
        <v>0</v>
      </c>
      <c r="F163" s="33">
        <v>0</v>
      </c>
      <c r="G163" s="34">
        <f>IF(ISNUMBER(#REF!),IF(ISNUMBER(#REF!),ROUND(#REF!*#REF!,2),ROUND(#REF!*$E163,2)),IF(ISNUMBER(#REF!),ROUND($F163*#REF!,2),ROUND($F163*$E163,2)))</f>
        <v>0</v>
      </c>
      <c r="H163" s="20"/>
    </row>
    <row r="164" spans="1:8" ht="26.25" hidden="1" customHeight="1" x14ac:dyDescent="0.15">
      <c r="A164" s="26" t="s">
        <v>228</v>
      </c>
      <c r="B164" s="22"/>
      <c r="C164" s="27" t="s">
        <v>31</v>
      </c>
      <c r="D164" s="17"/>
      <c r="E164" s="18"/>
      <c r="F164" s="18"/>
      <c r="G164" s="19"/>
      <c r="H164" s="20"/>
    </row>
    <row r="165" spans="1:8" ht="22.5" hidden="1" customHeight="1" x14ac:dyDescent="0.15">
      <c r="A165" s="26"/>
      <c r="B165" s="22"/>
      <c r="C165" s="29" t="s">
        <v>168</v>
      </c>
      <c r="D165" s="31" t="s">
        <v>24</v>
      </c>
      <c r="E165" s="32">
        <v>0</v>
      </c>
      <c r="F165" s="33">
        <v>0</v>
      </c>
      <c r="G165" s="34">
        <f>IF(ISNUMBER(#REF!),IF(ISNUMBER(#REF!),ROUND(#REF!*#REF!,2),ROUND(#REF!*$E165,2)),IF(ISNUMBER(#REF!),ROUND($F165*#REF!,2),ROUND($F165*$E165,2)))</f>
        <v>0</v>
      </c>
      <c r="H165" s="20"/>
    </row>
    <row r="166" spans="1:8" ht="15.75" hidden="1" customHeight="1" x14ac:dyDescent="0.15">
      <c r="A166" s="26" t="s">
        <v>229</v>
      </c>
      <c r="B166" s="22"/>
      <c r="C166" s="27" t="s">
        <v>32</v>
      </c>
      <c r="D166" s="102" t="s">
        <v>16</v>
      </c>
      <c r="E166" s="103"/>
      <c r="F166" s="103"/>
      <c r="G166" s="104"/>
      <c r="H166" s="28"/>
    </row>
    <row r="167" spans="1:8" ht="31.5" hidden="1" customHeight="1" x14ac:dyDescent="0.15">
      <c r="A167" s="86" t="s">
        <v>33</v>
      </c>
      <c r="B167" s="87"/>
      <c r="C167" s="88"/>
      <c r="D167" s="88"/>
      <c r="E167" s="88"/>
      <c r="F167" s="88"/>
      <c r="G167" s="35">
        <f>SUM(G$155:G$156)+SUM(G$158:G$159)+G$161+G$163+G$165</f>
        <v>0</v>
      </c>
      <c r="H167" s="36"/>
    </row>
    <row r="168" spans="1:8" ht="27.75" customHeight="1" x14ac:dyDescent="0.15">
      <c r="A168" s="24" t="s">
        <v>230</v>
      </c>
      <c r="B168" s="22"/>
      <c r="C168" s="25" t="s">
        <v>35</v>
      </c>
      <c r="D168" s="17"/>
      <c r="E168" s="18"/>
      <c r="F168" s="18"/>
      <c r="G168" s="19"/>
      <c r="H168" s="20"/>
    </row>
    <row r="169" spans="1:8" ht="26.25" customHeight="1" x14ac:dyDescent="0.15">
      <c r="A169" s="26" t="s">
        <v>231</v>
      </c>
      <c r="B169" s="22"/>
      <c r="C169" s="27" t="s">
        <v>175</v>
      </c>
      <c r="D169" s="17"/>
      <c r="E169" s="18"/>
      <c r="F169" s="18"/>
      <c r="G169" s="19"/>
      <c r="H169" s="20"/>
    </row>
    <row r="170" spans="1:8" ht="22.5" customHeight="1" x14ac:dyDescent="0.15">
      <c r="A170" s="26"/>
      <c r="B170" s="22"/>
      <c r="C170" s="29" t="s">
        <v>232</v>
      </c>
      <c r="D170" s="31" t="s">
        <v>46</v>
      </c>
      <c r="E170" s="32"/>
      <c r="F170" s="33"/>
      <c r="G170" s="34"/>
      <c r="H170" s="20"/>
    </row>
    <row r="171" spans="1:8" ht="26.25" customHeight="1" x14ac:dyDescent="0.15">
      <c r="A171" s="26" t="s">
        <v>233</v>
      </c>
      <c r="B171" s="22"/>
      <c r="C171" s="27" t="s">
        <v>234</v>
      </c>
      <c r="D171" s="17"/>
      <c r="E171" s="18"/>
      <c r="F171" s="18"/>
      <c r="G171" s="19"/>
      <c r="H171" s="20"/>
    </row>
    <row r="172" spans="1:8" ht="26.25" customHeight="1" x14ac:dyDescent="0.15">
      <c r="A172" s="26"/>
      <c r="B172" s="22"/>
      <c r="C172" s="29" t="s">
        <v>235</v>
      </c>
      <c r="D172" s="31" t="s">
        <v>46</v>
      </c>
      <c r="E172" s="32"/>
      <c r="F172" s="33"/>
      <c r="G172" s="34"/>
      <c r="H172" s="20"/>
    </row>
    <row r="173" spans="1:8" ht="26.25" customHeight="1" x14ac:dyDescent="0.15">
      <c r="A173" s="26" t="s">
        <v>236</v>
      </c>
      <c r="B173" s="22"/>
      <c r="C173" s="27" t="s">
        <v>237</v>
      </c>
      <c r="D173" s="17"/>
      <c r="E173" s="18"/>
      <c r="F173" s="18"/>
      <c r="G173" s="19"/>
      <c r="H173" s="20"/>
    </row>
    <row r="174" spans="1:8" ht="26.25" customHeight="1" x14ac:dyDescent="0.15">
      <c r="A174" s="26"/>
      <c r="B174" s="22"/>
      <c r="C174" s="29" t="s">
        <v>238</v>
      </c>
      <c r="D174" s="31" t="s">
        <v>57</v>
      </c>
      <c r="E174" s="32">
        <v>2</v>
      </c>
      <c r="F174" s="33"/>
      <c r="G174" s="34">
        <f>IF(ISNUMBER(#REF!),IF(ISNUMBER(#REF!),ROUND(#REF!*#REF!,2),ROUND(#REF!*$E174,2)),IF(ISNUMBER(#REF!),ROUND($F174*#REF!,2),ROUND($F174*$E174,2)))</f>
        <v>0</v>
      </c>
      <c r="H174" s="20"/>
    </row>
    <row r="175" spans="1:8" ht="27.75" customHeight="1" x14ac:dyDescent="0.15">
      <c r="A175" s="26" t="s">
        <v>239</v>
      </c>
      <c r="B175" s="22"/>
      <c r="C175" s="29" t="s">
        <v>240</v>
      </c>
      <c r="D175" s="31" t="s">
        <v>57</v>
      </c>
      <c r="E175" s="32">
        <v>2</v>
      </c>
      <c r="F175" s="33"/>
      <c r="G175" s="34">
        <f>IF(ISNUMBER(#REF!),IF(ISNUMBER(#REF!),ROUND(#REF!*#REF!,2),ROUND(#REF!*$E175,2)),IF(ISNUMBER(#REF!),ROUND($F175*#REF!,2),ROUND($F175*$E175,2)))</f>
        <v>0</v>
      </c>
      <c r="H175" s="20"/>
    </row>
    <row r="176" spans="1:8" ht="27.75" customHeight="1" x14ac:dyDescent="0.15">
      <c r="A176" s="26" t="s">
        <v>241</v>
      </c>
      <c r="B176" s="22"/>
      <c r="C176" s="29" t="s">
        <v>242</v>
      </c>
      <c r="D176" s="31" t="s">
        <v>57</v>
      </c>
      <c r="E176" s="32">
        <v>2</v>
      </c>
      <c r="F176" s="33"/>
      <c r="G176" s="34">
        <f>IF(ISNUMBER(#REF!),IF(ISNUMBER(#REF!),ROUND(#REF!*#REF!,2),ROUND(#REF!*$E176,2)),IF(ISNUMBER(#REF!),ROUND($F176*#REF!,2),ROUND($F176*$E176,2)))</f>
        <v>0</v>
      </c>
      <c r="H176" s="20"/>
    </row>
    <row r="177" spans="1:9" ht="31.5" hidden="1" customHeight="1" x14ac:dyDescent="0.15">
      <c r="A177" s="86" t="s">
        <v>66</v>
      </c>
      <c r="B177" s="87"/>
      <c r="C177" s="88"/>
      <c r="D177" s="88"/>
      <c r="E177" s="88"/>
      <c r="F177" s="88"/>
      <c r="G177" s="35">
        <f>G$170+G$172+SUM(G$174:G$176)</f>
        <v>0</v>
      </c>
      <c r="H177" s="36"/>
    </row>
    <row r="178" spans="1:9" ht="27.75" customHeight="1" x14ac:dyDescent="0.15">
      <c r="A178" s="24" t="s">
        <v>243</v>
      </c>
      <c r="B178" s="22"/>
      <c r="C178" s="25" t="s">
        <v>244</v>
      </c>
      <c r="D178" s="17"/>
      <c r="E178" s="18"/>
      <c r="F178" s="18"/>
      <c r="G178" s="19"/>
      <c r="H178" s="20"/>
    </row>
    <row r="179" spans="1:9" ht="26.25" customHeight="1" x14ac:dyDescent="0.15">
      <c r="A179" s="26" t="s">
        <v>245</v>
      </c>
      <c r="B179" s="22"/>
      <c r="C179" s="27" t="s">
        <v>246</v>
      </c>
      <c r="D179" s="17"/>
      <c r="E179" s="18"/>
      <c r="F179" s="18"/>
      <c r="G179" s="19"/>
      <c r="H179" s="20"/>
    </row>
    <row r="180" spans="1:9" ht="27.75" customHeight="1" x14ac:dyDescent="0.15">
      <c r="A180" s="26" t="s">
        <v>247</v>
      </c>
      <c r="B180" s="22"/>
      <c r="C180" s="29" t="s">
        <v>248</v>
      </c>
      <c r="D180" s="31"/>
      <c r="E180" s="38"/>
      <c r="F180" s="33"/>
      <c r="G180" s="34"/>
      <c r="H180" s="20"/>
    </row>
    <row r="181" spans="1:9" ht="24" x14ac:dyDescent="0.15">
      <c r="A181" s="26"/>
      <c r="B181" s="22"/>
      <c r="C181" s="30" t="s">
        <v>249</v>
      </c>
      <c r="D181" s="31" t="s">
        <v>57</v>
      </c>
      <c r="E181" s="32">
        <v>2</v>
      </c>
      <c r="F181" s="33"/>
      <c r="G181" s="34">
        <f>IF(ISNUMBER(#REF!),IF(ISNUMBER(#REF!),ROUND(#REF!*#REF!,2),ROUND(#REF!*$E181,2)),IF(ISNUMBER(#REF!),ROUND($F181*#REF!,2),ROUND($F181*$E181,2)))</f>
        <v>0</v>
      </c>
      <c r="H181" s="20"/>
    </row>
    <row r="182" spans="1:9" ht="27.75" customHeight="1" x14ac:dyDescent="0.15">
      <c r="A182" s="26" t="s">
        <v>250</v>
      </c>
      <c r="B182" s="22"/>
      <c r="C182" s="29" t="s">
        <v>251</v>
      </c>
      <c r="D182" s="31"/>
      <c r="E182" s="38"/>
      <c r="F182" s="33"/>
      <c r="G182" s="34"/>
      <c r="H182" s="20"/>
    </row>
    <row r="183" spans="1:9" ht="26.25" customHeight="1" x14ac:dyDescent="0.15">
      <c r="A183" s="26"/>
      <c r="B183" s="22"/>
      <c r="C183" s="30" t="s">
        <v>249</v>
      </c>
      <c r="D183" s="31" t="s">
        <v>57</v>
      </c>
      <c r="E183" s="32">
        <v>4</v>
      </c>
      <c r="F183" s="33"/>
      <c r="G183" s="34">
        <f>IF(ISNUMBER(#REF!),IF(ISNUMBER(#REF!),ROUND(#REF!*#REF!,2),ROUND(#REF!*$E183,2)),IF(ISNUMBER(#REF!),ROUND($F183*#REF!,2),ROUND($F183*$E183,2)))</f>
        <v>0</v>
      </c>
      <c r="H183" s="20"/>
    </row>
    <row r="184" spans="1:9" ht="26.25" customHeight="1" x14ac:dyDescent="0.15">
      <c r="A184" s="26" t="s">
        <v>252</v>
      </c>
      <c r="B184" s="22"/>
      <c r="C184" s="27" t="s">
        <v>253</v>
      </c>
      <c r="D184" s="17"/>
      <c r="E184" s="18"/>
      <c r="F184" s="18"/>
      <c r="G184" s="19"/>
      <c r="H184" s="20"/>
    </row>
    <row r="185" spans="1:9" ht="22.5" customHeight="1" thickBot="1" x14ac:dyDescent="0.2">
      <c r="A185" s="26"/>
      <c r="B185" s="22"/>
      <c r="C185" s="29" t="s">
        <v>254</v>
      </c>
      <c r="D185" s="31" t="s">
        <v>57</v>
      </c>
      <c r="E185" s="32">
        <v>2</v>
      </c>
      <c r="F185" s="33"/>
      <c r="G185" s="34">
        <f>IF(ISNUMBER(#REF!),IF(ISNUMBER(#REF!),ROUND(#REF!*#REF!,2),ROUND(#REF!*$E185,2)),IF(ISNUMBER(#REF!),ROUND($F185*#REF!,2),ROUND($F185*$E185,2)))</f>
        <v>0</v>
      </c>
      <c r="H185" s="20"/>
    </row>
    <row r="186" spans="1:9" ht="31.5" hidden="1" customHeight="1" thickBot="1" x14ac:dyDescent="0.2">
      <c r="A186" s="86" t="s">
        <v>255</v>
      </c>
      <c r="B186" s="87"/>
      <c r="C186" s="88"/>
      <c r="D186" s="88"/>
      <c r="E186" s="88"/>
      <c r="F186" s="88"/>
      <c r="G186" s="35">
        <f>SUM(G$180:G$183)+G$185</f>
        <v>0</v>
      </c>
      <c r="H186" s="36"/>
    </row>
    <row r="187" spans="1:9" ht="30" customHeight="1" thickTop="1" thickBot="1" x14ac:dyDescent="0.2">
      <c r="A187" s="92" t="s">
        <v>256</v>
      </c>
      <c r="B187" s="93"/>
      <c r="C187" s="94"/>
      <c r="D187" s="94"/>
      <c r="E187" s="94"/>
      <c r="F187" s="95"/>
      <c r="G187" s="40">
        <f>SUM(G$155:G$156)+SUM(G$158:G$159)+G$161+G$163+G$165+G$170+G$172+SUM(G$174:G$176)+SUM(G$180:G$183)+G$185</f>
        <v>0</v>
      </c>
      <c r="H187" s="41"/>
    </row>
    <row r="188" spans="1:9" ht="42" customHeight="1" thickBot="1" x14ac:dyDescent="0.2">
      <c r="A188" s="89" t="s">
        <v>257</v>
      </c>
      <c r="B188" s="90"/>
      <c r="C188" s="91"/>
      <c r="D188" s="91"/>
      <c r="E188" s="91"/>
      <c r="F188" s="91"/>
      <c r="G188" s="42">
        <f>G13+SUM(G$16:G$20)+SUM(G$22:G$24)+SUM(G$26:G$28)+G$30+G$32+G$36+G$38+G$40+SUM(G$42:G$45)+G$50+SUM(G$52:G$55)+G$57+G$59+G$61+SUM(G$64:G$65)+G$67+G$69+G$74+SUM(G$76:G$77)+G$79+SUM(G$81:G$82)+G$84+G$86+SUM(G$100:G$101)+SUM(G$103:G$104)+G$106+G$108+G$110+SUM(G$114:G$119)+G$121+SUM(G$123:G$125)+SUM(G$129:G$134)+G$136+G$140+G$142+SUM(G$155:G$156)+SUM(G$158:G$159)+G$161+G$163+G$165+G$170+G$172+SUM(G$174:G$176)+SUM(G$180:G$183)+G$185</f>
        <v>0</v>
      </c>
      <c r="H188" s="43"/>
      <c r="I188" s="73"/>
    </row>
    <row r="189" spans="1:9" ht="14.25" customHeight="1" x14ac:dyDescent="0.15">
      <c r="A189" s="44"/>
      <c r="G189" s="45"/>
    </row>
    <row r="190" spans="1:9" ht="14.25" customHeight="1" x14ac:dyDescent="0.15">
      <c r="A190" s="44"/>
      <c r="G190" s="45"/>
    </row>
    <row r="191" spans="1:9" ht="14.25" customHeight="1" x14ac:dyDescent="0.15">
      <c r="A191" s="44"/>
      <c r="G191" s="45"/>
    </row>
  </sheetData>
  <sheetProtection formatCells="0" formatColumns="0" formatRows="0" insertColumns="0" insertRows="0" insertHyperlinks="0" deleteColumns="0" deleteRows="0" sort="0" autoFilter="0" pivotTables="0"/>
  <mergeCells count="22">
    <mergeCell ref="A186:F186"/>
    <mergeCell ref="A188:F188"/>
    <mergeCell ref="A187:F187"/>
    <mergeCell ref="A167:F167"/>
    <mergeCell ref="A70:F70"/>
    <mergeCell ref="D166:G166"/>
    <mergeCell ref="A87:F87"/>
    <mergeCell ref="A88:F88"/>
    <mergeCell ref="A126:F126"/>
    <mergeCell ref="A137:F137"/>
    <mergeCell ref="A143:F143"/>
    <mergeCell ref="A144:F144"/>
    <mergeCell ref="A112:F112"/>
    <mergeCell ref="A2:G2"/>
    <mergeCell ref="A4:G4"/>
    <mergeCell ref="A8:G8"/>
    <mergeCell ref="A5:G5"/>
    <mergeCell ref="A177:F177"/>
    <mergeCell ref="A33:F33"/>
    <mergeCell ref="A46:F46"/>
    <mergeCell ref="A6:G6"/>
    <mergeCell ref="A7:G7"/>
  </mergeCells>
  <printOptions verticalCentered="1"/>
  <pageMargins left="0.25" right="0.25" top="0.75" bottom="0.75" header="0.3" footer="0.3"/>
  <pageSetup paperSize="9" scale="78" fitToHeight="0" orientation="portrait" useFirstPageNumber="1" errors="blank" r:id="rId1"/>
  <headerFooter>
    <oddFooter>&amp;C&amp;P / &amp;N</oddFooter>
  </headerFooter>
  <ignoredErrors>
    <ignoredError sqref="A13:B13 H13 A14:D16 A21:D21 A20:D20 H20 A18:D18 A17:D17 H17 A19:D19 H19 A28:D29 A27:D27 H27 A33:D39 A32:D32 H32 A46:D54 A44:D44 H44 A56:D66 A55:D55 H55 A70:D73 A67:D69 H67:H69 A78:D80 A76:D76 H76 A82:D83 A81:D81 H81 A99:D99 A91:C98 A107:D107 A100:D106 H100:H106 A112:D113 A108:D110 H108:H110 A111:C111 H111 A120:D123 A114:D119 H114:H119 A125:D127 A124:D124 H124 A130:D130 A128:D129 H128:H129 A132:D132 A131:D131 H131 A135:D146 A133:D134 H133:H134 A154:D169 A147:C153 H147:H153 A173:D179 A170:D172 H170:H172 A181:D181 A180:D180 H180 A183:D187 A182:D182 H182 G18:H18 A12:B12 D12 A189:D191 A188:D188 H188 G181:H181 G130:H130 A85:D87 A84:D84 G84:H84 A77:D77 G77:H77 A75:D75 A74:D74 G74:H74 A45:D45 G45:H45 A41:D43 A40:D40 G40:H40 A24:D26 A23:C23 H23 A22:D22 G22:H22 A9:D11 A31:D31 A30:C30 G30:H30 A89:D90 A88:D88 H88 E14:E16 E21 E18 E28:E29 E33:E39 E46:E54 E56:E66 E70:E73 E78:E80 E82:E83 E99 E107 E112:E113 E120:E123 E125:E127 E130 E132 E135:E146 E154:E169 E173:E179 E181 E183:E187 E12 E189:E191 E188 E85:E87 E84 E77 E75 E74 E45 E41:E43 E40 E24:E26 E22 E9:E11 E31 E89:E90 E88 F33:F35 F46:F49 F66 F70:F73 F99 F107 F112:F113 F120 F126:F127 F137:F139 F154:F169 F173 F186:F187 F12 F189:F191 F188 F87 F9:F11 F89:F90 F88 G14:H16 G21:H21 G28:H29 G33:H39 G46:H54 G56:H66 G70:H73 G78:H80 G82:H83 G99:H99 G107:H107 G112:H113 G120:H123 G125:H127 G132:H132 G135:H146 G154:H169 G173:H179 G183:H187 G12:H12 H189:H191 G85:H87 G75:H75 G41:H43 G24:H26 G9:H11 G31:H31 G89:H90 F143:F146 F177:F179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N°01</vt:lpstr>
      <vt:lpstr>'LOT N°01'!Impression_des_titres</vt:lpstr>
      <vt:lpstr>'LOT N°01'!Zone_d_impression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DE LA PINSONIE</dc:creator>
  <cp:lastModifiedBy>BUNEL Nathalie</cp:lastModifiedBy>
  <cp:revision>0</cp:revision>
  <cp:lastPrinted>2024-08-21T13:28:55Z</cp:lastPrinted>
  <dcterms:created xsi:type="dcterms:W3CDTF">2024-08-20T08:46:44Z</dcterms:created>
  <dcterms:modified xsi:type="dcterms:W3CDTF">2025-04-02T19:50:17Z</dcterms:modified>
</cp:coreProperties>
</file>