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1.bin" ContentType="image/jpg"/>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P:\DAF\SACP\UCP\1 Marchés\CLUNY\CL25.24 Travaux de réhabilitation cuisine restaurant\1.DCE\Lot 04\"/>
    </mc:Choice>
  </mc:AlternateContent>
  <xr:revisionPtr revIDLastSave="0" documentId="13_ncr:1_{520D9766-3CE1-454C-8DFA-279AB63320D3}" xr6:coauthVersionLast="47" xr6:coauthVersionMax="47" xr10:uidLastSave="{00000000-0000-0000-0000-000000000000}"/>
  <bookViews>
    <workbookView xWindow="-120" yWindow="-120" windowWidth="29040" windowHeight="15840" activeTab="1" xr2:uid="{00000000-000D-0000-FFFF-FFFF00000000}"/>
  </bookViews>
  <sheets>
    <sheet name="Lot N°04 Page de garde" sheetId="4" r:id="rId1"/>
    <sheet name="Lot N°04 CVC Plomberie" sheetId="3" r:id="rId2"/>
  </sheets>
  <definedNames>
    <definedName name="_xlnm.Print_Titles" localSheetId="1">'Lot N°04 CVC Plomberie'!$1:$3</definedName>
    <definedName name="_xlnm.Print_Area" localSheetId="1">'Lot N°04 CVC Plomberie'!$A$1:$F$127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9" i="3" l="1"/>
  <c r="F6" i="3"/>
  <c r="F10" i="3" s="1"/>
  <c r="F7" i="3"/>
  <c r="F8" i="3"/>
  <c r="F15" i="3"/>
  <c r="F17" i="3"/>
  <c r="F18" i="3"/>
  <c r="F19" i="3"/>
  <c r="F21" i="3"/>
  <c r="F26" i="3"/>
  <c r="F28" i="3"/>
  <c r="F31" i="3"/>
  <c r="F33" i="3" s="1"/>
  <c r="F38" i="3"/>
  <c r="F39" i="3"/>
  <c r="F44" i="3"/>
  <c r="F46" i="3" s="1"/>
  <c r="F49" i="3"/>
  <c r="F51" i="3" s="1"/>
  <c r="F56" i="3"/>
  <c r="F58" i="3" s="1"/>
  <c r="F61" i="3"/>
  <c r="F62" i="3"/>
  <c r="F63" i="3"/>
  <c r="F68" i="3"/>
  <c r="F69" i="3"/>
  <c r="F71" i="3"/>
  <c r="F74" i="3"/>
  <c r="F75" i="3"/>
  <c r="F76" i="3"/>
  <c r="F77" i="3"/>
  <c r="F82" i="3"/>
  <c r="F84" i="3" s="1"/>
  <c r="F87" i="3"/>
  <c r="F89" i="3" s="1"/>
  <c r="F93" i="3"/>
  <c r="F95" i="3" s="1"/>
  <c r="F98" i="3"/>
  <c r="F100" i="3" s="1"/>
  <c r="F103" i="3"/>
  <c r="F104" i="3"/>
  <c r="F105" i="3"/>
  <c r="F106" i="3"/>
  <c r="F107" i="3"/>
  <c r="F112" i="3"/>
  <c r="F113" i="3"/>
  <c r="F114" i="3"/>
  <c r="F115" i="3"/>
  <c r="F116" i="3"/>
  <c r="F117" i="3"/>
  <c r="F118" i="3"/>
  <c r="B125" i="3"/>
  <c r="F65" i="3" l="1"/>
  <c r="F79" i="3"/>
  <c r="F109" i="3"/>
  <c r="F120" i="3"/>
  <c r="F23" i="3"/>
  <c r="F90" i="3"/>
  <c r="F41" i="3"/>
  <c r="F52" i="3" s="1"/>
  <c r="F124" i="3" l="1"/>
  <c r="F34" i="3"/>
  <c r="F128" i="3" s="1"/>
  <c r="F129" i="3" l="1"/>
  <c r="F130" i="3" s="1"/>
  <c r="F125" i="3"/>
  <c r="F126" i="3" s="1"/>
</calcChain>
</file>

<file path=xl/sharedStrings.xml><?xml version="1.0" encoding="utf-8"?>
<sst xmlns="http://schemas.openxmlformats.org/spreadsheetml/2006/main" count="298" uniqueCount="297">
  <si>
    <t>U</t>
  </si>
  <si>
    <t>Quantités</t>
  </si>
  <si>
    <t>Prix unitaire en €</t>
  </si>
  <si>
    <t>Prix total en €</t>
  </si>
  <si>
    <t>3</t>
  </si>
  <si>
    <t>Travaux préparatoires</t>
  </si>
  <si>
    <t>CH3</t>
  </si>
  <si>
    <t xml:space="preserve">3.1 </t>
  </si>
  <si>
    <t>Dépose et repose équipements</t>
  </si>
  <si>
    <t>ENS</t>
  </si>
  <si>
    <t>ART</t>
  </si>
  <si>
    <t>F01-A795</t>
  </si>
  <si>
    <t xml:space="preserve">3.2 </t>
  </si>
  <si>
    <t>Nettoyage des réseaux existants</t>
  </si>
  <si>
    <t>ENS</t>
  </si>
  <si>
    <t>ART</t>
  </si>
  <si>
    <t>F01-A792</t>
  </si>
  <si>
    <t xml:space="preserve">3.3 </t>
  </si>
  <si>
    <t>Analyse du fonctionnement de la ventilation du local préparation chaude</t>
  </si>
  <si>
    <t>ENS</t>
  </si>
  <si>
    <t>ART</t>
  </si>
  <si>
    <t>E02-A907</t>
  </si>
  <si>
    <t>Total Travaux préparatoires</t>
  </si>
  <si>
    <t>STOT</t>
  </si>
  <si>
    <t>8</t>
  </si>
  <si>
    <t>Description des installations de plomberie</t>
  </si>
  <si>
    <t>CH3</t>
  </si>
  <si>
    <t>8.1</t>
  </si>
  <si>
    <t>Eau froide et eau chaude sanitaire</t>
  </si>
  <si>
    <t>CH4</t>
  </si>
  <si>
    <t>8.1.1</t>
  </si>
  <si>
    <t>Raccordement en eau froide</t>
  </si>
  <si>
    <t>CH5</t>
  </si>
  <si>
    <t xml:space="preserve">8.1.1.1 </t>
  </si>
  <si>
    <t>Sur un raccordement existant</t>
  </si>
  <si>
    <t>ENS</t>
  </si>
  <si>
    <t>ART</t>
  </si>
  <si>
    <t>F01-A794</t>
  </si>
  <si>
    <t>8.1.2</t>
  </si>
  <si>
    <t>Réseaux eau froide</t>
  </si>
  <si>
    <t>CH5</t>
  </si>
  <si>
    <t xml:space="preserve">8.1.2.2 </t>
  </si>
  <si>
    <t>Protection anti-corrosive</t>
  </si>
  <si>
    <t>ENS</t>
  </si>
  <si>
    <t>ART</t>
  </si>
  <si>
    <t>F01-A398</t>
  </si>
  <si>
    <t>EF - DN&lt;=32</t>
  </si>
  <si>
    <t>ml</t>
  </si>
  <si>
    <t>ART</t>
  </si>
  <si>
    <t>F01-A383</t>
  </si>
  <si>
    <t xml:space="preserve">8.1.2.3 </t>
  </si>
  <si>
    <t>Robinetterie et Vannes réseaux EF</t>
  </si>
  <si>
    <t>ENS</t>
  </si>
  <si>
    <t>ART</t>
  </si>
  <si>
    <t>E02-A924</t>
  </si>
  <si>
    <t>8.1.3</t>
  </si>
  <si>
    <t>Réseaux ECS</t>
  </si>
  <si>
    <t>CH5</t>
  </si>
  <si>
    <t>ECS - DN&lt;=32</t>
  </si>
  <si>
    <t>ml</t>
  </si>
  <si>
    <t>ART</t>
  </si>
  <si>
    <t>F01-A372</t>
  </si>
  <si>
    <t>Total Eau froide et eau chaude sanitaire</t>
  </si>
  <si>
    <t>STOT</t>
  </si>
  <si>
    <t>8.2</t>
  </si>
  <si>
    <t>Evacuation</t>
  </si>
  <si>
    <t>CH4</t>
  </si>
  <si>
    <t>EU/EV - Ø40</t>
  </si>
  <si>
    <t>ml</t>
  </si>
  <si>
    <t>ART</t>
  </si>
  <si>
    <t>F01-A292</t>
  </si>
  <si>
    <t>Total Evacuation</t>
  </si>
  <si>
    <t>STOT</t>
  </si>
  <si>
    <t>8.3</t>
  </si>
  <si>
    <t>Appareils sanitaires</t>
  </si>
  <si>
    <t>CH4</t>
  </si>
  <si>
    <t xml:space="preserve">8.3.1 </t>
  </si>
  <si>
    <t>Mitigeur thermostatique</t>
  </si>
  <si>
    <t>U</t>
  </si>
  <si>
    <t>ART</t>
  </si>
  <si>
    <t>F01-A258</t>
  </si>
  <si>
    <t>Total Appareils sanitaires</t>
  </si>
  <si>
    <t>STOT</t>
  </si>
  <si>
    <t>Total Description des installations de plomberie</t>
  </si>
  <si>
    <t>STOT</t>
  </si>
  <si>
    <t>9</t>
  </si>
  <si>
    <t>Description des installations de chauffage</t>
  </si>
  <si>
    <t>CH3</t>
  </si>
  <si>
    <t>9.1</t>
  </si>
  <si>
    <t>Tuyauterie et accessoires réseaux</t>
  </si>
  <si>
    <t>CH4</t>
  </si>
  <si>
    <t>Cuivre DN&lt;32</t>
  </si>
  <si>
    <t>ml</t>
  </si>
  <si>
    <t>ART</t>
  </si>
  <si>
    <t>F01-A447</t>
  </si>
  <si>
    <t xml:space="preserve">9.1.3 </t>
  </si>
  <si>
    <t>Robinetterie</t>
  </si>
  <si>
    <t>Ens</t>
  </si>
  <si>
    <t>ART</t>
  </si>
  <si>
    <t>F06-A051</t>
  </si>
  <si>
    <t>Total Tuyauterie et accessoires réseaux</t>
  </si>
  <si>
    <t>STOT</t>
  </si>
  <si>
    <t>9.2</t>
  </si>
  <si>
    <t>Emetteur</t>
  </si>
  <si>
    <t>CH4</t>
  </si>
  <si>
    <t>Radiateurs verticaux Plan -</t>
  </si>
  <si>
    <t>u</t>
  </si>
  <si>
    <t>ART</t>
  </si>
  <si>
    <t>F01-A749</t>
  </si>
  <si>
    <t>Total Emetteur</t>
  </si>
  <si>
    <t>STOT</t>
  </si>
  <si>
    <t>9.3</t>
  </si>
  <si>
    <t>Régulation émetteurs</t>
  </si>
  <si>
    <t>CH4</t>
  </si>
  <si>
    <t xml:space="preserve">9.3.1 </t>
  </si>
  <si>
    <t>Régulation radiateurs à eau</t>
  </si>
  <si>
    <t>U</t>
  </si>
  <si>
    <t>ART</t>
  </si>
  <si>
    <t>F01-A452</t>
  </si>
  <si>
    <t>Total Régulation émetteurs</t>
  </si>
  <si>
    <t>STOT</t>
  </si>
  <si>
    <t>Total Description des installations de chauffage</t>
  </si>
  <si>
    <t>STOT</t>
  </si>
  <si>
    <t>10</t>
  </si>
  <si>
    <t>Description des installations de ventilation</t>
  </si>
  <si>
    <t>CH3</t>
  </si>
  <si>
    <t>10.1</t>
  </si>
  <si>
    <t>Équipements d'extraction et de soufflage</t>
  </si>
  <si>
    <t>CH4</t>
  </si>
  <si>
    <t xml:space="preserve">10.1.1 </t>
  </si>
  <si>
    <t>Caisson d'extraction - Laverie</t>
  </si>
  <si>
    <t>ENS</t>
  </si>
  <si>
    <t>ART</t>
  </si>
  <si>
    <t>E02-B024</t>
  </si>
  <si>
    <t>Total Équipements d'extraction et de soufflage</t>
  </si>
  <si>
    <t>STOT</t>
  </si>
  <si>
    <t>10.2</t>
  </si>
  <si>
    <t>Transfert et apport d'air naturel</t>
  </si>
  <si>
    <t>CH4</t>
  </si>
  <si>
    <t>Grille de surpression intérieure</t>
  </si>
  <si>
    <t>u</t>
  </si>
  <si>
    <t>ART</t>
  </si>
  <si>
    <t>F01-A802</t>
  </si>
  <si>
    <t>Gaine 600x600mm</t>
  </si>
  <si>
    <t>ml</t>
  </si>
  <si>
    <t>ART</t>
  </si>
  <si>
    <t>F01-A803</t>
  </si>
  <si>
    <t>Grille extérieure</t>
  </si>
  <si>
    <t>u</t>
  </si>
  <si>
    <t>ART</t>
  </si>
  <si>
    <t>F01-A804</t>
  </si>
  <si>
    <t>Total Transfert et apport d'air naturel</t>
  </si>
  <si>
    <t>STOT</t>
  </si>
  <si>
    <t>10.3</t>
  </si>
  <si>
    <t>Régulation ventilation</t>
  </si>
  <si>
    <t>CH4</t>
  </si>
  <si>
    <t xml:space="preserve">10.3.1 </t>
  </si>
  <si>
    <t>Remplacement de l'armoire de ventilation</t>
  </si>
  <si>
    <t>ENS</t>
  </si>
  <si>
    <t>ART</t>
  </si>
  <si>
    <t>F01-A799</t>
  </si>
  <si>
    <t xml:space="preserve">10.3.2 </t>
  </si>
  <si>
    <t>Mise en service et réglage de l'armoire</t>
  </si>
  <si>
    <t>ENS</t>
  </si>
  <si>
    <t>ART</t>
  </si>
  <si>
    <t>F01-A800</t>
  </si>
  <si>
    <t>Total Régulation ventilation</t>
  </si>
  <si>
    <t>STOT</t>
  </si>
  <si>
    <t>10.4</t>
  </si>
  <si>
    <t>Gaines de ventilation</t>
  </si>
  <si>
    <t>CH4</t>
  </si>
  <si>
    <t>Ø125</t>
  </si>
  <si>
    <t>ml</t>
  </si>
  <si>
    <t>ART</t>
  </si>
  <si>
    <t>F01-A513</t>
  </si>
  <si>
    <t>Ø355</t>
  </si>
  <si>
    <t>ml</t>
  </si>
  <si>
    <t>ART</t>
  </si>
  <si>
    <t>F01-A518</t>
  </si>
  <si>
    <t>Ø400</t>
  </si>
  <si>
    <t>ml</t>
  </si>
  <si>
    <t>ART</t>
  </si>
  <si>
    <t>F01-A519</t>
  </si>
  <si>
    <t>Ø500</t>
  </si>
  <si>
    <t>ml</t>
  </si>
  <si>
    <t>ART</t>
  </si>
  <si>
    <t>F01-A520</t>
  </si>
  <si>
    <t>Total Gaines de ventilation</t>
  </si>
  <si>
    <t>STOT</t>
  </si>
  <si>
    <t>10.5</t>
  </si>
  <si>
    <t>Bouches de ventilation</t>
  </si>
  <si>
    <t>CH4</t>
  </si>
  <si>
    <t xml:space="preserve">10.5.1 </t>
  </si>
  <si>
    <t>Type carrée - Débit 90 m3/h</t>
  </si>
  <si>
    <t>ENS</t>
  </si>
  <si>
    <t>ART</t>
  </si>
  <si>
    <t>E02-B064</t>
  </si>
  <si>
    <t>Total Bouches de ventilation</t>
  </si>
  <si>
    <t>STOT</t>
  </si>
  <si>
    <t>10.6</t>
  </si>
  <si>
    <t>Rejet et Prise d'air</t>
  </si>
  <si>
    <t>CH4</t>
  </si>
  <si>
    <t>Sortie type sifflet - Ø450</t>
  </si>
  <si>
    <t>ENS</t>
  </si>
  <si>
    <t>ART</t>
  </si>
  <si>
    <t>F01-A797</t>
  </si>
  <si>
    <t>Total Rejet et Prise d'air</t>
  </si>
  <si>
    <t>STOT</t>
  </si>
  <si>
    <t>Total Description des installations de ventilation</t>
  </si>
  <si>
    <t>STOT</t>
  </si>
  <si>
    <t>11</t>
  </si>
  <si>
    <t>Description des travaux d'électricité</t>
  </si>
  <si>
    <t>CH3</t>
  </si>
  <si>
    <t xml:space="preserve">11.1 </t>
  </si>
  <si>
    <t>Alimentation électrique</t>
  </si>
  <si>
    <t>ENS</t>
  </si>
  <si>
    <t>ART</t>
  </si>
  <si>
    <t>E02-B069</t>
  </si>
  <si>
    <t>Total Description des travaux d'électricité</t>
  </si>
  <si>
    <t>STOT</t>
  </si>
  <si>
    <t>12</t>
  </si>
  <si>
    <t>CH3</t>
  </si>
  <si>
    <t xml:space="preserve">12.1 </t>
  </si>
  <si>
    <t>Remplacement extracteur existant</t>
  </si>
  <si>
    <t>ENS</t>
  </si>
  <si>
    <t>ART</t>
  </si>
  <si>
    <t>F01-A796</t>
  </si>
  <si>
    <t>Total OPTION - Remplacement caisson existant</t>
  </si>
  <si>
    <t>STOT</t>
  </si>
  <si>
    <t>13</t>
  </si>
  <si>
    <t>Mise en service - essais - DOE</t>
  </si>
  <si>
    <t>CH3</t>
  </si>
  <si>
    <t xml:space="preserve">13.1 </t>
  </si>
  <si>
    <t>Mise en service - Essais - DOE</t>
  </si>
  <si>
    <t>Ens</t>
  </si>
  <si>
    <t>ART</t>
  </si>
  <si>
    <t>E02-B073</t>
  </si>
  <si>
    <t>Equilibrage des réseaux</t>
  </si>
  <si>
    <t>ENS</t>
  </si>
  <si>
    <t>ART</t>
  </si>
  <si>
    <t>E02-B170</t>
  </si>
  <si>
    <t>Essais AQC et fourniture de l’attestation des essais</t>
  </si>
  <si>
    <t>ENS</t>
  </si>
  <si>
    <t>ART</t>
  </si>
  <si>
    <t>E02-B171</t>
  </si>
  <si>
    <t>Fourniture des DOE papier et informatique</t>
  </si>
  <si>
    <t>ENS</t>
  </si>
  <si>
    <t>ART</t>
  </si>
  <si>
    <t>E02-B172</t>
  </si>
  <si>
    <t>Fourniture des DIUO papier et informatique</t>
  </si>
  <si>
    <t>ENS</t>
  </si>
  <si>
    <t>ART</t>
  </si>
  <si>
    <t>E02-B173</t>
  </si>
  <si>
    <t>Total Mise en service - essais - DOE</t>
  </si>
  <si>
    <t>STOT</t>
  </si>
  <si>
    <t>14</t>
  </si>
  <si>
    <t>Etudes d'exécutions</t>
  </si>
  <si>
    <t>CH3</t>
  </si>
  <si>
    <t xml:space="preserve">14.1 </t>
  </si>
  <si>
    <t>Études d'Exécutions</t>
  </si>
  <si>
    <t>Ens</t>
  </si>
  <si>
    <t>ART</t>
  </si>
  <si>
    <t>E02-B074</t>
  </si>
  <si>
    <t>Plans d'exécutions</t>
  </si>
  <si>
    <t>Ens</t>
  </si>
  <si>
    <t>ART</t>
  </si>
  <si>
    <t>E02-B174</t>
  </si>
  <si>
    <t>Plans des réservations</t>
  </si>
  <si>
    <t>Ens</t>
  </si>
  <si>
    <t>ART</t>
  </si>
  <si>
    <t>E02-B175</t>
  </si>
  <si>
    <t>Carnet des échantillons</t>
  </si>
  <si>
    <t>Ens</t>
  </si>
  <si>
    <t>ART</t>
  </si>
  <si>
    <t>E02-B176</t>
  </si>
  <si>
    <t>Liste d'équipements</t>
  </si>
  <si>
    <t>Ens</t>
  </si>
  <si>
    <t>ART</t>
  </si>
  <si>
    <t>E02-B177</t>
  </si>
  <si>
    <t>Calculs de perte de charge, dimensionnement des réseaux</t>
  </si>
  <si>
    <t>Ens</t>
  </si>
  <si>
    <t>ART</t>
  </si>
  <si>
    <t>E02-B178</t>
  </si>
  <si>
    <t>Tous documents d'exécution complémentaires nécessaire</t>
  </si>
  <si>
    <t>Ens</t>
  </si>
  <si>
    <t>ART</t>
  </si>
  <si>
    <t>E02-B179</t>
  </si>
  <si>
    <t>Total Etudes d'exécutions</t>
  </si>
  <si>
    <t>STOT</t>
  </si>
  <si>
    <t>Montant HT du Lot N°04 CVC Plomberie</t>
  </si>
  <si>
    <t>TOTHT</t>
  </si>
  <si>
    <t>TVA</t>
  </si>
  <si>
    <t>Montant TTC</t>
  </si>
  <si>
    <t>TOTTTC</t>
  </si>
  <si>
    <t xml:space="preserve"> Les quantités indiquées sont fixées par le maître d'œuvre ; elles sont données à titre indicatif et ne revêtent pas un caractère contractuel.
Dans son offre, l'entreprise pourra, si elle le souhaite, modifier les quantités étant entendu que les quantités portées sur son offre seront considérées comme établies sous sa seule responsabilité.
L'entrepreneur signalera clairement les modifications effectuées au maître d'œuvre dans un courrier qu'il joindra à son offre.</t>
  </si>
  <si>
    <t>Montant HT du Lot N°04 CVC Plomberie avec PSE</t>
  </si>
  <si>
    <t>PSE - Remplacement caisson existant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</si>
</sst>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7"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4"/>
      <color rgb="FFED6A4B"/>
      <name val="Open Sans"/>
      <family val="1"/>
    </font>
    <font>
      <sz val="10"/>
      <color rgb="FFED674A"/>
      <name val="Open Sans"/>
      <family val="1"/>
    </font>
    <font>
      <b/>
      <sz val="12"/>
      <color rgb="FF000000"/>
      <name val="Open Sans"/>
      <family val="1"/>
    </font>
    <font>
      <i/>
      <sz val="10"/>
      <color rgb="FFFF0000"/>
      <name val="Arial"/>
      <family val="1"/>
    </font>
    <font>
      <sz val="9"/>
      <color rgb="FFFF0000"/>
      <name val="Arial Narrow"/>
      <family val="1"/>
    </font>
    <font>
      <sz val="10"/>
      <color rgb="FF000000"/>
      <name val="Open Sans"/>
      <family val="1"/>
    </font>
    <font>
      <b/>
      <sz val="10"/>
      <color rgb="FF000000"/>
      <name val="Open Sans"/>
      <family val="1"/>
    </font>
    <font>
      <sz val="9"/>
      <color rgb="FF000000"/>
      <name val="Open Sans"/>
      <family val="1"/>
    </font>
    <font>
      <b/>
      <sz val="9"/>
      <color rgb="FF000000"/>
      <name val="Arial"/>
      <family val="1"/>
    </font>
    <font>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0"/>
      <color rgb="FFED674A"/>
      <name val="Arial Narrow"/>
      <family val="1"/>
    </font>
    <font>
      <sz val="11"/>
      <color rgb="FFFFFFFF"/>
      <name val="Calibri"/>
      <family val="1"/>
    </font>
    <font>
      <sz val="11"/>
      <color theme="1"/>
      <name val="Calibri"/>
      <family val="2"/>
      <scheme val="minor"/>
    </font>
    <font>
      <sz val="10"/>
      <name val="Open Sans"/>
      <family val="2"/>
    </font>
  </fonts>
  <fills count="3">
    <fill>
      <patternFill patternType="none"/>
    </fill>
    <fill>
      <patternFill patternType="gray125"/>
    </fill>
    <fill>
      <patternFill patternType="solid">
        <fgColor rgb="FFFFFFFF"/>
      </patternFill>
    </fill>
  </fills>
  <borders count="32">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hair">
        <color rgb="FF000000"/>
      </left>
      <right style="hair">
        <color rgb="FF000000"/>
      </right>
      <top/>
      <bottom/>
      <diagonal/>
    </border>
    <border>
      <left style="thin">
        <color rgb="FF000000"/>
      </left>
      <right/>
      <top style="thin">
        <color rgb="FF000000"/>
      </top>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right style="hair">
        <color rgb="FF000000"/>
      </right>
      <top style="thin">
        <color rgb="FF384247"/>
      </top>
      <bottom/>
      <diagonal/>
    </border>
    <border>
      <left style="thin">
        <color rgb="FF000000"/>
      </left>
      <right/>
      <top style="thin">
        <color rgb="FF384247"/>
      </top>
      <bottom/>
      <diagonal/>
    </border>
    <border>
      <left/>
      <right style="hair">
        <color rgb="FF384247"/>
      </right>
      <top style="thin">
        <color rgb="FF384247"/>
      </top>
      <bottom style="thin">
        <color rgb="FF384247"/>
      </bottom>
      <diagonal/>
    </border>
    <border>
      <left style="thin">
        <color rgb="FF384247"/>
      </left>
      <right/>
      <top style="thin">
        <color rgb="FF384247"/>
      </top>
      <bottom style="thin">
        <color rgb="FF384247"/>
      </bottom>
      <diagonal/>
    </border>
    <border>
      <left style="thin">
        <color rgb="FF000000"/>
      </left>
      <right/>
      <top style="thin">
        <color rgb="FF000000"/>
      </top>
      <bottom style="thin">
        <color rgb="FF384247"/>
      </bottom>
      <diagonal/>
    </border>
    <border>
      <left/>
      <right style="hair">
        <color rgb="FF000000"/>
      </right>
      <top style="thin">
        <color rgb="FF000000"/>
      </top>
      <bottom style="thin">
        <color rgb="FF384247"/>
      </bottom>
      <diagonal/>
    </border>
    <border>
      <left/>
      <right style="hair">
        <color rgb="FF000000"/>
      </right>
      <top/>
      <bottom/>
      <diagonal/>
    </border>
    <border>
      <left style="thin">
        <color rgb="FF000000"/>
      </left>
      <right/>
      <top style="thin">
        <color rgb="FF384247"/>
      </top>
      <bottom style="thin">
        <color rgb="FF000000"/>
      </bottom>
      <diagonal/>
    </border>
    <border>
      <left/>
      <right style="hair">
        <color rgb="FF000000"/>
      </right>
      <top style="thin">
        <color rgb="FF384247"/>
      </top>
      <bottom style="thin">
        <color rgb="FF000000"/>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righ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9" fillId="0" borderId="0" applyFill="0">
      <alignment horizontal="right" vertical="top" wrapTex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4" fillId="0" borderId="0" applyFill="0">
      <alignment horizontal="left" vertical="top" wrapText="1"/>
    </xf>
    <xf numFmtId="0" fontId="15" fillId="0" borderId="0" applyFill="0">
      <alignment horizontal="left" vertical="top" wrapText="1"/>
    </xf>
    <xf numFmtId="0" fontId="16" fillId="0" borderId="0" applyFill="0">
      <alignment horizontal="left" vertical="top" wrapText="1"/>
    </xf>
    <xf numFmtId="0" fontId="16" fillId="0" borderId="0" applyFill="0">
      <alignment horizontal="left" vertical="top" wrapText="1"/>
    </xf>
    <xf numFmtId="0" fontId="17" fillId="0" borderId="0" applyFill="0">
      <alignment horizontal="left" vertical="top" wrapText="1"/>
    </xf>
    <xf numFmtId="0" fontId="16" fillId="0" borderId="0" applyFill="0">
      <alignment horizontal="left" vertical="top" wrapText="1"/>
    </xf>
    <xf numFmtId="0" fontId="16" fillId="0" borderId="0" applyFill="0">
      <alignment horizontal="left" vertical="top" wrapText="1"/>
    </xf>
    <xf numFmtId="0" fontId="18" fillId="0" borderId="0" applyFill="0">
      <alignment horizontal="left" vertical="top" wrapText="1" indent="2"/>
    </xf>
    <xf numFmtId="0" fontId="19" fillId="0" borderId="0" applyFill="0">
      <alignment horizontal="left" vertical="top" wrapText="1" indent="2"/>
    </xf>
    <xf numFmtId="0" fontId="19" fillId="0" borderId="0" applyFill="0">
      <alignment horizontal="left" vertical="top" wrapText="1" indent="2"/>
    </xf>
    <xf numFmtId="0" fontId="20" fillId="0" borderId="0" applyFill="0">
      <alignment horizontal="left" vertical="top" wrapText="1"/>
    </xf>
    <xf numFmtId="0" fontId="25" fillId="0" borderId="0" applyFill="0"/>
  </cellStyleXfs>
  <cellXfs count="62">
    <xf numFmtId="0" fontId="0" fillId="0" borderId="0" xfId="0"/>
    <xf numFmtId="0" fontId="21" fillId="0" borderId="0" xfId="0" applyFont="1" applyAlignment="1">
      <alignment horizontal="left" vertical="top" wrapText="1"/>
    </xf>
    <xf numFmtId="0" fontId="0" fillId="0" borderId="30" xfId="0" applyBorder="1" applyAlignment="1">
      <alignment horizontal="left" vertical="top" wrapText="1"/>
    </xf>
    <xf numFmtId="0" fontId="0" fillId="0" borderId="28" xfId="0" applyBorder="1" applyAlignment="1">
      <alignment horizontal="center" vertical="top" wrapText="1"/>
    </xf>
    <xf numFmtId="0" fontId="21" fillId="0" borderId="29" xfId="0" applyFont="1" applyBorder="1" applyAlignment="1">
      <alignment horizontal="left" vertical="top" wrapText="1"/>
    </xf>
    <xf numFmtId="0" fontId="21" fillId="0" borderId="29" xfId="0" applyFont="1" applyBorder="1" applyAlignment="1">
      <alignment horizontal="center" vertical="top" wrapText="1"/>
    </xf>
    <xf numFmtId="0" fontId="21" fillId="0" borderId="29" xfId="0" applyFont="1" applyBorder="1" applyAlignment="1">
      <alignment horizontal="right" vertical="top"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0" fillId="0" borderId="27" xfId="0" applyBorder="1" applyAlignment="1">
      <alignment horizontal="left" vertical="top" wrapText="1"/>
    </xf>
    <xf numFmtId="0" fontId="0" fillId="0" borderId="6" xfId="0" applyBorder="1" applyAlignment="1">
      <alignment horizontal="left" vertical="top" wrapText="1"/>
    </xf>
    <xf numFmtId="0" fontId="1" fillId="2" borderId="21" xfId="1" applyFill="1" applyBorder="1">
      <alignment horizontal="left" vertical="top" wrapText="1"/>
    </xf>
    <xf numFmtId="0" fontId="4" fillId="0" borderId="20" xfId="10" applyBorder="1">
      <alignment horizontal="left" vertical="top" wrapText="1"/>
    </xf>
    <xf numFmtId="0" fontId="0" fillId="0" borderId="8" xfId="0" applyBorder="1" applyAlignment="1">
      <alignment horizontal="left" vertical="top" wrapText="1"/>
    </xf>
    <xf numFmtId="0" fontId="0" fillId="0" borderId="15" xfId="0" applyBorder="1" applyAlignment="1">
      <alignment horizontal="left" vertical="top" wrapText="1"/>
    </xf>
    <xf numFmtId="49" fontId="0" fillId="0" borderId="0" xfId="0" applyNumberFormat="1" applyAlignment="1">
      <alignment horizontal="left" vertical="top" wrapText="1"/>
    </xf>
    <xf numFmtId="0" fontId="1" fillId="0" borderId="19" xfId="1" applyBorder="1">
      <alignment horizontal="left" vertical="top" wrapText="1"/>
    </xf>
    <xf numFmtId="0" fontId="11" fillId="0" borderId="18" xfId="26" applyBorder="1">
      <alignment horizontal="left" vertical="top" wrapText="1"/>
    </xf>
    <xf numFmtId="0" fontId="0" fillId="0" borderId="8" xfId="0" applyBorder="1" applyAlignment="1" applyProtection="1">
      <alignment horizontal="left" vertical="top"/>
      <protection locked="0"/>
    </xf>
    <xf numFmtId="165" fontId="0" fillId="0" borderId="8" xfId="0" applyNumberFormat="1" applyBorder="1" applyAlignment="1" applyProtection="1">
      <alignment horizontal="center" vertical="top" wrapText="1"/>
      <protection locked="0"/>
    </xf>
    <xf numFmtId="164" fontId="0" fillId="0" borderId="8" xfId="0" applyNumberFormat="1" applyBorder="1" applyAlignment="1" applyProtection="1">
      <alignment horizontal="center" vertical="top" wrapText="1"/>
      <protection locked="0"/>
    </xf>
    <xf numFmtId="164" fontId="0" fillId="0" borderId="15" xfId="0" applyNumberFormat="1" applyBorder="1" applyAlignment="1" applyProtection="1">
      <alignment horizontal="right" vertical="top" wrapText="1"/>
      <protection locked="0"/>
    </xf>
    <xf numFmtId="0" fontId="1" fillId="0" borderId="17" xfId="1" applyBorder="1">
      <alignment horizontal="left" vertical="top" wrapText="1"/>
    </xf>
    <xf numFmtId="0" fontId="11" fillId="0" borderId="16" xfId="26" applyBorder="1">
      <alignment horizontal="left" vertical="top" wrapText="1"/>
    </xf>
    <xf numFmtId="0" fontId="22" fillId="0" borderId="5" xfId="0" applyFont="1" applyBorder="1" applyAlignment="1">
      <alignment horizontal="left" vertical="top" wrapText="1"/>
    </xf>
    <xf numFmtId="0" fontId="0" fillId="0" borderId="14" xfId="0" applyBorder="1" applyAlignment="1">
      <alignment horizontal="left" vertical="top" wrapText="1"/>
    </xf>
    <xf numFmtId="0" fontId="0" fillId="0" borderId="3" xfId="0" applyBorder="1" applyAlignment="1">
      <alignment horizontal="left" vertical="top" wrapText="1"/>
    </xf>
    <xf numFmtId="0" fontId="23" fillId="0" borderId="13" xfId="13" applyFont="1" applyBorder="1" applyAlignment="1">
      <alignment horizontal="left" vertical="top" wrapText="1"/>
    </xf>
    <xf numFmtId="0" fontId="5" fillId="0" borderId="11" xfId="13" applyBorder="1">
      <alignment horizontal="right" vertical="top" wrapText="1"/>
    </xf>
    <xf numFmtId="164" fontId="0" fillId="0" borderId="10" xfId="0" applyNumberFormat="1" applyBorder="1" applyAlignment="1">
      <alignment horizontal="right" vertical="top" wrapText="1"/>
    </xf>
    <xf numFmtId="0" fontId="0" fillId="0" borderId="12" xfId="0" applyBorder="1" applyAlignment="1">
      <alignment horizontal="left" vertical="top" wrapText="1"/>
    </xf>
    <xf numFmtId="0" fontId="22" fillId="0" borderId="22" xfId="0" applyFont="1" applyBorder="1" applyAlignment="1">
      <alignment horizontal="left" vertical="top" wrapText="1"/>
    </xf>
    <xf numFmtId="0" fontId="1" fillId="2" borderId="25" xfId="1" applyFill="1" applyBorder="1">
      <alignment horizontal="left" vertical="top" wrapText="1"/>
    </xf>
    <xf numFmtId="0" fontId="6" fillId="0" borderId="26" xfId="14" applyBorder="1">
      <alignment horizontal="left" vertical="top" wrapText="1"/>
    </xf>
    <xf numFmtId="0" fontId="1" fillId="2" borderId="9" xfId="1" applyFill="1" applyBorder="1">
      <alignment horizontal="left" vertical="top" wrapText="1"/>
    </xf>
    <xf numFmtId="0" fontId="10" fillId="0" borderId="7" xfId="18" applyBorder="1">
      <alignment horizontal="left" vertical="top" wrapText="1"/>
    </xf>
    <xf numFmtId="0" fontId="1" fillId="2" borderId="17" xfId="1" applyFill="1" applyBorder="1">
      <alignment horizontal="left" vertical="top" wrapText="1"/>
    </xf>
    <xf numFmtId="0" fontId="10" fillId="0" borderId="16" xfId="18" applyBorder="1">
      <alignment horizontal="left" vertical="top" wrapText="1"/>
    </xf>
    <xf numFmtId="0" fontId="22" fillId="0" borderId="17" xfId="0" applyFont="1" applyBorder="1" applyAlignment="1">
      <alignment horizontal="left" vertical="top" wrapText="1"/>
    </xf>
    <xf numFmtId="0" fontId="0" fillId="0" borderId="24" xfId="0" applyBorder="1" applyAlignment="1">
      <alignment horizontal="left" vertical="top" wrapText="1"/>
    </xf>
    <xf numFmtId="0" fontId="1" fillId="0" borderId="17" xfId="17" applyFont="1" applyBorder="1" applyAlignment="1">
      <alignment horizontal="left" vertical="top" wrapText="1"/>
    </xf>
    <xf numFmtId="0" fontId="9" fillId="0" borderId="16" xfId="17" applyBorder="1">
      <alignment horizontal="right" vertical="top" wrapText="1"/>
    </xf>
    <xf numFmtId="164" fontId="0" fillId="0" borderId="15" xfId="0" applyNumberFormat="1" applyBorder="1" applyAlignment="1">
      <alignment horizontal="right" vertical="top" wrapText="1"/>
    </xf>
    <xf numFmtId="0" fontId="1" fillId="2" borderId="13" xfId="1" applyFill="1" applyBorder="1">
      <alignment horizontal="left" vertical="top" wrapText="1"/>
    </xf>
    <xf numFmtId="0" fontId="6" fillId="0" borderId="11" xfId="14" applyBorder="1">
      <alignment horizontal="left" vertical="top" wrapText="1"/>
    </xf>
    <xf numFmtId="0" fontId="1" fillId="0" borderId="9" xfId="1" applyBorder="1">
      <alignment horizontal="left" vertical="top" wrapText="1"/>
    </xf>
    <xf numFmtId="0" fontId="11" fillId="0" borderId="7" xfId="26" applyBorder="1">
      <alignment horizontal="left" vertical="top" wrapText="1"/>
    </xf>
    <xf numFmtId="0" fontId="1" fillId="0" borderId="5" xfId="17" applyFont="1" applyBorder="1" applyAlignment="1">
      <alignment horizontal="left" vertical="top" wrapText="1"/>
    </xf>
    <xf numFmtId="0" fontId="9" fillId="0" borderId="14" xfId="17" applyBorder="1">
      <alignment horizontal="right" vertical="top" wrapText="1"/>
    </xf>
    <xf numFmtId="164" fontId="0" fillId="0" borderId="3" xfId="0" applyNumberFormat="1" applyBorder="1" applyAlignment="1">
      <alignment horizontal="right" vertical="top" wrapText="1"/>
    </xf>
    <xf numFmtId="0" fontId="22" fillId="0" borderId="9" xfId="0" applyFont="1"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164" fontId="21" fillId="0" borderId="0" xfId="0" applyNumberFormat="1" applyFont="1" applyAlignment="1">
      <alignment horizontal="right" vertical="top" wrapText="1"/>
    </xf>
    <xf numFmtId="165" fontId="24" fillId="2" borderId="0" xfId="0" applyNumberFormat="1" applyFont="1" applyFill="1" applyAlignment="1">
      <alignment horizontal="left" vertical="top" wrapText="1"/>
    </xf>
    <xf numFmtId="0" fontId="25" fillId="0" borderId="0" xfId="45"/>
    <xf numFmtId="0" fontId="0" fillId="0" borderId="30" xfId="0" applyBorder="1" applyAlignment="1">
      <alignment horizontal="left" vertical="top" wrapText="1"/>
    </xf>
    <xf numFmtId="0" fontId="0" fillId="0" borderId="31" xfId="0" applyBorder="1" applyAlignment="1">
      <alignment horizontal="left" vertical="top" wrapText="1"/>
    </xf>
    <xf numFmtId="0" fontId="0" fillId="0" borderId="28" xfId="0" applyBorder="1" applyAlignment="1">
      <alignment horizontal="left" vertical="top" wrapText="1"/>
    </xf>
    <xf numFmtId="0" fontId="26" fillId="0" borderId="0" xfId="0" applyFont="1" applyAlignment="1">
      <alignment horizontal="center" vertical="center" wrapText="1"/>
    </xf>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3" xfId="45" xr:uid="{A820C0A2-1554-4B0E-AE4C-89C84E40B7A6}"/>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6624000</xdr:colOff>
      <xdr:row>16</xdr:row>
      <xdr:rowOff>47374</xdr:rowOff>
    </xdr:to>
    <xdr:pic>
      <xdr:nvPicPr>
        <xdr:cNvPr id="2" name="Forme1">
          <a:extLst>
            <a:ext uri="{FF2B5EF4-FFF2-40B4-BE49-F238E27FC236}">
              <a16:creationId xmlns:a16="http://schemas.microsoft.com/office/drawing/2014/main" id="{C9D4E51F-27F0-4D9E-8FB8-11DD505845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624000" cy="3095374"/>
        </a:xfrm>
        <a:prstGeom prst="rect">
          <a:avLst/>
        </a:prstGeom>
      </xdr:spPr>
    </xdr:pic>
    <xdr:clientData/>
  </xdr:twoCellAnchor>
  <xdr:twoCellAnchor editAs="absolute">
    <xdr:from>
      <xdr:col>0</xdr:col>
      <xdr:colOff>1512000</xdr:colOff>
      <xdr:row>9</xdr:row>
      <xdr:rowOff>155622</xdr:rowOff>
    </xdr:from>
    <xdr:to>
      <xdr:col>0</xdr:col>
      <xdr:colOff>5112000</xdr:colOff>
      <xdr:row>21</xdr:row>
      <xdr:rowOff>78300</xdr:rowOff>
    </xdr:to>
    <xdr:sp macro="" textlink="">
      <xdr:nvSpPr>
        <xdr:cNvPr id="3" name="Forme2">
          <a:extLst>
            <a:ext uri="{FF2B5EF4-FFF2-40B4-BE49-F238E27FC236}">
              <a16:creationId xmlns:a16="http://schemas.microsoft.com/office/drawing/2014/main" id="{A6D51EAE-BB1E-48C7-ABF6-87C634E25E97}"/>
            </a:ext>
          </a:extLst>
        </xdr:cNvPr>
        <xdr:cNvSpPr/>
      </xdr:nvSpPr>
      <xdr:spPr>
        <a:xfrm>
          <a:off x="1512000" y="1870122"/>
          <a:ext cx="3600000" cy="220867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400" b="0" i="0" u="sng">
              <a:solidFill>
                <a:srgbClr val="000000"/>
              </a:solidFill>
              <a:latin typeface="Open Sans Semibold"/>
            </a:rPr>
            <a:t>MAITRE D'OUVRAGE</a:t>
          </a:r>
          <a:r>
            <a:rPr lang="fr-FR" sz="1400" b="0" i="0">
              <a:solidFill>
                <a:srgbClr val="000000"/>
              </a:solidFill>
              <a:latin typeface="Open Sans Semibold"/>
            </a:rPr>
            <a:t>:</a:t>
          </a:r>
        </a:p>
        <a:p>
          <a:pPr algn="ctr"/>
          <a:endParaRPr sz="800">
            <a:solidFill>
              <a:srgbClr val="000000"/>
            </a:solidFill>
            <a:latin typeface="Open Sans Semibold"/>
          </a:endParaRPr>
        </a:p>
        <a:p>
          <a:pPr algn="ctr"/>
          <a:endParaRPr sz="800">
            <a:solidFill>
              <a:srgbClr val="000000"/>
            </a:solidFill>
            <a:latin typeface="Open Sans Semibold"/>
          </a:endParaRPr>
        </a:p>
        <a:p>
          <a:pPr algn="ctr"/>
          <a:r>
            <a:rPr lang="fr-FR" sz="1400" b="0" i="0">
              <a:solidFill>
                <a:srgbClr val="000000"/>
              </a:solidFill>
              <a:latin typeface="Open Sans"/>
            </a:rPr>
            <a:t>Arts et Métiers</a:t>
          </a:r>
        </a:p>
        <a:p>
          <a:pPr algn="ctr"/>
          <a:r>
            <a:rPr lang="fr-FR" sz="1400" b="0" i="0">
              <a:solidFill>
                <a:srgbClr val="000000"/>
              </a:solidFill>
              <a:latin typeface="Open Sans"/>
            </a:rPr>
            <a:t>Cluny 71 250</a:t>
          </a:r>
        </a:p>
        <a:p>
          <a:pPr algn="ctr"/>
          <a:r>
            <a:rPr lang="fr-FR" sz="1400" b="0" i="0">
              <a:solidFill>
                <a:srgbClr val="000000"/>
              </a:solidFill>
              <a:latin typeface="Open Sans"/>
            </a:rPr>
            <a:t> </a:t>
          </a:r>
        </a:p>
      </xdr:txBody>
    </xdr:sp>
    <xdr:clientData/>
  </xdr:twoCellAnchor>
  <xdr:twoCellAnchor editAs="absolute">
    <xdr:from>
      <xdr:col>0</xdr:col>
      <xdr:colOff>612000</xdr:colOff>
      <xdr:row>21</xdr:row>
      <xdr:rowOff>158909</xdr:rowOff>
    </xdr:from>
    <xdr:to>
      <xdr:col>0</xdr:col>
      <xdr:colOff>5976000</xdr:colOff>
      <xdr:row>27</xdr:row>
      <xdr:rowOff>47625</xdr:rowOff>
    </xdr:to>
    <xdr:sp macro="" textlink="">
      <xdr:nvSpPr>
        <xdr:cNvPr id="4" name="Forme3">
          <a:extLst>
            <a:ext uri="{FF2B5EF4-FFF2-40B4-BE49-F238E27FC236}">
              <a16:creationId xmlns:a16="http://schemas.microsoft.com/office/drawing/2014/main" id="{E8E82CB8-8CE7-4D39-817C-FF4C31D103E5}"/>
            </a:ext>
          </a:extLst>
        </xdr:cNvPr>
        <xdr:cNvSpPr/>
      </xdr:nvSpPr>
      <xdr:spPr>
        <a:xfrm>
          <a:off x="612000" y="4159409"/>
          <a:ext cx="5364000" cy="1031716"/>
        </a:xfrm>
        <a:prstGeom prst="rect">
          <a:avLst/>
        </a:prstGeom>
        <a:noFill/>
        <a:ln w="3175">
          <a:solidFill>
            <a:srgbClr val="ED6A4B"/>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800" b="0" i="0">
              <a:solidFill>
                <a:srgbClr val="ED6A4B"/>
              </a:solidFill>
              <a:latin typeface="Open Sans Semibold"/>
            </a:rPr>
            <a:t>Travaux de réhabilitation - cuisine du restaurant Campus de Cluny</a:t>
          </a:r>
        </a:p>
        <a:p>
          <a:pPr algn="ctr"/>
          <a:r>
            <a:rPr lang="fr-FR" sz="1800" b="0" i="0">
              <a:solidFill>
                <a:srgbClr val="ED6A4B"/>
              </a:solidFill>
              <a:latin typeface="Open Sans Semibold"/>
            </a:rPr>
            <a:t>Marché CL25-24</a:t>
          </a:r>
        </a:p>
      </xdr:txBody>
    </xdr:sp>
    <xdr:clientData/>
  </xdr:twoCellAnchor>
  <xdr:twoCellAnchor editAs="absolute">
    <xdr:from>
      <xdr:col>0</xdr:col>
      <xdr:colOff>504000</xdr:colOff>
      <xdr:row>28</xdr:row>
      <xdr:rowOff>179635</xdr:rowOff>
    </xdr:from>
    <xdr:to>
      <xdr:col>0</xdr:col>
      <xdr:colOff>6084000</xdr:colOff>
      <xdr:row>32</xdr:row>
      <xdr:rowOff>62504</xdr:rowOff>
    </xdr:to>
    <xdr:sp macro="" textlink="">
      <xdr:nvSpPr>
        <xdr:cNvPr id="5" name="Forme4">
          <a:extLst>
            <a:ext uri="{FF2B5EF4-FFF2-40B4-BE49-F238E27FC236}">
              <a16:creationId xmlns:a16="http://schemas.microsoft.com/office/drawing/2014/main" id="{89476DBC-0648-49F1-9906-F047BED79324}"/>
            </a:ext>
          </a:extLst>
        </xdr:cNvPr>
        <xdr:cNvSpPr/>
      </xdr:nvSpPr>
      <xdr:spPr>
        <a:xfrm>
          <a:off x="504000" y="5513635"/>
          <a:ext cx="5580000" cy="64486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600" b="0" i="0">
              <a:solidFill>
                <a:srgbClr val="000000"/>
              </a:solidFill>
              <a:latin typeface="Open Sans"/>
            </a:rPr>
            <a:t>Lot N°4 </a:t>
          </a:r>
          <a:r>
            <a:rPr lang="fr-FR" sz="1600" b="0" i="0">
              <a:solidFill>
                <a:srgbClr val="000000"/>
              </a:solidFill>
              <a:latin typeface="Open Sans"/>
              <a:ea typeface="+mn-ea"/>
              <a:cs typeface="+mn-cs"/>
            </a:rPr>
            <a:t>CVC Plomberie</a:t>
          </a:r>
        </a:p>
        <a:p>
          <a:pPr algn="ctr"/>
          <a:r>
            <a:rPr lang="fr-FR" sz="1600" b="0" i="0">
              <a:solidFill>
                <a:srgbClr val="000000"/>
              </a:solidFill>
              <a:latin typeface="Open Sans"/>
            </a:rPr>
            <a:t>D.P.G.F.</a:t>
          </a:r>
        </a:p>
        <a:p>
          <a:pPr algn="ctr"/>
          <a:endParaRPr sz="1600">
            <a:solidFill>
              <a:srgbClr val="000000"/>
            </a:solidFill>
            <a:latin typeface="Open Sans"/>
          </a:endParaRPr>
        </a:p>
      </xdr:txBody>
    </xdr:sp>
    <xdr:clientData/>
  </xdr:twoCellAnchor>
  <xdr:twoCellAnchor editAs="absolute">
    <xdr:from>
      <xdr:col>0</xdr:col>
      <xdr:colOff>2196000</xdr:colOff>
      <xdr:row>37</xdr:row>
      <xdr:rowOff>190161</xdr:rowOff>
    </xdr:from>
    <xdr:to>
      <xdr:col>0</xdr:col>
      <xdr:colOff>4284000</xdr:colOff>
      <xdr:row>44</xdr:row>
      <xdr:rowOff>98035</xdr:rowOff>
    </xdr:to>
    <xdr:pic>
      <xdr:nvPicPr>
        <xdr:cNvPr id="6" name="Forme5">
          <a:extLst>
            <a:ext uri="{FF2B5EF4-FFF2-40B4-BE49-F238E27FC236}">
              <a16:creationId xmlns:a16="http://schemas.microsoft.com/office/drawing/2014/main" id="{23164884-692C-4DE5-AA3A-B900C663F12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96000" y="7238661"/>
          <a:ext cx="2088000" cy="1241374"/>
        </a:xfrm>
        <a:prstGeom prst="rect">
          <a:avLst/>
        </a:prstGeom>
      </xdr:spPr>
    </xdr:pic>
    <xdr:clientData/>
  </xdr:twoCellAnchor>
  <xdr:twoCellAnchor editAs="absolute">
    <xdr:from>
      <xdr:col>0</xdr:col>
      <xdr:colOff>1044000</xdr:colOff>
      <xdr:row>48</xdr:row>
      <xdr:rowOff>13148</xdr:rowOff>
    </xdr:from>
    <xdr:to>
      <xdr:col>0</xdr:col>
      <xdr:colOff>5364000</xdr:colOff>
      <xdr:row>48</xdr:row>
      <xdr:rowOff>190487</xdr:rowOff>
    </xdr:to>
    <xdr:sp macro="" textlink="">
      <xdr:nvSpPr>
        <xdr:cNvPr id="7" name="Forme6">
          <a:extLst>
            <a:ext uri="{FF2B5EF4-FFF2-40B4-BE49-F238E27FC236}">
              <a16:creationId xmlns:a16="http://schemas.microsoft.com/office/drawing/2014/main" id="{56AACBBA-5584-4EAB-993C-03CBAD49B25E}"/>
            </a:ext>
          </a:extLst>
        </xdr:cNvPr>
        <xdr:cNvSpPr/>
      </xdr:nvSpPr>
      <xdr:spPr>
        <a:xfrm>
          <a:off x="1044000" y="9157148"/>
          <a:ext cx="4320000" cy="17733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32087</xdr:rowOff>
    </xdr:from>
    <xdr:to>
      <xdr:col>2</xdr:col>
      <xdr:colOff>108000</xdr:colOff>
      <xdr:row>0</xdr:row>
      <xdr:rowOff>417130</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16043" y="32087"/>
          <a:ext cx="3882522" cy="385043"/>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endParaRPr sz="1100">
            <a:solidFill>
              <a:srgbClr val="000000"/>
            </a:solidFill>
            <a:latin typeface="Calibri"/>
          </a:endParaRPr>
        </a:p>
        <a:p>
          <a:pPr algn="l"/>
          <a:r>
            <a:rPr lang="fr-FR" sz="1100" b="0" i="0">
              <a:solidFill>
                <a:srgbClr val="000000"/>
              </a:solidFill>
              <a:latin typeface="Calibri"/>
            </a:rPr>
            <a:t>Travaux de réhabilitation - cuisine du restaurant Campus de Cluny</a:t>
          </a:r>
        </a:p>
      </xdr:txBody>
    </xdr:sp>
    <xdr:clientData/>
  </xdr:twoCellAnchor>
  <xdr:twoCellAnchor editAs="absolute">
    <xdr:from>
      <xdr:col>2</xdr:col>
      <xdr:colOff>144000</xdr:colOff>
      <xdr:row>0</xdr:row>
      <xdr:rowOff>32087</xdr:rowOff>
    </xdr:from>
    <xdr:to>
      <xdr:col>6</xdr:col>
      <xdr:colOff>252000</xdr:colOff>
      <xdr:row>0</xdr:row>
      <xdr:rowOff>417130</xdr:rowOff>
    </xdr:to>
    <xdr:sp macro="" textlink="">
      <xdr:nvSpPr>
        <xdr:cNvPr id="4" name="Forme2">
          <a:extLst>
            <a:ext uri="{FF2B5EF4-FFF2-40B4-BE49-F238E27FC236}">
              <a16:creationId xmlns:a16="http://schemas.microsoft.com/office/drawing/2014/main" id="{00000000-0008-0000-0100-000004000000}"/>
            </a:ext>
          </a:extLst>
        </xdr:cNvPr>
        <xdr:cNvSpPr/>
      </xdr:nvSpPr>
      <xdr:spPr>
        <a:xfrm>
          <a:off x="3914609" y="32087"/>
          <a:ext cx="2695304" cy="385043"/>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r"/>
          <a:r>
            <a:rPr lang="fr-FR" sz="1100" b="0" i="0">
              <a:solidFill>
                <a:srgbClr val="000000"/>
              </a:solidFill>
              <a:latin typeface="Calibri"/>
            </a:rPr>
            <a:t>DPGF DCE / Lot N°04 CVC Plomberie</a:t>
          </a:r>
        </a:p>
        <a:p>
          <a:pPr algn="r"/>
          <a:r>
            <a:rPr lang="fr-FR" sz="1100" b="0" i="0">
              <a:solidFill>
                <a:srgbClr val="000000"/>
              </a:solidFill>
              <a:latin typeface="Calibri"/>
            </a:rPr>
            <a:t>mars 2025 / IndB</a:t>
          </a:r>
        </a:p>
        <a:p>
          <a:pPr algn="r"/>
          <a:endParaRPr sz="1100">
            <a:solidFill>
              <a:srgbClr val="000000"/>
            </a:solidFill>
            <a:latin typeface="Calibri"/>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0E477-EA8A-4B3C-9CAA-8847950EB02C}">
  <sheetPr>
    <pageSetUpPr fitToPage="1"/>
  </sheetPr>
  <dimension ref="A1"/>
  <sheetViews>
    <sheetView showGridLines="0" topLeftCell="A46" workbookViewId="0">
      <selection activeCell="A33" sqref="A33"/>
    </sheetView>
  </sheetViews>
  <sheetFormatPr baseColWidth="10" defaultColWidth="10.7109375" defaultRowHeight="15" x14ac:dyDescent="0.25"/>
  <cols>
    <col min="1" max="1" width="111.28515625" style="57" customWidth="1"/>
    <col min="2" max="2" width="10.7109375" style="57" customWidth="1"/>
    <col min="3" max="16384" width="10.7109375" style="57"/>
  </cols>
  <sheetData/>
  <printOptions horizontalCentered="1"/>
  <pageMargins left="0.7" right="0.7" top="0.75" bottom="0.75" header="0.3" footer="0.3"/>
  <pageSetup paperSize="9"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F88F4-6A23-430A-9C49-26EB1E29F788}">
  <sheetPr>
    <pageSetUpPr fitToPage="1"/>
  </sheetPr>
  <dimension ref="A1:ZZ131"/>
  <sheetViews>
    <sheetView showGridLines="0" tabSelected="1" workbookViewId="0">
      <pane xSplit="2" ySplit="3" topLeftCell="C93" activePane="bottomRight" state="frozen"/>
      <selection pane="topRight" activeCell="C1" sqref="C1"/>
      <selection pane="bottomLeft" activeCell="A3" sqref="A3"/>
      <selection pane="bottomRight" activeCell="E101" sqref="E101"/>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52.35" customHeight="1" x14ac:dyDescent="0.25">
      <c r="A1" s="58"/>
      <c r="B1" s="59"/>
      <c r="C1" s="59"/>
      <c r="D1" s="59"/>
      <c r="E1" s="59"/>
      <c r="F1" s="60"/>
    </row>
    <row r="2" spans="1:702" ht="124.5" customHeight="1" x14ac:dyDescent="0.25">
      <c r="A2" s="61" t="s">
        <v>294</v>
      </c>
      <c r="B2" s="61"/>
      <c r="C2" s="61"/>
      <c r="D2" s="61"/>
      <c r="E2" s="61"/>
      <c r="F2" s="61"/>
    </row>
    <row r="3" spans="1:702" ht="45" x14ac:dyDescent="0.25">
      <c r="A3" s="2"/>
      <c r="B3" s="3"/>
      <c r="C3" s="4" t="s">
        <v>0</v>
      </c>
      <c r="D3" s="5" t="s">
        <v>1</v>
      </c>
      <c r="E3" s="5" t="s">
        <v>2</v>
      </c>
      <c r="F3" s="6" t="s">
        <v>3</v>
      </c>
    </row>
    <row r="4" spans="1:702" x14ac:dyDescent="0.25">
      <c r="A4" s="7"/>
      <c r="B4" s="8"/>
      <c r="C4" s="9"/>
      <c r="D4" s="9"/>
      <c r="E4" s="9"/>
      <c r="F4" s="10"/>
    </row>
    <row r="5" spans="1:702" ht="21" x14ac:dyDescent="0.25">
      <c r="A5" s="11" t="s">
        <v>4</v>
      </c>
      <c r="B5" s="12" t="s">
        <v>5</v>
      </c>
      <c r="C5" s="13"/>
      <c r="D5" s="13"/>
      <c r="E5" s="13"/>
      <c r="F5" s="14"/>
      <c r="ZY5" t="s">
        <v>6</v>
      </c>
      <c r="ZZ5" s="15"/>
    </row>
    <row r="6" spans="1:702" x14ac:dyDescent="0.25">
      <c r="A6" s="16" t="s">
        <v>7</v>
      </c>
      <c r="B6" s="17" t="s">
        <v>8</v>
      </c>
      <c r="C6" s="18" t="s">
        <v>9</v>
      </c>
      <c r="D6" s="19">
        <v>1</v>
      </c>
      <c r="E6" s="20"/>
      <c r="F6" s="21">
        <f>ROUND(D6*E6,2)</f>
        <v>0</v>
      </c>
      <c r="ZY6" t="s">
        <v>10</v>
      </c>
      <c r="ZZ6" s="15" t="s">
        <v>11</v>
      </c>
    </row>
    <row r="7" spans="1:702" x14ac:dyDescent="0.25">
      <c r="A7" s="22" t="s">
        <v>12</v>
      </c>
      <c r="B7" s="23" t="s">
        <v>13</v>
      </c>
      <c r="C7" s="18" t="s">
        <v>14</v>
      </c>
      <c r="D7" s="19">
        <v>1</v>
      </c>
      <c r="E7" s="20"/>
      <c r="F7" s="21">
        <f>ROUND(D7*E7,2)</f>
        <v>0</v>
      </c>
      <c r="ZY7" t="s">
        <v>15</v>
      </c>
      <c r="ZZ7" s="15" t="s">
        <v>16</v>
      </c>
    </row>
    <row r="8" spans="1:702" ht="28.5" x14ac:dyDescent="0.25">
      <c r="A8" s="22" t="s">
        <v>17</v>
      </c>
      <c r="B8" s="23" t="s">
        <v>18</v>
      </c>
      <c r="C8" s="18" t="s">
        <v>19</v>
      </c>
      <c r="D8" s="19">
        <v>1</v>
      </c>
      <c r="E8" s="20"/>
      <c r="F8" s="21">
        <f>ROUND(D8*E8,2)</f>
        <v>0</v>
      </c>
      <c r="ZY8" t="s">
        <v>20</v>
      </c>
      <c r="ZZ8" s="15" t="s">
        <v>21</v>
      </c>
    </row>
    <row r="9" spans="1:702" x14ac:dyDescent="0.25">
      <c r="A9" s="24"/>
      <c r="B9" s="25"/>
      <c r="C9" s="13"/>
      <c r="D9" s="13"/>
      <c r="E9" s="13"/>
      <c r="F9" s="26"/>
    </row>
    <row r="10" spans="1:702" x14ac:dyDescent="0.25">
      <c r="A10" s="27"/>
      <c r="B10" s="28" t="s">
        <v>22</v>
      </c>
      <c r="C10" s="13"/>
      <c r="D10" s="13"/>
      <c r="E10" s="13"/>
      <c r="F10" s="29">
        <f>SUBTOTAL(109,F6:F9)</f>
        <v>0</v>
      </c>
      <c r="G10" s="30"/>
      <c r="ZY10" t="s">
        <v>23</v>
      </c>
    </row>
    <row r="11" spans="1:702" x14ac:dyDescent="0.25">
      <c r="A11" s="31"/>
      <c r="B11" s="8"/>
      <c r="C11" s="13"/>
      <c r="D11" s="13"/>
      <c r="E11" s="13"/>
      <c r="F11" s="10"/>
    </row>
    <row r="12" spans="1:702" ht="42" x14ac:dyDescent="0.25">
      <c r="A12" s="11" t="s">
        <v>24</v>
      </c>
      <c r="B12" s="12" t="s">
        <v>25</v>
      </c>
      <c r="C12" s="13"/>
      <c r="D12" s="13"/>
      <c r="E12" s="13"/>
      <c r="F12" s="14"/>
      <c r="ZY12" t="s">
        <v>26</v>
      </c>
      <c r="ZZ12" s="15"/>
    </row>
    <row r="13" spans="1:702" ht="18" x14ac:dyDescent="0.25">
      <c r="A13" s="32" t="s">
        <v>27</v>
      </c>
      <c r="B13" s="33" t="s">
        <v>28</v>
      </c>
      <c r="C13" s="13"/>
      <c r="D13" s="13"/>
      <c r="E13" s="13"/>
      <c r="F13" s="14"/>
      <c r="ZY13" t="s">
        <v>29</v>
      </c>
      <c r="ZZ13" s="15"/>
    </row>
    <row r="14" spans="1:702" x14ac:dyDescent="0.25">
      <c r="A14" s="34" t="s">
        <v>30</v>
      </c>
      <c r="B14" s="35" t="s">
        <v>31</v>
      </c>
      <c r="C14" s="13"/>
      <c r="D14" s="13"/>
      <c r="E14" s="13"/>
      <c r="F14" s="14"/>
      <c r="ZY14" t="s">
        <v>32</v>
      </c>
      <c r="ZZ14" s="15"/>
    </row>
    <row r="15" spans="1:702" x14ac:dyDescent="0.25">
      <c r="A15" s="22" t="s">
        <v>33</v>
      </c>
      <c r="B15" s="23" t="s">
        <v>34</v>
      </c>
      <c r="C15" s="18" t="s">
        <v>35</v>
      </c>
      <c r="D15" s="19">
        <v>1</v>
      </c>
      <c r="E15" s="20"/>
      <c r="F15" s="21">
        <f>ROUND(D15*E15,2)</f>
        <v>0</v>
      </c>
      <c r="ZY15" t="s">
        <v>36</v>
      </c>
      <c r="ZZ15" s="15" t="s">
        <v>37</v>
      </c>
    </row>
    <row r="16" spans="1:702" x14ac:dyDescent="0.25">
      <c r="A16" s="36" t="s">
        <v>38</v>
      </c>
      <c r="B16" s="37" t="s">
        <v>39</v>
      </c>
      <c r="C16" s="13"/>
      <c r="D16" s="13"/>
      <c r="E16" s="13"/>
      <c r="F16" s="14"/>
      <c r="ZY16" t="s">
        <v>40</v>
      </c>
      <c r="ZZ16" s="15"/>
    </row>
    <row r="17" spans="1:702" x14ac:dyDescent="0.25">
      <c r="A17" s="22" t="s">
        <v>41</v>
      </c>
      <c r="B17" s="23" t="s">
        <v>42</v>
      </c>
      <c r="C17" s="18" t="s">
        <v>43</v>
      </c>
      <c r="D17" s="19">
        <v>1</v>
      </c>
      <c r="E17" s="20"/>
      <c r="F17" s="21">
        <f>ROUND(D17*E17,2)</f>
        <v>0</v>
      </c>
      <c r="ZY17" t="s">
        <v>44</v>
      </c>
      <c r="ZZ17" s="15" t="s">
        <v>45</v>
      </c>
    </row>
    <row r="18" spans="1:702" x14ac:dyDescent="0.25">
      <c r="A18" s="22"/>
      <c r="B18" s="23" t="s">
        <v>46</v>
      </c>
      <c r="C18" s="18" t="s">
        <v>47</v>
      </c>
      <c r="D18" s="19">
        <v>15</v>
      </c>
      <c r="E18" s="20"/>
      <c r="F18" s="21">
        <f>ROUND(D18*E18,2)</f>
        <v>0</v>
      </c>
      <c r="ZY18" t="s">
        <v>48</v>
      </c>
      <c r="ZZ18" s="15" t="s">
        <v>49</v>
      </c>
    </row>
    <row r="19" spans="1:702" x14ac:dyDescent="0.25">
      <c r="A19" s="22" t="s">
        <v>50</v>
      </c>
      <c r="B19" s="23" t="s">
        <v>51</v>
      </c>
      <c r="C19" s="18" t="s">
        <v>52</v>
      </c>
      <c r="D19" s="19">
        <v>1</v>
      </c>
      <c r="E19" s="20"/>
      <c r="F19" s="21">
        <f>ROUND(D19*E19,2)</f>
        <v>0</v>
      </c>
      <c r="ZY19" t="s">
        <v>53</v>
      </c>
      <c r="ZZ19" s="15" t="s">
        <v>54</v>
      </c>
    </row>
    <row r="20" spans="1:702" x14ac:dyDescent="0.25">
      <c r="A20" s="36" t="s">
        <v>55</v>
      </c>
      <c r="B20" s="37" t="s">
        <v>56</v>
      </c>
      <c r="C20" s="13"/>
      <c r="D20" s="13"/>
      <c r="E20" s="13"/>
      <c r="F20" s="14"/>
      <c r="ZY20" t="s">
        <v>57</v>
      </c>
      <c r="ZZ20" s="15"/>
    </row>
    <row r="21" spans="1:702" x14ac:dyDescent="0.25">
      <c r="A21" s="22"/>
      <c r="B21" s="23" t="s">
        <v>58</v>
      </c>
      <c r="C21" s="18" t="s">
        <v>59</v>
      </c>
      <c r="D21" s="19">
        <v>15</v>
      </c>
      <c r="E21" s="20"/>
      <c r="F21" s="21">
        <f>ROUND(D21*E21,2)</f>
        <v>0</v>
      </c>
      <c r="ZY21" t="s">
        <v>60</v>
      </c>
      <c r="ZZ21" s="15" t="s">
        <v>61</v>
      </c>
    </row>
    <row r="22" spans="1:702" x14ac:dyDescent="0.25">
      <c r="A22" s="38"/>
      <c r="B22" s="39"/>
      <c r="C22" s="13"/>
      <c r="D22" s="13"/>
      <c r="E22" s="13"/>
      <c r="F22" s="14"/>
    </row>
    <row r="23" spans="1:702" x14ac:dyDescent="0.25">
      <c r="A23" s="40"/>
      <c r="B23" s="41" t="s">
        <v>62</v>
      </c>
      <c r="C23" s="13"/>
      <c r="D23" s="13"/>
      <c r="E23" s="13"/>
      <c r="F23" s="42">
        <f>SUBTOTAL(109,F14:F22)</f>
        <v>0</v>
      </c>
      <c r="ZY23" t="s">
        <v>63</v>
      </c>
    </row>
    <row r="24" spans="1:702" x14ac:dyDescent="0.25">
      <c r="A24" s="24"/>
      <c r="B24" s="25"/>
      <c r="C24" s="13"/>
      <c r="D24" s="13"/>
      <c r="E24" s="13"/>
      <c r="F24" s="14"/>
    </row>
    <row r="25" spans="1:702" ht="18" x14ac:dyDescent="0.25">
      <c r="A25" s="43" t="s">
        <v>64</v>
      </c>
      <c r="B25" s="44" t="s">
        <v>65</v>
      </c>
      <c r="C25" s="13"/>
      <c r="D25" s="13"/>
      <c r="E25" s="13"/>
      <c r="F25" s="14"/>
      <c r="ZY25" t="s">
        <v>66</v>
      </c>
      <c r="ZZ25" s="15"/>
    </row>
    <row r="26" spans="1:702" x14ac:dyDescent="0.25">
      <c r="A26" s="45"/>
      <c r="B26" s="46" t="s">
        <v>67</v>
      </c>
      <c r="C26" s="18" t="s">
        <v>68</v>
      </c>
      <c r="D26" s="19">
        <v>10</v>
      </c>
      <c r="E26" s="20"/>
      <c r="F26" s="21">
        <f>ROUND(D26*E26,2)</f>
        <v>0</v>
      </c>
      <c r="ZY26" t="s">
        <v>69</v>
      </c>
      <c r="ZZ26" s="15" t="s">
        <v>70</v>
      </c>
    </row>
    <row r="27" spans="1:702" x14ac:dyDescent="0.25">
      <c r="A27" s="38"/>
      <c r="B27" s="39"/>
      <c r="C27" s="13"/>
      <c r="D27" s="13"/>
      <c r="E27" s="13"/>
      <c r="F27" s="14"/>
    </row>
    <row r="28" spans="1:702" x14ac:dyDescent="0.25">
      <c r="A28" s="40"/>
      <c r="B28" s="41" t="s">
        <v>71</v>
      </c>
      <c r="C28" s="13"/>
      <c r="D28" s="13"/>
      <c r="E28" s="13"/>
      <c r="F28" s="42">
        <f>SUBTOTAL(109,F26:F27)</f>
        <v>0</v>
      </c>
      <c r="ZY28" t="s">
        <v>72</v>
      </c>
    </row>
    <row r="29" spans="1:702" x14ac:dyDescent="0.25">
      <c r="A29" s="24"/>
      <c r="B29" s="25"/>
      <c r="C29" s="13"/>
      <c r="D29" s="13"/>
      <c r="E29" s="13"/>
      <c r="F29" s="14"/>
    </row>
    <row r="30" spans="1:702" ht="18" x14ac:dyDescent="0.25">
      <c r="A30" s="43" t="s">
        <v>73</v>
      </c>
      <c r="B30" s="44" t="s">
        <v>74</v>
      </c>
      <c r="C30" s="13"/>
      <c r="D30" s="13"/>
      <c r="E30" s="13"/>
      <c r="F30" s="14"/>
      <c r="ZY30" t="s">
        <v>75</v>
      </c>
      <c r="ZZ30" s="15"/>
    </row>
    <row r="31" spans="1:702" x14ac:dyDescent="0.25">
      <c r="A31" s="45" t="s">
        <v>76</v>
      </c>
      <c r="B31" s="46" t="s">
        <v>77</v>
      </c>
      <c r="C31" s="18" t="s">
        <v>78</v>
      </c>
      <c r="D31" s="19">
        <v>1</v>
      </c>
      <c r="E31" s="20"/>
      <c r="F31" s="21">
        <f>ROUND(D31*E31,2)</f>
        <v>0</v>
      </c>
      <c r="ZY31" t="s">
        <v>79</v>
      </c>
      <c r="ZZ31" s="15" t="s">
        <v>80</v>
      </c>
    </row>
    <row r="32" spans="1:702" x14ac:dyDescent="0.25">
      <c r="A32" s="38"/>
      <c r="B32" s="39"/>
      <c r="C32" s="13"/>
      <c r="D32" s="13"/>
      <c r="E32" s="13"/>
      <c r="F32" s="14"/>
    </row>
    <row r="33" spans="1:702" x14ac:dyDescent="0.25">
      <c r="A33" s="47"/>
      <c r="B33" s="48" t="s">
        <v>81</v>
      </c>
      <c r="C33" s="13"/>
      <c r="D33" s="13"/>
      <c r="E33" s="13"/>
      <c r="F33" s="49">
        <f>SUBTOTAL(109,F31:F32)</f>
        <v>0</v>
      </c>
      <c r="ZY33" t="s">
        <v>82</v>
      </c>
    </row>
    <row r="34" spans="1:702" x14ac:dyDescent="0.25">
      <c r="A34" s="27"/>
      <c r="B34" s="28" t="s">
        <v>83</v>
      </c>
      <c r="C34" s="13"/>
      <c r="D34" s="13"/>
      <c r="E34" s="13"/>
      <c r="F34" s="29">
        <f>SUBTOTAL(109,F13:F33)</f>
        <v>0</v>
      </c>
      <c r="G34" s="30"/>
      <c r="ZY34" t="s">
        <v>84</v>
      </c>
    </row>
    <row r="35" spans="1:702" x14ac:dyDescent="0.25">
      <c r="A35" s="31"/>
      <c r="B35" s="8"/>
      <c r="C35" s="13"/>
      <c r="D35" s="13"/>
      <c r="E35" s="13"/>
      <c r="F35" s="10"/>
    </row>
    <row r="36" spans="1:702" ht="42" x14ac:dyDescent="0.25">
      <c r="A36" s="11" t="s">
        <v>85</v>
      </c>
      <c r="B36" s="12" t="s">
        <v>86</v>
      </c>
      <c r="C36" s="13"/>
      <c r="D36" s="13"/>
      <c r="E36" s="13"/>
      <c r="F36" s="14"/>
      <c r="ZY36" t="s">
        <v>87</v>
      </c>
      <c r="ZZ36" s="15"/>
    </row>
    <row r="37" spans="1:702" ht="18" x14ac:dyDescent="0.25">
      <c r="A37" s="32" t="s">
        <v>88</v>
      </c>
      <c r="B37" s="33" t="s">
        <v>89</v>
      </c>
      <c r="C37" s="13"/>
      <c r="D37" s="13"/>
      <c r="E37" s="13"/>
      <c r="F37" s="14"/>
      <c r="ZY37" t="s">
        <v>90</v>
      </c>
      <c r="ZZ37" s="15"/>
    </row>
    <row r="38" spans="1:702" x14ac:dyDescent="0.25">
      <c r="A38" s="45"/>
      <c r="B38" s="46" t="s">
        <v>91</v>
      </c>
      <c r="C38" s="18" t="s">
        <v>92</v>
      </c>
      <c r="D38" s="19">
        <v>15</v>
      </c>
      <c r="E38" s="20"/>
      <c r="F38" s="21">
        <f>ROUND(D38*E38,2)</f>
        <v>0</v>
      </c>
      <c r="ZY38" t="s">
        <v>93</v>
      </c>
      <c r="ZZ38" s="15" t="s">
        <v>94</v>
      </c>
    </row>
    <row r="39" spans="1:702" x14ac:dyDescent="0.25">
      <c r="A39" s="22" t="s">
        <v>95</v>
      </c>
      <c r="B39" s="23" t="s">
        <v>96</v>
      </c>
      <c r="C39" s="18" t="s">
        <v>97</v>
      </c>
      <c r="D39" s="19">
        <v>1</v>
      </c>
      <c r="E39" s="20"/>
      <c r="F39" s="21">
        <f>ROUND(D39*E39,2)</f>
        <v>0</v>
      </c>
      <c r="ZY39" t="s">
        <v>98</v>
      </c>
      <c r="ZZ39" s="15" t="s">
        <v>99</v>
      </c>
    </row>
    <row r="40" spans="1:702" x14ac:dyDescent="0.25">
      <c r="A40" s="38"/>
      <c r="B40" s="39"/>
      <c r="C40" s="13"/>
      <c r="D40" s="13"/>
      <c r="E40" s="13"/>
      <c r="F40" s="14"/>
    </row>
    <row r="41" spans="1:702" x14ac:dyDescent="0.25">
      <c r="A41" s="40"/>
      <c r="B41" s="41" t="s">
        <v>100</v>
      </c>
      <c r="C41" s="13"/>
      <c r="D41" s="13"/>
      <c r="E41" s="13"/>
      <c r="F41" s="42">
        <f>SUBTOTAL(109,F38:F40)</f>
        <v>0</v>
      </c>
      <c r="ZY41" t="s">
        <v>101</v>
      </c>
    </row>
    <row r="42" spans="1:702" x14ac:dyDescent="0.25">
      <c r="A42" s="24"/>
      <c r="B42" s="25"/>
      <c r="C42" s="13"/>
      <c r="D42" s="13"/>
      <c r="E42" s="13"/>
      <c r="F42" s="14"/>
    </row>
    <row r="43" spans="1:702" ht="18" x14ac:dyDescent="0.25">
      <c r="A43" s="43" t="s">
        <v>102</v>
      </c>
      <c r="B43" s="44" t="s">
        <v>103</v>
      </c>
      <c r="C43" s="13"/>
      <c r="D43" s="13"/>
      <c r="E43" s="13"/>
      <c r="F43" s="14"/>
      <c r="ZY43" t="s">
        <v>104</v>
      </c>
      <c r="ZZ43" s="15"/>
    </row>
    <row r="44" spans="1:702" x14ac:dyDescent="0.25">
      <c r="A44" s="45"/>
      <c r="B44" s="46" t="s">
        <v>105</v>
      </c>
      <c r="C44" s="18" t="s">
        <v>106</v>
      </c>
      <c r="D44" s="19">
        <v>2</v>
      </c>
      <c r="E44" s="20"/>
      <c r="F44" s="21">
        <f>ROUND(D44*E44,2)</f>
        <v>0</v>
      </c>
      <c r="ZY44" t="s">
        <v>107</v>
      </c>
      <c r="ZZ44" s="15" t="s">
        <v>108</v>
      </c>
    </row>
    <row r="45" spans="1:702" x14ac:dyDescent="0.25">
      <c r="A45" s="38"/>
      <c r="B45" s="39"/>
      <c r="C45" s="13"/>
      <c r="D45" s="13"/>
      <c r="E45" s="13"/>
      <c r="F45" s="14"/>
    </row>
    <row r="46" spans="1:702" x14ac:dyDescent="0.25">
      <c r="A46" s="40"/>
      <c r="B46" s="41" t="s">
        <v>109</v>
      </c>
      <c r="C46" s="13"/>
      <c r="D46" s="13"/>
      <c r="E46" s="13"/>
      <c r="F46" s="42">
        <f>SUBTOTAL(109,F44:F45)</f>
        <v>0</v>
      </c>
      <c r="ZY46" t="s">
        <v>110</v>
      </c>
    </row>
    <row r="47" spans="1:702" x14ac:dyDescent="0.25">
      <c r="A47" s="24"/>
      <c r="B47" s="25"/>
      <c r="C47" s="13"/>
      <c r="D47" s="13"/>
      <c r="E47" s="13"/>
      <c r="F47" s="14"/>
    </row>
    <row r="48" spans="1:702" ht="18" x14ac:dyDescent="0.25">
      <c r="A48" s="43" t="s">
        <v>111</v>
      </c>
      <c r="B48" s="44" t="s">
        <v>112</v>
      </c>
      <c r="C48" s="13"/>
      <c r="D48" s="13"/>
      <c r="E48" s="13"/>
      <c r="F48" s="14"/>
      <c r="ZY48" t="s">
        <v>113</v>
      </c>
      <c r="ZZ48" s="15"/>
    </row>
    <row r="49" spans="1:702" x14ac:dyDescent="0.25">
      <c r="A49" s="45" t="s">
        <v>114</v>
      </c>
      <c r="B49" s="46" t="s">
        <v>115</v>
      </c>
      <c r="C49" s="18" t="s">
        <v>116</v>
      </c>
      <c r="D49" s="19">
        <v>2</v>
      </c>
      <c r="E49" s="20"/>
      <c r="F49" s="21">
        <f>ROUND(D49*E49,2)</f>
        <v>0</v>
      </c>
      <c r="ZY49" t="s">
        <v>117</v>
      </c>
      <c r="ZZ49" s="15" t="s">
        <v>118</v>
      </c>
    </row>
    <row r="50" spans="1:702" x14ac:dyDescent="0.25">
      <c r="A50" s="38"/>
      <c r="B50" s="39"/>
      <c r="C50" s="13"/>
      <c r="D50" s="13"/>
      <c r="E50" s="13"/>
      <c r="F50" s="14"/>
    </row>
    <row r="51" spans="1:702" x14ac:dyDescent="0.25">
      <c r="A51" s="47"/>
      <c r="B51" s="48" t="s">
        <v>119</v>
      </c>
      <c r="C51" s="13"/>
      <c r="D51" s="13"/>
      <c r="E51" s="13"/>
      <c r="F51" s="49">
        <f>SUBTOTAL(109,F49:F50)</f>
        <v>0</v>
      </c>
      <c r="ZY51" t="s">
        <v>120</v>
      </c>
    </row>
    <row r="52" spans="1:702" x14ac:dyDescent="0.25">
      <c r="A52" s="27"/>
      <c r="B52" s="28" t="s">
        <v>121</v>
      </c>
      <c r="C52" s="13"/>
      <c r="D52" s="13"/>
      <c r="E52" s="13"/>
      <c r="F52" s="29">
        <f>SUBTOTAL(109,F37:F51)</f>
        <v>0</v>
      </c>
      <c r="G52" s="30"/>
      <c r="ZY52" t="s">
        <v>122</v>
      </c>
    </row>
    <row r="53" spans="1:702" x14ac:dyDescent="0.25">
      <c r="A53" s="31"/>
      <c r="B53" s="8"/>
      <c r="C53" s="13"/>
      <c r="D53" s="13"/>
      <c r="E53" s="13"/>
      <c r="F53" s="10"/>
    </row>
    <row r="54" spans="1:702" ht="42" x14ac:dyDescent="0.25">
      <c r="A54" s="11" t="s">
        <v>123</v>
      </c>
      <c r="B54" s="12" t="s">
        <v>124</v>
      </c>
      <c r="C54" s="13"/>
      <c r="D54" s="13"/>
      <c r="E54" s="13"/>
      <c r="F54" s="14"/>
      <c r="ZY54" t="s">
        <v>125</v>
      </c>
      <c r="ZZ54" s="15"/>
    </row>
    <row r="55" spans="1:702" ht="36" x14ac:dyDescent="0.25">
      <c r="A55" s="32" t="s">
        <v>126</v>
      </c>
      <c r="B55" s="33" t="s">
        <v>127</v>
      </c>
      <c r="C55" s="13"/>
      <c r="D55" s="13"/>
      <c r="E55" s="13"/>
      <c r="F55" s="14"/>
      <c r="ZY55" t="s">
        <v>128</v>
      </c>
      <c r="ZZ55" s="15"/>
    </row>
    <row r="56" spans="1:702" x14ac:dyDescent="0.25">
      <c r="A56" s="45" t="s">
        <v>129</v>
      </c>
      <c r="B56" s="46" t="s">
        <v>130</v>
      </c>
      <c r="C56" s="18" t="s">
        <v>131</v>
      </c>
      <c r="D56" s="19">
        <v>1</v>
      </c>
      <c r="E56" s="20"/>
      <c r="F56" s="21">
        <f>ROUND(D56*E56,2)</f>
        <v>0</v>
      </c>
      <c r="ZY56" t="s">
        <v>132</v>
      </c>
      <c r="ZZ56" s="15" t="s">
        <v>133</v>
      </c>
    </row>
    <row r="57" spans="1:702" x14ac:dyDescent="0.25">
      <c r="A57" s="38"/>
      <c r="B57" s="39"/>
      <c r="C57" s="13"/>
      <c r="D57" s="13"/>
      <c r="E57" s="13"/>
      <c r="F57" s="14"/>
    </row>
    <row r="58" spans="1:702" x14ac:dyDescent="0.25">
      <c r="A58" s="40"/>
      <c r="B58" s="41" t="s">
        <v>134</v>
      </c>
      <c r="C58" s="13"/>
      <c r="D58" s="13"/>
      <c r="E58" s="13"/>
      <c r="F58" s="42">
        <f>SUBTOTAL(109,F56:F57)</f>
        <v>0</v>
      </c>
      <c r="ZY58" t="s">
        <v>135</v>
      </c>
    </row>
    <row r="59" spans="1:702" x14ac:dyDescent="0.25">
      <c r="A59" s="24"/>
      <c r="B59" s="25"/>
      <c r="C59" s="13"/>
      <c r="D59" s="13"/>
      <c r="E59" s="13"/>
      <c r="F59" s="14"/>
    </row>
    <row r="60" spans="1:702" ht="18" x14ac:dyDescent="0.25">
      <c r="A60" s="43" t="s">
        <v>136</v>
      </c>
      <c r="B60" s="44" t="s">
        <v>137</v>
      </c>
      <c r="C60" s="13"/>
      <c r="D60" s="13"/>
      <c r="E60" s="13"/>
      <c r="F60" s="14"/>
      <c r="ZY60" t="s">
        <v>138</v>
      </c>
      <c r="ZZ60" s="15"/>
    </row>
    <row r="61" spans="1:702" x14ac:dyDescent="0.25">
      <c r="A61" s="45"/>
      <c r="B61" s="46" t="s">
        <v>139</v>
      </c>
      <c r="C61" s="18" t="s">
        <v>140</v>
      </c>
      <c r="D61" s="19">
        <v>1</v>
      </c>
      <c r="E61" s="20"/>
      <c r="F61" s="21">
        <f>ROUND(D61*E61,2)</f>
        <v>0</v>
      </c>
      <c r="ZY61" t="s">
        <v>141</v>
      </c>
      <c r="ZZ61" s="15" t="s">
        <v>142</v>
      </c>
    </row>
    <row r="62" spans="1:702" x14ac:dyDescent="0.25">
      <c r="A62" s="22"/>
      <c r="B62" s="23" t="s">
        <v>143</v>
      </c>
      <c r="C62" s="18" t="s">
        <v>144</v>
      </c>
      <c r="D62" s="19">
        <v>10</v>
      </c>
      <c r="E62" s="20"/>
      <c r="F62" s="21">
        <f>ROUND(D62*E62,2)</f>
        <v>0</v>
      </c>
      <c r="ZY62" t="s">
        <v>145</v>
      </c>
      <c r="ZZ62" s="15" t="s">
        <v>146</v>
      </c>
    </row>
    <row r="63" spans="1:702" x14ac:dyDescent="0.25">
      <c r="A63" s="22"/>
      <c r="B63" s="23" t="s">
        <v>147</v>
      </c>
      <c r="C63" s="18" t="s">
        <v>148</v>
      </c>
      <c r="D63" s="19">
        <v>1</v>
      </c>
      <c r="E63" s="20"/>
      <c r="F63" s="21">
        <f>ROUND(D63*E63,2)</f>
        <v>0</v>
      </c>
      <c r="ZY63" t="s">
        <v>149</v>
      </c>
      <c r="ZZ63" s="15" t="s">
        <v>150</v>
      </c>
    </row>
    <row r="64" spans="1:702" x14ac:dyDescent="0.25">
      <c r="A64" s="38"/>
      <c r="B64" s="39"/>
      <c r="C64" s="13"/>
      <c r="D64" s="13"/>
      <c r="E64" s="13"/>
      <c r="F64" s="14"/>
    </row>
    <row r="65" spans="1:702" x14ac:dyDescent="0.25">
      <c r="A65" s="40"/>
      <c r="B65" s="41" t="s">
        <v>151</v>
      </c>
      <c r="C65" s="13"/>
      <c r="D65" s="13"/>
      <c r="E65" s="13"/>
      <c r="F65" s="42">
        <f>SUBTOTAL(109,F61:F64)</f>
        <v>0</v>
      </c>
      <c r="ZY65" t="s">
        <v>152</v>
      </c>
    </row>
    <row r="66" spans="1:702" x14ac:dyDescent="0.25">
      <c r="A66" s="24"/>
      <c r="B66" s="25"/>
      <c r="C66" s="13"/>
      <c r="D66" s="13"/>
      <c r="E66" s="13"/>
      <c r="F66" s="14"/>
    </row>
    <row r="67" spans="1:702" ht="18" x14ac:dyDescent="0.25">
      <c r="A67" s="43" t="s">
        <v>153</v>
      </c>
      <c r="B67" s="44" t="s">
        <v>154</v>
      </c>
      <c r="C67" s="13"/>
      <c r="D67" s="13"/>
      <c r="E67" s="13"/>
      <c r="F67" s="14"/>
      <c r="ZY67" t="s">
        <v>155</v>
      </c>
      <c r="ZZ67" s="15"/>
    </row>
    <row r="68" spans="1:702" x14ac:dyDescent="0.25">
      <c r="A68" s="45" t="s">
        <v>156</v>
      </c>
      <c r="B68" s="46" t="s">
        <v>157</v>
      </c>
      <c r="C68" s="18" t="s">
        <v>158</v>
      </c>
      <c r="D68" s="19">
        <v>1</v>
      </c>
      <c r="E68" s="20"/>
      <c r="F68" s="21">
        <f>ROUND(D68*E68,2)</f>
        <v>0</v>
      </c>
      <c r="ZY68" t="s">
        <v>159</v>
      </c>
      <c r="ZZ68" s="15" t="s">
        <v>160</v>
      </c>
    </row>
    <row r="69" spans="1:702" x14ac:dyDescent="0.25">
      <c r="A69" s="22" t="s">
        <v>161</v>
      </c>
      <c r="B69" s="23" t="s">
        <v>162</v>
      </c>
      <c r="C69" s="18" t="s">
        <v>163</v>
      </c>
      <c r="D69" s="19">
        <v>1</v>
      </c>
      <c r="E69" s="20"/>
      <c r="F69" s="21">
        <f>ROUND(D69*E69,2)</f>
        <v>0</v>
      </c>
      <c r="ZY69" t="s">
        <v>164</v>
      </c>
      <c r="ZZ69" s="15" t="s">
        <v>165</v>
      </c>
    </row>
    <row r="70" spans="1:702" x14ac:dyDescent="0.25">
      <c r="A70" s="38"/>
      <c r="B70" s="39"/>
      <c r="C70" s="13"/>
      <c r="D70" s="13"/>
      <c r="E70" s="13"/>
      <c r="F70" s="14"/>
    </row>
    <row r="71" spans="1:702" x14ac:dyDescent="0.25">
      <c r="A71" s="40"/>
      <c r="B71" s="41" t="s">
        <v>166</v>
      </c>
      <c r="C71" s="13"/>
      <c r="D71" s="13"/>
      <c r="E71" s="13"/>
      <c r="F71" s="42">
        <f>SUBTOTAL(109,F68:F70)</f>
        <v>0</v>
      </c>
      <c r="ZY71" t="s">
        <v>167</v>
      </c>
    </row>
    <row r="72" spans="1:702" x14ac:dyDescent="0.25">
      <c r="A72" s="24"/>
      <c r="B72" s="25"/>
      <c r="C72" s="13"/>
      <c r="D72" s="13"/>
      <c r="E72" s="13"/>
      <c r="F72" s="14"/>
    </row>
    <row r="73" spans="1:702" ht="18" x14ac:dyDescent="0.25">
      <c r="A73" s="43" t="s">
        <v>168</v>
      </c>
      <c r="B73" s="44" t="s">
        <v>169</v>
      </c>
      <c r="C73" s="13"/>
      <c r="D73" s="13"/>
      <c r="E73" s="13"/>
      <c r="F73" s="14"/>
      <c r="ZY73" t="s">
        <v>170</v>
      </c>
      <c r="ZZ73" s="15"/>
    </row>
    <row r="74" spans="1:702" x14ac:dyDescent="0.25">
      <c r="A74" s="45"/>
      <c r="B74" s="46" t="s">
        <v>171</v>
      </c>
      <c r="C74" s="18" t="s">
        <v>172</v>
      </c>
      <c r="D74" s="19">
        <v>5</v>
      </c>
      <c r="E74" s="20"/>
      <c r="F74" s="21">
        <f>ROUND(D74*E74,2)</f>
        <v>0</v>
      </c>
      <c r="ZY74" t="s">
        <v>173</v>
      </c>
      <c r="ZZ74" s="15" t="s">
        <v>174</v>
      </c>
    </row>
    <row r="75" spans="1:702" x14ac:dyDescent="0.25">
      <c r="A75" s="22"/>
      <c r="B75" s="23" t="s">
        <v>175</v>
      </c>
      <c r="C75" s="18" t="s">
        <v>176</v>
      </c>
      <c r="D75" s="19">
        <v>5</v>
      </c>
      <c r="E75" s="20"/>
      <c r="F75" s="21">
        <f>ROUND(D75*E75,2)</f>
        <v>0</v>
      </c>
      <c r="ZY75" t="s">
        <v>177</v>
      </c>
      <c r="ZZ75" s="15" t="s">
        <v>178</v>
      </c>
    </row>
    <row r="76" spans="1:702" x14ac:dyDescent="0.25">
      <c r="A76" s="22"/>
      <c r="B76" s="23" t="s">
        <v>179</v>
      </c>
      <c r="C76" s="18" t="s">
        <v>180</v>
      </c>
      <c r="D76" s="19">
        <v>5</v>
      </c>
      <c r="E76" s="20"/>
      <c r="F76" s="21">
        <f>ROUND(D76*E76,2)</f>
        <v>0</v>
      </c>
      <c r="ZY76" t="s">
        <v>181</v>
      </c>
      <c r="ZZ76" s="15" t="s">
        <v>182</v>
      </c>
    </row>
    <row r="77" spans="1:702" x14ac:dyDescent="0.25">
      <c r="A77" s="22"/>
      <c r="B77" s="23" t="s">
        <v>183</v>
      </c>
      <c r="C77" s="18" t="s">
        <v>184</v>
      </c>
      <c r="D77" s="19">
        <v>10</v>
      </c>
      <c r="E77" s="20"/>
      <c r="F77" s="21">
        <f>ROUND(D77*E77,2)</f>
        <v>0</v>
      </c>
      <c r="ZY77" t="s">
        <v>185</v>
      </c>
      <c r="ZZ77" s="15" t="s">
        <v>186</v>
      </c>
    </row>
    <row r="78" spans="1:702" x14ac:dyDescent="0.25">
      <c r="A78" s="38"/>
      <c r="B78" s="39"/>
      <c r="C78" s="13"/>
      <c r="D78" s="13"/>
      <c r="E78" s="13"/>
      <c r="F78" s="14"/>
    </row>
    <row r="79" spans="1:702" x14ac:dyDescent="0.25">
      <c r="A79" s="40"/>
      <c r="B79" s="41" t="s">
        <v>187</v>
      </c>
      <c r="C79" s="13"/>
      <c r="D79" s="13"/>
      <c r="E79" s="13"/>
      <c r="F79" s="42">
        <f>SUBTOTAL(109,F74:F78)</f>
        <v>0</v>
      </c>
      <c r="ZY79" t="s">
        <v>188</v>
      </c>
    </row>
    <row r="80" spans="1:702" x14ac:dyDescent="0.25">
      <c r="A80" s="24"/>
      <c r="B80" s="25"/>
      <c r="C80" s="13"/>
      <c r="D80" s="13"/>
      <c r="E80" s="13"/>
      <c r="F80" s="14"/>
    </row>
    <row r="81" spans="1:702" ht="18" x14ac:dyDescent="0.25">
      <c r="A81" s="43" t="s">
        <v>189</v>
      </c>
      <c r="B81" s="44" t="s">
        <v>190</v>
      </c>
      <c r="C81" s="13"/>
      <c r="D81" s="13"/>
      <c r="E81" s="13"/>
      <c r="F81" s="14"/>
      <c r="ZY81" t="s">
        <v>191</v>
      </c>
      <c r="ZZ81" s="15"/>
    </row>
    <row r="82" spans="1:702" x14ac:dyDescent="0.25">
      <c r="A82" s="45" t="s">
        <v>192</v>
      </c>
      <c r="B82" s="46" t="s">
        <v>193</v>
      </c>
      <c r="C82" s="18" t="s">
        <v>194</v>
      </c>
      <c r="D82" s="19">
        <v>1</v>
      </c>
      <c r="E82" s="20"/>
      <c r="F82" s="21">
        <f>ROUND(D82*E82,2)</f>
        <v>0</v>
      </c>
      <c r="ZY82" t="s">
        <v>195</v>
      </c>
      <c r="ZZ82" s="15" t="s">
        <v>196</v>
      </c>
    </row>
    <row r="83" spans="1:702" x14ac:dyDescent="0.25">
      <c r="A83" s="38"/>
      <c r="B83" s="39"/>
      <c r="C83" s="13"/>
      <c r="D83" s="13"/>
      <c r="E83" s="13"/>
      <c r="F83" s="14"/>
    </row>
    <row r="84" spans="1:702" x14ac:dyDescent="0.25">
      <c r="A84" s="40"/>
      <c r="B84" s="41" t="s">
        <v>197</v>
      </c>
      <c r="C84" s="13"/>
      <c r="D84" s="13"/>
      <c r="E84" s="13"/>
      <c r="F84" s="42">
        <f>SUBTOTAL(109,F82:F83)</f>
        <v>0</v>
      </c>
      <c r="ZY84" t="s">
        <v>198</v>
      </c>
    </row>
    <row r="85" spans="1:702" x14ac:dyDescent="0.25">
      <c r="A85" s="24"/>
      <c r="B85" s="25"/>
      <c r="C85" s="13"/>
      <c r="D85" s="13"/>
      <c r="E85" s="13"/>
      <c r="F85" s="14"/>
    </row>
    <row r="86" spans="1:702" ht="18" x14ac:dyDescent="0.25">
      <c r="A86" s="43" t="s">
        <v>199</v>
      </c>
      <c r="B86" s="44" t="s">
        <v>200</v>
      </c>
      <c r="C86" s="13"/>
      <c r="D86" s="13"/>
      <c r="E86" s="13"/>
      <c r="F86" s="14"/>
      <c r="ZY86" t="s">
        <v>201</v>
      </c>
      <c r="ZZ86" s="15"/>
    </row>
    <row r="87" spans="1:702" x14ac:dyDescent="0.25">
      <c r="A87" s="45"/>
      <c r="B87" s="46" t="s">
        <v>202</v>
      </c>
      <c r="C87" s="18" t="s">
        <v>203</v>
      </c>
      <c r="D87" s="19">
        <v>2</v>
      </c>
      <c r="E87" s="20"/>
      <c r="F87" s="21">
        <f>ROUND(D87*E87,2)</f>
        <v>0</v>
      </c>
      <c r="ZY87" t="s">
        <v>204</v>
      </c>
      <c r="ZZ87" s="15" t="s">
        <v>205</v>
      </c>
    </row>
    <row r="88" spans="1:702" x14ac:dyDescent="0.25">
      <c r="A88" s="38"/>
      <c r="B88" s="39"/>
      <c r="C88" s="13"/>
      <c r="D88" s="13"/>
      <c r="E88" s="13"/>
      <c r="F88" s="14"/>
    </row>
    <row r="89" spans="1:702" x14ac:dyDescent="0.25">
      <c r="A89" s="47"/>
      <c r="B89" s="48" t="s">
        <v>206</v>
      </c>
      <c r="C89" s="13"/>
      <c r="D89" s="13"/>
      <c r="E89" s="13"/>
      <c r="F89" s="49">
        <f>SUBTOTAL(109,F87:F88)</f>
        <v>0</v>
      </c>
      <c r="ZY89" t="s">
        <v>207</v>
      </c>
    </row>
    <row r="90" spans="1:702" x14ac:dyDescent="0.25">
      <c r="A90" s="27"/>
      <c r="B90" s="28" t="s">
        <v>208</v>
      </c>
      <c r="C90" s="13"/>
      <c r="D90" s="13"/>
      <c r="E90" s="13"/>
      <c r="F90" s="29">
        <f>SUBTOTAL(109,F55:F89)</f>
        <v>0</v>
      </c>
      <c r="G90" s="30"/>
      <c r="ZY90" t="s">
        <v>209</v>
      </c>
    </row>
    <row r="91" spans="1:702" x14ac:dyDescent="0.25">
      <c r="A91" s="31"/>
      <c r="B91" s="8"/>
      <c r="C91" s="13"/>
      <c r="D91" s="13"/>
      <c r="E91" s="13"/>
      <c r="F91" s="10"/>
    </row>
    <row r="92" spans="1:702" ht="42" x14ac:dyDescent="0.25">
      <c r="A92" s="11" t="s">
        <v>210</v>
      </c>
      <c r="B92" s="12" t="s">
        <v>211</v>
      </c>
      <c r="C92" s="13"/>
      <c r="D92" s="13"/>
      <c r="E92" s="13"/>
      <c r="F92" s="14"/>
      <c r="ZY92" t="s">
        <v>212</v>
      </c>
      <c r="ZZ92" s="15"/>
    </row>
    <row r="93" spans="1:702" x14ac:dyDescent="0.25">
      <c r="A93" s="16" t="s">
        <v>213</v>
      </c>
      <c r="B93" s="17" t="s">
        <v>214</v>
      </c>
      <c r="C93" s="18" t="s">
        <v>215</v>
      </c>
      <c r="D93" s="19">
        <v>1</v>
      </c>
      <c r="E93" s="20"/>
      <c r="F93" s="21">
        <f>ROUND(D93*E93,2)</f>
        <v>0</v>
      </c>
      <c r="ZY93" t="s">
        <v>216</v>
      </c>
      <c r="ZZ93" s="15" t="s">
        <v>217</v>
      </c>
    </row>
    <row r="94" spans="1:702" x14ac:dyDescent="0.25">
      <c r="A94" s="24"/>
      <c r="B94" s="25"/>
      <c r="C94" s="13"/>
      <c r="D94" s="13"/>
      <c r="E94" s="13"/>
      <c r="F94" s="26"/>
    </row>
    <row r="95" spans="1:702" x14ac:dyDescent="0.25">
      <c r="A95" s="27"/>
      <c r="B95" s="28" t="s">
        <v>218</v>
      </c>
      <c r="C95" s="13"/>
      <c r="D95" s="13"/>
      <c r="E95" s="13"/>
      <c r="F95" s="29">
        <f>SUBTOTAL(109,F93:F94)</f>
        <v>0</v>
      </c>
      <c r="G95" s="30"/>
      <c r="ZY95" t="s">
        <v>219</v>
      </c>
    </row>
    <row r="96" spans="1:702" x14ac:dyDescent="0.25">
      <c r="A96" s="31"/>
      <c r="B96" s="8"/>
      <c r="C96" s="13"/>
      <c r="D96" s="13"/>
      <c r="E96" s="13"/>
      <c r="F96" s="10"/>
    </row>
    <row r="97" spans="1:702" ht="42" x14ac:dyDescent="0.25">
      <c r="A97" s="11" t="s">
        <v>220</v>
      </c>
      <c r="B97" s="12" t="s">
        <v>296</v>
      </c>
      <c r="C97" s="13"/>
      <c r="D97" s="13"/>
      <c r="E97" s="13"/>
      <c r="F97" s="14"/>
      <c r="ZY97" t="s">
        <v>221</v>
      </c>
      <c r="ZZ97" s="15"/>
    </row>
    <row r="98" spans="1:702" x14ac:dyDescent="0.25">
      <c r="A98" s="16" t="s">
        <v>222</v>
      </c>
      <c r="B98" s="17" t="s">
        <v>223</v>
      </c>
      <c r="C98" s="18" t="s">
        <v>224</v>
      </c>
      <c r="D98" s="19">
        <v>1</v>
      </c>
      <c r="E98" s="20"/>
      <c r="F98" s="21">
        <f>ROUND(D98*E98,2)</f>
        <v>0</v>
      </c>
      <c r="ZY98" t="s">
        <v>225</v>
      </c>
      <c r="ZZ98" s="15" t="s">
        <v>226</v>
      </c>
    </row>
    <row r="99" spans="1:702" x14ac:dyDescent="0.25">
      <c r="A99" s="24"/>
      <c r="B99" s="25"/>
      <c r="C99" s="13"/>
      <c r="D99" s="13"/>
      <c r="E99" s="13"/>
      <c r="F99" s="26"/>
    </row>
    <row r="100" spans="1:702" x14ac:dyDescent="0.25">
      <c r="A100" s="27"/>
      <c r="B100" s="28" t="s">
        <v>227</v>
      </c>
      <c r="C100" s="13"/>
      <c r="D100" s="13"/>
      <c r="E100" s="13"/>
      <c r="F100" s="29">
        <f>SUBTOTAL(109,F98:F99)</f>
        <v>0</v>
      </c>
      <c r="G100" s="30"/>
      <c r="ZY100" t="s">
        <v>228</v>
      </c>
    </row>
    <row r="101" spans="1:702" x14ac:dyDescent="0.25">
      <c r="A101" s="31"/>
      <c r="B101" s="8"/>
      <c r="C101" s="13"/>
      <c r="D101" s="13"/>
      <c r="E101" s="13"/>
      <c r="F101" s="10"/>
    </row>
    <row r="102" spans="1:702" ht="21" x14ac:dyDescent="0.25">
      <c r="A102" s="11" t="s">
        <v>229</v>
      </c>
      <c r="B102" s="12" t="s">
        <v>230</v>
      </c>
      <c r="C102" s="13"/>
      <c r="D102" s="13"/>
      <c r="E102" s="13"/>
      <c r="F102" s="14"/>
      <c r="ZY102" t="s">
        <v>231</v>
      </c>
      <c r="ZZ102" s="15"/>
    </row>
    <row r="103" spans="1:702" x14ac:dyDescent="0.25">
      <c r="A103" s="16" t="s">
        <v>232</v>
      </c>
      <c r="B103" s="17" t="s">
        <v>233</v>
      </c>
      <c r="C103" s="18" t="s">
        <v>234</v>
      </c>
      <c r="D103" s="19">
        <v>1</v>
      </c>
      <c r="E103" s="20"/>
      <c r="F103" s="21">
        <f>ROUND(D103*E103,2)</f>
        <v>0</v>
      </c>
      <c r="ZY103" t="s">
        <v>235</v>
      </c>
      <c r="ZZ103" s="15" t="s">
        <v>236</v>
      </c>
    </row>
    <row r="104" spans="1:702" x14ac:dyDescent="0.25">
      <c r="A104" s="22"/>
      <c r="B104" s="23" t="s">
        <v>237</v>
      </c>
      <c r="C104" s="18" t="s">
        <v>238</v>
      </c>
      <c r="D104" s="19">
        <v>1</v>
      </c>
      <c r="E104" s="20"/>
      <c r="F104" s="21">
        <f>ROUND(D104*E104,2)</f>
        <v>0</v>
      </c>
      <c r="ZY104" t="s">
        <v>239</v>
      </c>
      <c r="ZZ104" s="15" t="s">
        <v>240</v>
      </c>
    </row>
    <row r="105" spans="1:702" x14ac:dyDescent="0.25">
      <c r="A105" s="22"/>
      <c r="B105" s="23" t="s">
        <v>241</v>
      </c>
      <c r="C105" s="18" t="s">
        <v>242</v>
      </c>
      <c r="D105" s="19">
        <v>1</v>
      </c>
      <c r="E105" s="20"/>
      <c r="F105" s="21">
        <f>ROUND(D105*E105,2)</f>
        <v>0</v>
      </c>
      <c r="ZY105" t="s">
        <v>243</v>
      </c>
      <c r="ZZ105" s="15" t="s">
        <v>244</v>
      </c>
    </row>
    <row r="106" spans="1:702" x14ac:dyDescent="0.25">
      <c r="A106" s="22"/>
      <c r="B106" s="23" t="s">
        <v>245</v>
      </c>
      <c r="C106" s="18" t="s">
        <v>246</v>
      </c>
      <c r="D106" s="19">
        <v>1</v>
      </c>
      <c r="E106" s="20"/>
      <c r="F106" s="21">
        <f>ROUND(D106*E106,2)</f>
        <v>0</v>
      </c>
      <c r="ZY106" t="s">
        <v>247</v>
      </c>
      <c r="ZZ106" s="15" t="s">
        <v>248</v>
      </c>
    </row>
    <row r="107" spans="1:702" x14ac:dyDescent="0.25">
      <c r="A107" s="22"/>
      <c r="B107" s="23" t="s">
        <v>249</v>
      </c>
      <c r="C107" s="18" t="s">
        <v>250</v>
      </c>
      <c r="D107" s="19">
        <v>1</v>
      </c>
      <c r="E107" s="20"/>
      <c r="F107" s="21">
        <f>ROUND(D107*E107,2)</f>
        <v>0</v>
      </c>
      <c r="ZY107" t="s">
        <v>251</v>
      </c>
      <c r="ZZ107" s="15" t="s">
        <v>252</v>
      </c>
    </row>
    <row r="108" spans="1:702" x14ac:dyDescent="0.25">
      <c r="A108" s="24"/>
      <c r="B108" s="25"/>
      <c r="C108" s="13"/>
      <c r="D108" s="13"/>
      <c r="E108" s="13"/>
      <c r="F108" s="26"/>
    </row>
    <row r="109" spans="1:702" x14ac:dyDescent="0.25">
      <c r="A109" s="27"/>
      <c r="B109" s="28" t="s">
        <v>253</v>
      </c>
      <c r="C109" s="13"/>
      <c r="D109" s="13"/>
      <c r="E109" s="13"/>
      <c r="F109" s="29">
        <f>SUBTOTAL(109,F103:F108)</f>
        <v>0</v>
      </c>
      <c r="G109" s="30"/>
      <c r="ZY109" t="s">
        <v>254</v>
      </c>
    </row>
    <row r="110" spans="1:702" x14ac:dyDescent="0.25">
      <c r="A110" s="31"/>
      <c r="B110" s="8"/>
      <c r="C110" s="13"/>
      <c r="D110" s="13"/>
      <c r="E110" s="13"/>
      <c r="F110" s="10"/>
    </row>
    <row r="111" spans="1:702" ht="21" x14ac:dyDescent="0.25">
      <c r="A111" s="11" t="s">
        <v>255</v>
      </c>
      <c r="B111" s="12" t="s">
        <v>256</v>
      </c>
      <c r="C111" s="13"/>
      <c r="D111" s="13"/>
      <c r="E111" s="13"/>
      <c r="F111" s="14"/>
      <c r="ZY111" t="s">
        <v>257</v>
      </c>
      <c r="ZZ111" s="15"/>
    </row>
    <row r="112" spans="1:702" x14ac:dyDescent="0.25">
      <c r="A112" s="16" t="s">
        <v>258</v>
      </c>
      <c r="B112" s="17" t="s">
        <v>259</v>
      </c>
      <c r="C112" s="18" t="s">
        <v>260</v>
      </c>
      <c r="D112" s="19">
        <v>1</v>
      </c>
      <c r="E112" s="20"/>
      <c r="F112" s="21">
        <f t="shared" ref="F112:F118" si="0">ROUND(D112*E112,2)</f>
        <v>0</v>
      </c>
      <c r="ZY112" t="s">
        <v>261</v>
      </c>
      <c r="ZZ112" s="15" t="s">
        <v>262</v>
      </c>
    </row>
    <row r="113" spans="1:702" x14ac:dyDescent="0.25">
      <c r="A113" s="22"/>
      <c r="B113" s="23" t="s">
        <v>263</v>
      </c>
      <c r="C113" s="18" t="s">
        <v>264</v>
      </c>
      <c r="D113" s="19">
        <v>1</v>
      </c>
      <c r="E113" s="20"/>
      <c r="F113" s="21">
        <f t="shared" si="0"/>
        <v>0</v>
      </c>
      <c r="ZY113" t="s">
        <v>265</v>
      </c>
      <c r="ZZ113" s="15" t="s">
        <v>266</v>
      </c>
    </row>
    <row r="114" spans="1:702" x14ac:dyDescent="0.25">
      <c r="A114" s="22"/>
      <c r="B114" s="23" t="s">
        <v>267</v>
      </c>
      <c r="C114" s="18" t="s">
        <v>268</v>
      </c>
      <c r="D114" s="19">
        <v>1</v>
      </c>
      <c r="E114" s="20"/>
      <c r="F114" s="21">
        <f t="shared" si="0"/>
        <v>0</v>
      </c>
      <c r="ZY114" t="s">
        <v>269</v>
      </c>
      <c r="ZZ114" s="15" t="s">
        <v>270</v>
      </c>
    </row>
    <row r="115" spans="1:702" x14ac:dyDescent="0.25">
      <c r="A115" s="22"/>
      <c r="B115" s="23" t="s">
        <v>271</v>
      </c>
      <c r="C115" s="18" t="s">
        <v>272</v>
      </c>
      <c r="D115" s="19">
        <v>1</v>
      </c>
      <c r="E115" s="20"/>
      <c r="F115" s="21">
        <f t="shared" si="0"/>
        <v>0</v>
      </c>
      <c r="ZY115" t="s">
        <v>273</v>
      </c>
      <c r="ZZ115" s="15" t="s">
        <v>274</v>
      </c>
    </row>
    <row r="116" spans="1:702" x14ac:dyDescent="0.25">
      <c r="A116" s="22"/>
      <c r="B116" s="23" t="s">
        <v>275</v>
      </c>
      <c r="C116" s="18" t="s">
        <v>276</v>
      </c>
      <c r="D116" s="19">
        <v>1</v>
      </c>
      <c r="E116" s="20"/>
      <c r="F116" s="21">
        <f t="shared" si="0"/>
        <v>0</v>
      </c>
      <c r="ZY116" t="s">
        <v>277</v>
      </c>
      <c r="ZZ116" s="15" t="s">
        <v>278</v>
      </c>
    </row>
    <row r="117" spans="1:702" ht="28.5" x14ac:dyDescent="0.25">
      <c r="A117" s="22"/>
      <c r="B117" s="23" t="s">
        <v>279</v>
      </c>
      <c r="C117" s="18" t="s">
        <v>280</v>
      </c>
      <c r="D117" s="19">
        <v>1</v>
      </c>
      <c r="E117" s="20"/>
      <c r="F117" s="21">
        <f t="shared" si="0"/>
        <v>0</v>
      </c>
      <c r="ZY117" t="s">
        <v>281</v>
      </c>
      <c r="ZZ117" s="15" t="s">
        <v>282</v>
      </c>
    </row>
    <row r="118" spans="1:702" ht="28.5" x14ac:dyDescent="0.25">
      <c r="A118" s="22"/>
      <c r="B118" s="23" t="s">
        <v>283</v>
      </c>
      <c r="C118" s="18" t="s">
        <v>284</v>
      </c>
      <c r="D118" s="19">
        <v>1</v>
      </c>
      <c r="E118" s="20"/>
      <c r="F118" s="21">
        <f t="shared" si="0"/>
        <v>0</v>
      </c>
      <c r="ZY118" t="s">
        <v>285</v>
      </c>
      <c r="ZZ118" s="15" t="s">
        <v>286</v>
      </c>
    </row>
    <row r="119" spans="1:702" x14ac:dyDescent="0.25">
      <c r="A119" s="24"/>
      <c r="B119" s="25"/>
      <c r="C119" s="13"/>
      <c r="D119" s="13"/>
      <c r="E119" s="13"/>
      <c r="F119" s="26"/>
    </row>
    <row r="120" spans="1:702" x14ac:dyDescent="0.25">
      <c r="A120" s="27"/>
      <c r="B120" s="28" t="s">
        <v>287</v>
      </c>
      <c r="C120" s="13"/>
      <c r="D120" s="13"/>
      <c r="E120" s="13"/>
      <c r="F120" s="29">
        <f>SUBTOTAL(109,F112:F119)</f>
        <v>0</v>
      </c>
      <c r="G120" s="30"/>
      <c r="ZY120" t="s">
        <v>288</v>
      </c>
    </row>
    <row r="121" spans="1:702" x14ac:dyDescent="0.25">
      <c r="A121" s="50"/>
      <c r="B121" s="51"/>
      <c r="C121" s="13"/>
      <c r="D121" s="13"/>
      <c r="E121" s="13"/>
      <c r="F121" s="10"/>
    </row>
    <row r="122" spans="1:702" x14ac:dyDescent="0.25">
      <c r="A122" s="24"/>
      <c r="B122" s="52"/>
      <c r="C122" s="53"/>
      <c r="D122" s="53"/>
      <c r="E122" s="53"/>
      <c r="F122" s="26"/>
    </row>
    <row r="123" spans="1:702" x14ac:dyDescent="0.25">
      <c r="A123" s="54"/>
      <c r="B123" s="54"/>
      <c r="C123" s="54"/>
      <c r="D123" s="54"/>
      <c r="E123" s="54"/>
      <c r="F123" s="54"/>
    </row>
    <row r="124" spans="1:702" x14ac:dyDescent="0.25">
      <c r="B124" s="1" t="s">
        <v>289</v>
      </c>
      <c r="F124" s="55">
        <f>SUBTOTAL(109,F7:F122)-F100</f>
        <v>0</v>
      </c>
      <c r="ZY124" t="s">
        <v>290</v>
      </c>
    </row>
    <row r="125" spans="1:702" x14ac:dyDescent="0.25">
      <c r="A125" s="56">
        <v>20</v>
      </c>
      <c r="B125" s="1" t="str">
        <f>CONCATENATE("Montant TVA (",A125,"%)")</f>
        <v>Montant TVA (20%)</v>
      </c>
      <c r="F125" s="55">
        <f>(F124*A125)/100</f>
        <v>0</v>
      </c>
      <c r="ZY125" t="s">
        <v>291</v>
      </c>
    </row>
    <row r="126" spans="1:702" x14ac:dyDescent="0.25">
      <c r="B126" s="1" t="s">
        <v>292</v>
      </c>
      <c r="F126" s="55">
        <f>F124+F125</f>
        <v>0</v>
      </c>
      <c r="ZY126" t="s">
        <v>293</v>
      </c>
    </row>
    <row r="127" spans="1:702" x14ac:dyDescent="0.25">
      <c r="F127" s="55"/>
    </row>
    <row r="128" spans="1:702" x14ac:dyDescent="0.25">
      <c r="B128" s="1" t="s">
        <v>295</v>
      </c>
      <c r="F128" s="55">
        <f>SUBTOTAL(109,F7:F122)</f>
        <v>0</v>
      </c>
    </row>
    <row r="129" spans="1:6" x14ac:dyDescent="0.25">
      <c r="A129" s="56">
        <v>20</v>
      </c>
      <c r="B129" s="1" t="str">
        <f>CONCATENATE("Montant TVA (",A129,"%)")</f>
        <v>Montant TVA (20%)</v>
      </c>
      <c r="F129" s="55">
        <f>(F128*A129)/100</f>
        <v>0</v>
      </c>
    </row>
    <row r="130" spans="1:6" x14ac:dyDescent="0.25">
      <c r="B130" s="1" t="s">
        <v>292</v>
      </c>
      <c r="F130" s="55">
        <f>F128+F129</f>
        <v>0</v>
      </c>
    </row>
    <row r="131" spans="1:6" x14ac:dyDescent="0.25">
      <c r="F131" s="55"/>
    </row>
  </sheetData>
  <mergeCells count="2">
    <mergeCell ref="A1:F1"/>
    <mergeCell ref="A2:F2"/>
  </mergeCells>
  <printOptions horizontalCentered="1"/>
  <pageMargins left="0.08" right="0.08" top="0.06" bottom="0.06" header="0.76" footer="0.76"/>
  <pageSetup paperSize="9"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N°04 Page de garde</vt:lpstr>
      <vt:lpstr>Lot N°04 CVC Plomberie</vt:lpstr>
      <vt:lpstr>'Lot N°04 CVC Plomberie'!Impression_des_titres</vt:lpstr>
      <vt:lpstr>'Lot N°04 CVC Plomberie'!Zone_d_impression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j.patenat</dc:creator>
  <cp:lastModifiedBy>IFEBE-KABWASA Diane</cp:lastModifiedBy>
  <dcterms:created xsi:type="dcterms:W3CDTF">2025-03-20T14:35:49Z</dcterms:created>
  <dcterms:modified xsi:type="dcterms:W3CDTF">2025-04-02T14:03:17Z</dcterms:modified>
</cp:coreProperties>
</file>