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codeName="ThisWorkbook"/>
  <mc:AlternateContent xmlns:mc="http://schemas.openxmlformats.org/markup-compatibility/2006">
    <mc:Choice Requires="x15">
      <x15ac:absPath xmlns:x15ac="http://schemas.microsoft.com/office/spreadsheetml/2010/11/ac" url="M:\PFA_DA\3. Marchés\1. En préparation\2025-021_Marche_Travaux_TCE_B13_interieur\1.Preparation\1.3.DCE_Place\Annexe1_AE_DPGF\"/>
    </mc:Choice>
  </mc:AlternateContent>
  <xr:revisionPtr revIDLastSave="0" documentId="13_ncr:1_{4062974F-6C78-4641-ABAF-52694B79A558}" xr6:coauthVersionLast="47" xr6:coauthVersionMax="47" xr10:uidLastSave="{00000000-0000-0000-0000-000000000000}"/>
  <bookViews>
    <workbookView xWindow="28680" yWindow="-5535" windowWidth="29040" windowHeight="15840" tabRatio="800" activeTab="1" xr2:uid="{00000000-000D-0000-FFFF-FFFF00000000}"/>
  </bookViews>
  <sheets>
    <sheet name="SYNTHESE" sheetId="90" r:id="rId1"/>
    <sheet name="TABLEAU_REPARTITION_COUTS" sheetId="504" r:id="rId2"/>
    <sheet name="INSTALLATION DE CHANTIER" sheetId="485" r:id="rId3"/>
    <sheet name="PLATRERIE - MENUISERIE INT" sheetId="497" r:id="rId4"/>
    <sheet name="REVETEMENTS DE SOL" sheetId="502" r:id="rId5"/>
    <sheet name="REVETEMENTS MURAUX" sheetId="503" r:id="rId6"/>
    <sheet name="SERRURERIE  -  AGENCEMENT" sheetId="498" r:id="rId7"/>
    <sheet name="PLOMBERIE" sheetId="488" r:id="rId8"/>
    <sheet name="ELECTRICITE" sheetId="489" r:id="rId9"/>
  </sheets>
  <definedNames>
    <definedName name="Arrondi" localSheetId="8">ELECTRICITE!#REF!</definedName>
    <definedName name="Arrondi" localSheetId="2">'INSTALLATION DE CHANTIER'!#REF!</definedName>
    <definedName name="Arrondi" localSheetId="3">'PLATRERIE - MENUISERIE INT'!#REF!</definedName>
    <definedName name="Arrondi" localSheetId="7">PLOMBERIE!#REF!</definedName>
    <definedName name="Arrondi" localSheetId="4">'REVETEMENTS DE SOL'!#REF!</definedName>
    <definedName name="Arrondi" localSheetId="5">'REVETEMENTS MURAUX'!#REF!</definedName>
    <definedName name="Arrondi" localSheetId="6">'SERRURERIE  -  AGENCEMENT'!#REF!</definedName>
    <definedName name="CAMBTOTAL">#REF!</definedName>
    <definedName name="CAMBTRAVAUX">#REF!</definedName>
    <definedName name="CATmodeleCAMB">#REF!</definedName>
    <definedName name="Choix_Achat" localSheetId="8">ELECTRICITE!#REF!</definedName>
    <definedName name="Choix_Achat" localSheetId="2">'INSTALLATION DE CHANTIER'!#REF!</definedName>
    <definedName name="Choix_Achat" localSheetId="3">'PLATRERIE - MENUISERIE INT'!#REF!</definedName>
    <definedName name="Choix_Achat" localSheetId="7">PLOMBERIE!#REF!</definedName>
    <definedName name="Choix_Achat" localSheetId="4">'REVETEMENTS DE SOL'!#REF!</definedName>
    <definedName name="Choix_Achat" localSheetId="5">'REVETEMENTS MURAUX'!#REF!</definedName>
    <definedName name="Choix_Achat" localSheetId="6">'SERRURERIE  -  AGENCEMENT'!#REF!</definedName>
    <definedName name="DEVELOPPEURS" localSheetId="8">#REF!</definedName>
    <definedName name="DEVELOPPEURS" localSheetId="2">#REF!</definedName>
    <definedName name="DEVELOPPEURS" localSheetId="3">#REF!</definedName>
    <definedName name="DEVELOPPEURS" localSheetId="7">#REF!</definedName>
    <definedName name="DEVELOPPEURS" localSheetId="4">#REF!</definedName>
    <definedName name="DEVELOPPEURS" localSheetId="5">#REF!</definedName>
    <definedName name="DEVELOPPEURS" localSheetId="6">#REF!</definedName>
    <definedName name="ETUDES" localSheetId="8">#REF!</definedName>
    <definedName name="ETUDES" localSheetId="2">#REF!</definedName>
    <definedName name="ETUDES" localSheetId="3">#REF!</definedName>
    <definedName name="ETUDES" localSheetId="7">#REF!</definedName>
    <definedName name="ETUDES" localSheetId="4">#REF!</definedName>
    <definedName name="ETUDES" localSheetId="5">#REF!</definedName>
    <definedName name="ETUDES" localSheetId="6">#REF!</definedName>
    <definedName name="HonoPied">#REF!</definedName>
    <definedName name="HonoTete">#REF!</definedName>
    <definedName name="_xlnm.Print_Titles" localSheetId="8">ELECTRICITE!$3:$9</definedName>
    <definedName name="_xlnm.Print_Titles" localSheetId="2">'INSTALLATION DE CHANTIER'!$3:$9</definedName>
    <definedName name="_xlnm.Print_Titles" localSheetId="3">'PLATRERIE - MENUISERIE INT'!$3:$9</definedName>
    <definedName name="_xlnm.Print_Titles" localSheetId="7">PLOMBERIE!$3:$9</definedName>
    <definedName name="_xlnm.Print_Titles" localSheetId="4">'REVETEMENTS DE SOL'!$3:$9</definedName>
    <definedName name="_xlnm.Print_Titles" localSheetId="5">'REVETEMENTS MURAUX'!$3:$9</definedName>
    <definedName name="_xlnm.Print_Titles" localSheetId="6">'SERRURERIE  -  AGENCEMENT'!$3:$9</definedName>
    <definedName name="_xlnm.Print_Titles" localSheetId="0">SYNTHESE!$3:$11</definedName>
    <definedName name="LigneHonoO">#REF!</definedName>
    <definedName name="LigneINSERT1">#REF!</definedName>
    <definedName name="LigneINSERT2">#REF!</definedName>
    <definedName name="LigneMT">#REF!</definedName>
    <definedName name="LigneMTO">#REF!</definedName>
    <definedName name="LigneSommeAlea">#REF!</definedName>
    <definedName name="LigneTETE1">#REF!</definedName>
    <definedName name="LigneTETE2">#REF!</definedName>
    <definedName name="MODELcat">#REF!</definedName>
    <definedName name="MODELdonnéeCAT">#REF!</definedName>
    <definedName name="MODELdonnéeLot">#REF!</definedName>
    <definedName name="MODELlot">#REF!</definedName>
    <definedName name="MODELoptHono">#REF!</definedName>
    <definedName name="NrbCat">#REF!</definedName>
    <definedName name="NrbCatOpt">#REF!</definedName>
    <definedName name="NrbCatTravaux">#REF!</definedName>
    <definedName name="NrbLot">#REF!</definedName>
    <definedName name="NrbLotOpt">#REF!</definedName>
    <definedName name="NrbLotTravaux">#REF!</definedName>
    <definedName name="PROJETcat">#REF!</definedName>
    <definedName name="PROJETlot">#REF!</definedName>
    <definedName name="ST">#REF!</definedName>
    <definedName name="TravauxPied">#REF!</definedName>
    <definedName name="TravauxTete">#REF!</definedName>
    <definedName name="_xlnm.Print_Area" localSheetId="8">ELECTRICITE!$A$1:$G$35</definedName>
    <definedName name="_xlnm.Print_Area" localSheetId="2">'INSTALLATION DE CHANTIER'!$A$1:$G$48</definedName>
    <definedName name="_xlnm.Print_Area" localSheetId="3">'PLATRERIE - MENUISERIE INT'!$A$1:$G$40</definedName>
    <definedName name="_xlnm.Print_Area" localSheetId="7">PLOMBERIE!$A$1:$G$23</definedName>
    <definedName name="_xlnm.Print_Area" localSheetId="4">'REVETEMENTS DE SOL'!$A$1:$G$27</definedName>
    <definedName name="_xlnm.Print_Area" localSheetId="5">'REVETEMENTS MURAUX'!$A$1:$G$33</definedName>
    <definedName name="_xlnm.Print_Area" localSheetId="6">'SERRURERIE  -  AGENCEMENT'!$A$1:$G$52</definedName>
    <definedName name="_xlnm.Print_Area" localSheetId="0">SYNTHESE!$A$1:$H$38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G23" i="497" l="1"/>
  <c r="G43" i="498" l="1"/>
  <c r="AV26" i="503"/>
  <c r="AO26" i="503"/>
  <c r="AH26" i="503"/>
  <c r="AA26" i="503"/>
  <c r="T26" i="503"/>
  <c r="O26" i="503"/>
  <c r="AW26" i="503" s="1"/>
  <c r="K26" i="503"/>
  <c r="J26" i="503"/>
  <c r="AV25" i="503"/>
  <c r="AO25" i="503"/>
  <c r="AH25" i="503"/>
  <c r="AI25" i="503" s="1"/>
  <c r="AA25" i="503"/>
  <c r="AB25" i="503" s="1"/>
  <c r="T25" i="503"/>
  <c r="U25" i="503" s="1"/>
  <c r="O25" i="503"/>
  <c r="AW25" i="503" s="1"/>
  <c r="K25" i="503"/>
  <c r="J25" i="503"/>
  <c r="I25" i="503"/>
  <c r="U26" i="503" l="1"/>
  <c r="AB26" i="503"/>
  <c r="AP25" i="503"/>
  <c r="AI26" i="503"/>
  <c r="AP26" i="503"/>
  <c r="I26" i="503"/>
  <c r="A7" i="488" l="1"/>
  <c r="A8" i="489" l="1"/>
  <c r="A7" i="489"/>
  <c r="A6" i="489"/>
  <c r="A8" i="488"/>
  <c r="A6" i="488"/>
  <c r="A8" i="503"/>
  <c r="A7" i="503"/>
  <c r="A6" i="503"/>
  <c r="A8" i="502"/>
  <c r="A7" i="502"/>
  <c r="A6" i="502"/>
  <c r="A8" i="498"/>
  <c r="A7" i="498"/>
  <c r="A6" i="498"/>
  <c r="A8" i="497"/>
  <c r="A7" i="497"/>
  <c r="A6" i="497"/>
  <c r="A8" i="485"/>
  <c r="A7" i="485"/>
  <c r="A6" i="485"/>
  <c r="E80" i="503"/>
  <c r="D80" i="503"/>
  <c r="A33" i="503"/>
  <c r="G1" i="503"/>
  <c r="E186" i="502"/>
  <c r="D186" i="502"/>
  <c r="A27" i="502"/>
  <c r="G1" i="502"/>
  <c r="E210" i="498"/>
  <c r="D210" i="498"/>
  <c r="A52" i="498"/>
  <c r="G1" i="498"/>
  <c r="E207" i="497"/>
  <c r="D207" i="497"/>
  <c r="A37" i="497"/>
  <c r="A27" i="497"/>
  <c r="G1" i="497"/>
  <c r="A22" i="90"/>
  <c r="A24" i="90"/>
  <c r="A18" i="90"/>
  <c r="A20" i="90"/>
  <c r="G15" i="497" l="1"/>
  <c r="G36" i="498"/>
  <c r="G37" i="498"/>
  <c r="G38" i="498"/>
  <c r="G33" i="498"/>
  <c r="G31" i="498"/>
  <c r="G32" i="498"/>
  <c r="G23" i="498"/>
  <c r="G28" i="498"/>
  <c r="G15" i="498"/>
  <c r="G19" i="498"/>
  <c r="G35" i="498"/>
  <c r="G13" i="498"/>
  <c r="G29" i="503"/>
  <c r="G28" i="503"/>
  <c r="G27" i="503"/>
  <c r="G23" i="503"/>
  <c r="G15" i="503"/>
  <c r="G19" i="503"/>
  <c r="G14" i="503"/>
  <c r="G13" i="503"/>
  <c r="G19" i="502"/>
  <c r="G15" i="502"/>
  <c r="G14" i="502"/>
  <c r="G13" i="502"/>
  <c r="G32" i="497"/>
  <c r="G17" i="497"/>
  <c r="G13" i="497"/>
  <c r="G22" i="497"/>
  <c r="G18" i="497"/>
  <c r="G23" i="502"/>
  <c r="G25" i="502"/>
  <c r="G16" i="502"/>
  <c r="G33" i="497"/>
  <c r="G31" i="497"/>
  <c r="F80" i="503"/>
  <c r="G80" i="503" s="1"/>
  <c r="G25" i="498"/>
  <c r="G12" i="503"/>
  <c r="G21" i="497"/>
  <c r="G21" i="498"/>
  <c r="G26" i="498"/>
  <c r="G16" i="498"/>
  <c r="G17" i="498"/>
  <c r="G44" i="498"/>
  <c r="G12" i="498"/>
  <c r="G21" i="503"/>
  <c r="G30" i="503"/>
  <c r="G20" i="503"/>
  <c r="G17" i="503"/>
  <c r="G31" i="503"/>
  <c r="G24" i="503"/>
  <c r="G20" i="502"/>
  <c r="G22" i="502"/>
  <c r="G17" i="502"/>
  <c r="G12" i="502"/>
  <c r="G18" i="502"/>
  <c r="G24" i="502"/>
  <c r="F186" i="502"/>
  <c r="G186" i="502" s="1"/>
  <c r="G21" i="502"/>
  <c r="G30" i="498"/>
  <c r="G50" i="498"/>
  <c r="G40" i="498"/>
  <c r="G14" i="498"/>
  <c r="G20" i="498"/>
  <c r="G47" i="498"/>
  <c r="G24" i="498"/>
  <c r="G49" i="498"/>
  <c r="G18" i="498"/>
  <c r="G22" i="498"/>
  <c r="G29" i="498"/>
  <c r="G34" i="498"/>
  <c r="F210" i="498"/>
  <c r="G210" i="498" s="1"/>
  <c r="G16" i="497"/>
  <c r="G25" i="497"/>
  <c r="G19" i="497"/>
  <c r="G27" i="498"/>
  <c r="G34" i="497"/>
  <c r="G35" i="497"/>
  <c r="G20" i="497"/>
  <c r="G14" i="497"/>
  <c r="F207" i="497"/>
  <c r="G207" i="497" s="1"/>
  <c r="G12" i="497"/>
  <c r="G24" i="497"/>
  <c r="G48" i="498"/>
  <c r="G16" i="503"/>
  <c r="G22" i="503"/>
  <c r="G18" i="503"/>
  <c r="E207" i="489"/>
  <c r="D207" i="489"/>
  <c r="A35" i="489"/>
  <c r="G1" i="489"/>
  <c r="E183" i="488"/>
  <c r="D183" i="488"/>
  <c r="A23" i="488"/>
  <c r="G1" i="488"/>
  <c r="E217" i="485"/>
  <c r="D217" i="485"/>
  <c r="A48" i="485"/>
  <c r="G1" i="485"/>
  <c r="A28" i="90"/>
  <c r="A30" i="90"/>
  <c r="A16" i="90"/>
  <c r="G27" i="502" l="1"/>
  <c r="G33" i="503"/>
  <c r="G32" i="489"/>
  <c r="G30" i="489"/>
  <c r="G27" i="497"/>
  <c r="G37" i="497"/>
  <c r="G52" i="498"/>
  <c r="G28" i="489"/>
  <c r="G29" i="489"/>
  <c r="G25" i="489"/>
  <c r="G26" i="489"/>
  <c r="G24" i="489"/>
  <c r="G23" i="489"/>
  <c r="G22" i="489"/>
  <c r="G27" i="489"/>
  <c r="G15" i="488"/>
  <c r="G14" i="488"/>
  <c r="G16" i="488"/>
  <c r="G17" i="488"/>
  <c r="G13" i="489"/>
  <c r="G21" i="489"/>
  <c r="G17" i="489"/>
  <c r="G19" i="489"/>
  <c r="G15" i="489"/>
  <c r="G18" i="489"/>
  <c r="G14" i="489"/>
  <c r="G18" i="488"/>
  <c r="G26" i="485"/>
  <c r="G34" i="485"/>
  <c r="G17" i="485"/>
  <c r="G13" i="485"/>
  <c r="G14" i="485"/>
  <c r="G15" i="485"/>
  <c r="G25" i="485"/>
  <c r="G39" i="485"/>
  <c r="G12" i="485"/>
  <c r="G24" i="485"/>
  <c r="G30" i="485"/>
  <c r="G23" i="485"/>
  <c r="G35" i="485"/>
  <c r="G19" i="485"/>
  <c r="G20" i="485"/>
  <c r="G16" i="485"/>
  <c r="G18" i="485"/>
  <c r="G31" i="485"/>
  <c r="G32" i="485"/>
  <c r="G38" i="485"/>
  <c r="G21" i="485"/>
  <c r="G42" i="485"/>
  <c r="G27" i="485"/>
  <c r="G29" i="485"/>
  <c r="G46" i="485"/>
  <c r="G36" i="485"/>
  <c r="G33" i="485"/>
  <c r="G45" i="485"/>
  <c r="G37" i="485"/>
  <c r="G22" i="485"/>
  <c r="G44" i="485"/>
  <c r="G41" i="485"/>
  <c r="G28" i="485"/>
  <c r="G43" i="485"/>
  <c r="G40" i="485"/>
  <c r="F217" i="485"/>
  <c r="G217" i="485" s="1"/>
  <c r="F183" i="488"/>
  <c r="G183" i="488" s="1"/>
  <c r="G21" i="488"/>
  <c r="G19" i="488"/>
  <c r="G13" i="488"/>
  <c r="G12" i="488"/>
  <c r="G20" i="488"/>
  <c r="G16" i="489"/>
  <c r="F207" i="489"/>
  <c r="G207" i="489" s="1"/>
  <c r="G12" i="489"/>
  <c r="G31" i="489"/>
  <c r="G20" i="489"/>
  <c r="G33" i="489"/>
  <c r="G23" i="488" l="1"/>
  <c r="G35" i="489"/>
  <c r="H24" i="90"/>
  <c r="H18" i="90"/>
  <c r="H20" i="90"/>
  <c r="H22" i="90"/>
  <c r="G48" i="485"/>
  <c r="H30" i="90" l="1"/>
  <c r="H28" i="90"/>
  <c r="H16" i="90"/>
  <c r="H14" i="90" s="1"/>
  <c r="H26" i="90" l="1"/>
  <c r="H32" i="90" s="1"/>
  <c r="H35" i="90" s="1"/>
  <c r="H2" i="90" l="1"/>
  <c r="G2" i="503" l="1"/>
  <c r="G2" i="502"/>
  <c r="G2" i="498"/>
  <c r="G2" i="497"/>
  <c r="G2" i="489"/>
  <c r="G2" i="488"/>
  <c r="G2" i="485"/>
  <c r="A32" i="90" l="1"/>
  <c r="H36" i="90" l="1"/>
  <c r="H37" i="90" s="1"/>
</calcChain>
</file>

<file path=xl/sharedStrings.xml><?xml version="1.0" encoding="utf-8"?>
<sst xmlns="http://schemas.openxmlformats.org/spreadsheetml/2006/main" count="334" uniqueCount="192">
  <si>
    <t>Quantité</t>
  </si>
  <si>
    <t>Unité</t>
  </si>
  <si>
    <t>TRAVAUX</t>
  </si>
  <si>
    <t>Montant Total de l'opération € TTC</t>
  </si>
  <si>
    <t>Prix total € HT</t>
  </si>
  <si>
    <t>Prix unitaire</t>
  </si>
  <si>
    <t>Ref.</t>
  </si>
  <si>
    <t>Désignation</t>
  </si>
  <si>
    <t>Indice</t>
  </si>
  <si>
    <t>TVA 20%</t>
  </si>
  <si>
    <t>Montant Total du Projet € HT</t>
  </si>
  <si>
    <t>CLIENT :</t>
  </si>
  <si>
    <t>LOTS ARCHITECTURAUX</t>
  </si>
  <si>
    <t>LOTS TECHNIQUES</t>
  </si>
  <si>
    <t>LOT</t>
  </si>
  <si>
    <t>Localisation</t>
  </si>
  <si>
    <t>Surface du projet :</t>
  </si>
  <si>
    <t>DPGF</t>
  </si>
  <si>
    <t>OPTIONS</t>
  </si>
  <si>
    <t xml:space="preserve">Niveaux : </t>
  </si>
  <si>
    <t>NE PAS SUPPRIMER</t>
  </si>
  <si>
    <t>NOUVELLE LIGNE</t>
  </si>
  <si>
    <t>PLOMBERIE</t>
  </si>
  <si>
    <t>INSTALLATION DE CHANTIER</t>
  </si>
  <si>
    <t xml:space="preserve">PROJET : </t>
  </si>
  <si>
    <t xml:space="preserve">Adresse  : </t>
  </si>
  <si>
    <t>REVETEMENTS MURAUX</t>
  </si>
  <si>
    <t>Université de Bordeaux</t>
  </si>
  <si>
    <t>Prévoir l'achat d'un(des) système(s) de boucle à induction magnétique</t>
  </si>
  <si>
    <t>ELEC3</t>
  </si>
  <si>
    <t>Ens</t>
  </si>
  <si>
    <t>Institut européen de chimie et biologie rue Escarpin, 33600 PESSAC</t>
  </si>
  <si>
    <t>Aménagement d'espace tertiaires et réfection Opération 2 : Mise en accessibilité du batiment 13</t>
  </si>
  <si>
    <t>ml</t>
  </si>
  <si>
    <t>RDC Bat A Nord, Entrée SAS</t>
  </si>
  <si>
    <t>SERRURERIE  -  AGENCEMENT</t>
  </si>
  <si>
    <t>REVETEMENTS DE SOL</t>
  </si>
  <si>
    <t>PLATRERIE - MENUISERIE INT</t>
  </si>
  <si>
    <t>ELECTRICITE</t>
  </si>
  <si>
    <t>RDC Bat A Nord, Accueil</t>
  </si>
  <si>
    <t>T1</t>
  </si>
  <si>
    <r>
      <t xml:space="preserve">Intégration d’une tablette PMR </t>
    </r>
    <r>
      <rPr>
        <sz val="10"/>
        <color theme="4"/>
        <rFont val="Segoe UI"/>
        <family val="2"/>
        <scheme val="minor"/>
      </rPr>
      <t xml:space="preserve">récupérée </t>
    </r>
    <r>
      <rPr>
        <sz val="10"/>
        <color theme="1"/>
        <rFont val="Segoe UI"/>
        <family val="2"/>
        <scheme val="minor"/>
      </rPr>
      <t>de dimensions minimales 60cm x 30cm prof., hauteur 80cm maximum. Compris toutes sujétions de parfaite finition de l’ouvrage</t>
    </r>
  </si>
  <si>
    <t>Prolongation de main-courante métallique tubulaire existante par une partie horizontale</t>
  </si>
  <si>
    <t>Remplacement de poignée de porte</t>
  </si>
  <si>
    <t>Fourniture et pose d'une barre de tirage sur porte</t>
  </si>
  <si>
    <t>Dépose barre d'appuis non conforme pour fourniture et pose d'une barre coudée</t>
  </si>
  <si>
    <t>Reprise de peinture sur cadre de porte pour contraste</t>
  </si>
  <si>
    <t>m²</t>
  </si>
  <si>
    <t>Déplacement de l'interphone afin qu'il soit positionné entre 110/130cm</t>
  </si>
  <si>
    <t>Déplacement lecteur de badge afin d'etre à une hauteur reglementaire ( reprise peinture et rebouchage au lot TCE)</t>
  </si>
  <si>
    <t>RDC Bat A Nord, Auditorium</t>
  </si>
  <si>
    <t>T4</t>
  </si>
  <si>
    <t>T7</t>
  </si>
  <si>
    <t>Fourniture et pose de bandes podotactiles,</t>
  </si>
  <si>
    <t>Sur toutes les marches de tous les escaliers</t>
  </si>
  <si>
    <t xml:space="preserve">Fourniture et pose de nez de marches, </t>
  </si>
  <si>
    <t>Fourniture et pose de contrastes de contremarches</t>
  </si>
  <si>
    <t>Mise en place 1 siphon deporté pour l'un des 2 lavabos</t>
  </si>
  <si>
    <t>Dépose puis repose du plan de travail avec les 2 lavabos pour le positionner à une  hauteur réglementaire PMR</t>
  </si>
  <si>
    <t>Dépose des 2 portes existantes pour évacuation</t>
  </si>
  <si>
    <r>
      <rPr>
        <i/>
        <u/>
        <sz val="10"/>
        <color theme="1"/>
        <rFont val="Segoe UI"/>
        <family val="2"/>
        <scheme val="minor"/>
      </rPr>
      <t xml:space="preserve">Hypothèse de chiffrage : </t>
    </r>
    <r>
      <rPr>
        <i/>
        <sz val="10"/>
        <color theme="1"/>
        <rFont val="Segoe UI"/>
        <family val="2"/>
        <scheme val="minor"/>
      </rPr>
      <t>travaux sur ~1/2mois</t>
    </r>
  </si>
  <si>
    <t>Protections :</t>
  </si>
  <si>
    <t>EPI visiteurs - 10 personnes</t>
  </si>
  <si>
    <t>PM</t>
  </si>
  <si>
    <t xml:space="preserve">Hypothèse de chiffrage : </t>
  </si>
  <si>
    <t xml:space="preserve">	GÉNÉRALITÉS</t>
  </si>
  <si>
    <t xml:space="preserve">2 badges nominatifs seront distribués à chaque entreprise. La perte d’un ou des badges fera l’objet de pénalité </t>
  </si>
  <si>
    <t>Stockage des matériaux :</t>
  </si>
  <si>
    <t>Nettoyage de la base-vie (2 fois par semaine)</t>
  </si>
  <si>
    <t>Nettoyage de fin de chantier, à chaque phase pour la surface réceptionnée</t>
  </si>
  <si>
    <t>Mise en place de protection au sol des zones de circulation travaux par polyane</t>
  </si>
  <si>
    <t>Mise en place de protection au sol et aux murs d'un ascenseur par panneaux d'isorel</t>
  </si>
  <si>
    <t>Mise en place de signalétique de chantier vis-à-vis des tiers (de circulation et affichages)</t>
  </si>
  <si>
    <t>CP</t>
  </si>
  <si>
    <t>Mise en place d'un stockage à l'abri tous les matériaux fragiles dont la qualité risquerait d'être affectée par l'eau, le gel et les chocs, afin que leur qualité soit intacte au moment de leur mise en œuvre. (sous réserve d'un emplacement défini)</t>
  </si>
  <si>
    <t>Compris poste Base vie</t>
  </si>
  <si>
    <t xml:space="preserve">Mise en place et entretien d’une base de vie pour 10 personnes dans un préfabriqué mis à disposition par le MOA à l’extérieur du bâtiment. </t>
  </si>
  <si>
    <t>SO</t>
  </si>
  <si>
    <t xml:space="preserve">Rotations de benne  </t>
  </si>
  <si>
    <t>Evacuation par rotation vers le centre de contrôle et de tri</t>
  </si>
  <si>
    <t>Hypothèse</t>
  </si>
  <si>
    <t>Amené et repli des installations de chantier</t>
  </si>
  <si>
    <t>Hypthèse</t>
  </si>
  <si>
    <r>
      <rPr>
        <i/>
        <u/>
        <sz val="10"/>
        <color theme="1"/>
        <rFont val="Segoe UI"/>
        <family val="2"/>
        <scheme val="minor"/>
      </rPr>
      <t xml:space="preserve">Hypothèse de chiffrage : </t>
    </r>
    <r>
      <rPr>
        <i/>
        <sz val="10"/>
        <color theme="1"/>
        <rFont val="Segoe UI"/>
        <family val="2"/>
        <scheme val="minor"/>
      </rPr>
      <t>comprenant location Réfectoire, Vestiaires &amp; stockage, ainsi que son mobilier)</t>
    </r>
  </si>
  <si>
    <t>Reprise de faïence hypothèse sans référence de l'existant</t>
  </si>
  <si>
    <t xml:space="preserve">Provisions reprise de platrerie en cas de nécéssité </t>
  </si>
  <si>
    <t>Peinture pour porte tierce neuve</t>
  </si>
  <si>
    <t xml:space="preserve">Raccordement de la base-vie en électricité et en eau </t>
  </si>
  <si>
    <t>L'ensemble du projet est estimatif sous réserve de précision détaillé</t>
  </si>
  <si>
    <t xml:space="preserve">Fourniture et pose d'une paillasse adaptée pour chaque bureau prevoir une paillasse  réglabe en hauteur et deplacable </t>
  </si>
  <si>
    <t>600 mm	1500 mm	Réglage à manivelle</t>
  </si>
  <si>
    <t>SUR ROULETTE</t>
  </si>
  <si>
    <r>
      <rPr>
        <i/>
        <u/>
        <sz val="10"/>
        <color theme="1"/>
        <rFont val="Segoe UI"/>
        <family val="2"/>
        <scheme val="minor"/>
      </rPr>
      <t xml:space="preserve">Hypothèse de chiffrage : </t>
    </r>
    <r>
      <rPr>
        <i/>
        <sz val="10"/>
        <color theme="1"/>
        <rFont val="Segoe UI"/>
        <family val="2"/>
        <scheme val="minor"/>
      </rPr>
      <t xml:space="preserve">estimative sous réserve de modification suivant le futur plan d'installation de chantier </t>
    </r>
  </si>
  <si>
    <t>Bat B</t>
  </si>
  <si>
    <t xml:space="preserve">Mise en place de bennes de tri de déchets </t>
  </si>
  <si>
    <t>Une base vie mutualisée entre 4 opérations de travaux sera installée. Son dimensionnement et les modalités de son installation seront étudiés une fois que le contenu et planning des 4 opérations sera figé.</t>
  </si>
  <si>
    <t>Etant donnée leur nature ponctuelle, l’entreprise devra le nettoyage fin de son poste de travail lors de chaque intervention.</t>
  </si>
  <si>
    <t xml:space="preserve">SO </t>
  </si>
  <si>
    <t>Remplacement de bloc-porte existante par un bloc porte tiercé, comprenant :
-	Dépose et mise en décharge du bloc-porte existant
-	Reprises de plâtrerie si nécessaire (y compris pour déplacement du lecteur de badge si nécessaire)
-	Fourniture et pose d’un bloc-porte tiercé de caractéristiques (feu/contrôle d’accès/asservissement) identiques à celui déposé</t>
  </si>
  <si>
    <t>-	Selon plans</t>
  </si>
  <si>
    <t>En option : automatisation de l’ouverture/fermeture des portes remplacées</t>
  </si>
  <si>
    <t>ens</t>
  </si>
  <si>
    <t>Fourniture et mise en œuvre de bande podotactile adhésive en résine polyuréthane. Coloris au choix du MOA sur fourniture d’échantillons. Largeur 40cm, longueur : toute la largeur de la volée de marches, selon plans. Classement feu : M3 minimum.</t>
  </si>
  <si>
    <t xml:space="preserve">	En haut de chaque volée d’escaliers</t>
  </si>
  <si>
    <t>Fourniture et mise en œuvre nez de marches antidérapant en aluminium anodisé. Coloris au choix du MOA sur fourniture d’échantillons. Largeur 60mm, longueur : toute la largeur de la volée de marches, selon plans. Fixation : vissée.</t>
  </si>
  <si>
    <t>Fourniture et mise en œuvre de bande adhésive contrastée, type aluminium Dibond ou équivalent, pour contremarches. Coloris au choix du MOA sur fourniture d’échantillons. Hauteur 100mm, longueur : toute la largeur de la marche, selon plans. Classement feu : M3 minimum.</t>
  </si>
  <si>
    <t xml:space="preserve">	Sur toutes les première et dernière marches de tous les escaliers</t>
  </si>
  <si>
    <t>En conséquence de la modification de la hauteur des plans vasques, réalisation de reprises de faïence : remplacement d’une ligne complète de carreaux au droit du plan vasque déposé.</t>
  </si>
  <si>
    <t>Dans tous les sanitaires, au droit des plans vasques</t>
  </si>
  <si>
    <t>Au droit de tous les blocs-portes remplacés</t>
  </si>
  <si>
    <t>Mise en peinture d’huisserie de porte afin de la rendre plus facilement repérable par les PMR. Compris préparation de support. Coloris au choix du MOA sur présentation d’un prototype.</t>
  </si>
  <si>
    <t xml:space="preserve">	Portes des sas de sanitaires
-	Portes d’accès aux WC PMR</t>
  </si>
  <si>
    <t xml:space="preserve">Mise en peinture pour la totalité des mains courante modifiées y compris extension </t>
  </si>
  <si>
    <t>Prolongation de main-courante métallique tubulaire existante par une partie horizontale de nature, format et finition identiques à l’existant, sur une largeur supérieure ou égale au giron de l’escalier concerné.
La prolongation sera réalisée, selon les cas de figure, soit de manière rectiligne, soit de manière perpendiculaire à la main-courante existante. Il n’y aura pas d’interruption entre la partie existante et l’extension. L’extrémité de l’extension sera courbée sous forme de crosse.</t>
  </si>
  <si>
    <t>-	En partie haute et basse de toutes les mains-courantes, de tous les escaliers</t>
  </si>
  <si>
    <t>Fourniture et pose de barre de tirage en U pour porte, en inox brossé. Longueur 200mm, diamètre 19mm. Fixation par vis cachées. 
Pose à une hauteur comprise entre 0,90 et 1,30m, du côté opposé à la poignée de porte.</t>
  </si>
  <si>
    <t>-	Portes de sanitaires PMR</t>
  </si>
  <si>
    <t>Fourniture et pose de barre d’appui coudée à 135°, en inox brossé. Longueur 400+400mm, diamètre 32mm. Fixation en 3 points, pas vis invisibles.
Pose latérale à la cuvette de WC, à une hauteur comprise entre 0,70 et 0.80m pour la partie horizontale.</t>
  </si>
  <si>
    <t xml:space="preserve">	Sanitaires PMR</t>
  </si>
  <si>
    <t>A partir d’éléments de plan de travail et d’habillage récupérés dans l’espace de vie, modification de la banque d’accueil existante pour intégration d’une tablette PMR de dimensions minimales 60cm x 30cm prof., hauteur 80cm maximum. Compris toutes sujétions de parfaite finition de l’ouvrage.</t>
  </si>
  <si>
    <t>-	Hall d’accueil</t>
  </si>
  <si>
    <t>Démontage soigné de 4 sièges dans l’auditorium, compris éléments de fixation. Manutention jusqu’au lieu de stockage à définir par le MOA.</t>
  </si>
  <si>
    <t xml:space="preserve">	Auditorium, premier rang</t>
  </si>
  <si>
    <t xml:space="preserve">Dépose soignée et évacuation de deux portes doubles existantes </t>
  </si>
  <si>
    <t>Dépose puis repose à une hauteur plus basse des plans vasques des sanitaires. La prestation comprendra la reprise des réseaux EU/EF/EC, le remplacement du siphon par un siphon déporté, ainsi que toutes sujétions.</t>
  </si>
  <si>
    <t>-	Tous sanitaires, selon plans</t>
  </si>
  <si>
    <t>Dépose puis repose à une hauteur comprise entre 110 et 130cm de l’interphone de l’accueil.</t>
  </si>
  <si>
    <t xml:space="preserve">-	Entrée </t>
  </si>
  <si>
    <t>Dépose puis repose à une hauteur comprise entre 110 et 130cm de lecteur de badge.</t>
  </si>
  <si>
    <t>Fourniture et pose de flash PMR dans les sanitaires, compris toutes sujétions de câblage et d’asservissement.</t>
  </si>
  <si>
    <t>Fourniture et installation dans la banque d’accueil d’un système de boucle à induction magnétique, de comptoir, type PDA103C de marque Rondson, ou équivalent.</t>
  </si>
  <si>
    <t>Banque d’accueil</t>
  </si>
  <si>
    <t>Fourniture et installation dans la banque d’accueil d’un système de transmission audio sans fil destiné à la sonorisation de l’auditorium pour les personnes malentendantes.
Le système à fournir par l’entreprise, sera entièrement sans-fil et composé de :
-	2 émetteurs sans-fil type EJ-7XT de marque RONDSON ou équivalent pour les animateurs
-	10 récepteurs sans-fil avec boucle d’induction magnétique type EJ-7R+NL-90 de marque RONDSON ou équivalent pour les auditeurs malentendants
-	1 valise de transport et de rechargement type HDC-712 de marque RONDSON ou équivalent</t>
  </si>
  <si>
    <t>Depose de 4 fauteuils pour créer un espace pour 2 places PMR</t>
  </si>
  <si>
    <t xml:space="preserve">Plus-value pour automatiser les portes </t>
  </si>
  <si>
    <t>1.	Installation de chantier</t>
  </si>
  <si>
    <t>1..1	Base de vie</t>
  </si>
  <si>
    <t>1..2	Nettoyage de fin de chantier</t>
  </si>
  <si>
    <t>2.1	Remplacement de bloc-porte</t>
  </si>
  <si>
    <t>2.	Plâtrerie – Menuiserie intérieure</t>
  </si>
  <si>
    <t xml:space="preserve">2.2 Remplacement de quincaillerie </t>
  </si>
  <si>
    <t>3.	Revêtement de sol</t>
  </si>
  <si>
    <t>3..1	Fourniture et pose de bande podotactile</t>
  </si>
  <si>
    <t>3..2	Fourniture et pose de nez de marche antidérapant</t>
  </si>
  <si>
    <t xml:space="preserve">3..3	Fourniture et pose de bande contrastée pour contremarche </t>
  </si>
  <si>
    <t>4.	Revêtement mural</t>
  </si>
  <si>
    <t>4..1	Reprise de faïence</t>
  </si>
  <si>
    <t>4..3	Mise en peinture d’huisserie de porte</t>
  </si>
  <si>
    <t>Mise en peinture d’huisserie de portes, et réalisation de reprises de peinture de la cloison attenante, suite aux reprises de plâtrerie et travaux d'éléctricité réalisés dans le cadre de remplacement de blocs-portes. Coloris dito existant.</t>
  </si>
  <si>
    <t>4..2	Reprise de peinture / mise en peinture de bloc-porte</t>
  </si>
  <si>
    <t>5.	Serrurerie - agencement</t>
  </si>
  <si>
    <t>5.7 Fourniture et pose de tôle alu de riz</t>
  </si>
  <si>
    <t>5.1	Prolongation de main-courante</t>
  </si>
  <si>
    <t xml:space="preserve">5.2	Fourniture et pose de barre de tirage pour porte </t>
  </si>
  <si>
    <t>5.3	Fourniture et pose de barre d’appui PMR</t>
  </si>
  <si>
    <t>5.4	Mise en œuvre de tablette PMR</t>
  </si>
  <si>
    <t>5.5	Démontage de siège d’auditorium</t>
  </si>
  <si>
    <t>5.6	Remplacement des portes du sas d’entrée</t>
  </si>
  <si>
    <t>7.	Plomberie</t>
  </si>
  <si>
    <t>7..1	Mise en conformité des plans vasques</t>
  </si>
  <si>
    <t xml:space="preserve">8.	Electricité </t>
  </si>
  <si>
    <t>8.1	Déplacement d’interphone</t>
  </si>
  <si>
    <t>8.2	Déplacement d’interphone</t>
  </si>
  <si>
    <t>8.3	Fourniture et pose de flash PMR</t>
  </si>
  <si>
    <t>8.4	Système de boucle à induction magnétique de comptoir</t>
  </si>
  <si>
    <t>8.5	Système de boucle à induction magnétique pour auditorium</t>
  </si>
  <si>
    <t>Selon plans</t>
  </si>
  <si>
    <t>4..4	Mise en peinture de main-courante</t>
  </si>
  <si>
    <t>Automatisation des portes</t>
  </si>
  <si>
    <t>Fourniture et pose de deux blocs-portes vitrées répondant aux caractéristiques suivantes :
o	Bloc-porte 3UP, grand trafic, simple-action, à rupture thermique
o	Classement de résistance à l’effraction CR3 
o	Bloc-porte constitué de profils tubulaires en aluminium de section et de finition dito sas existant
o	Remplissage double vitrage de classe P5A 
o	Système d’ouverture automatique par bras motorisé :
  -	Sur lecteur de badge
  -	Par pression d’un bouton situé à la banque d’accueil
o	Portes équipées de bandeau ventouse, coloris au choix du MOA
o	Poignées de type bâton de maréchal en inox
o	Crémone pompiers
o	L’entreprise prévoira la pose d’un cylindre européen fourni par un prestataire spécifique du MOA
o	L’entreprise prévoira les travaux relatifs au contrôle d’accès
o	L’entreprise prévoira toutes les sujétions de parfaite finition et raccordement à l’existant</t>
  </si>
  <si>
    <t>Selon plans, entrée du bâtiment</t>
  </si>
  <si>
    <t>En lieu et place des sièges démontés dans l’auditorium, fourniture et mise en place d’une tôle de type aluminium grain de riz de 200*130cm, par 1.5mm d’épaisseur.</t>
  </si>
  <si>
    <t>Selon plans, auditorium</t>
  </si>
  <si>
    <t xml:space="preserve">5.8 	Remplacement de bloc-porte vitrée P160 </t>
  </si>
  <si>
    <t>Après dépose et évacuation de la porte existante, fourniture et pose de bloc-porte battante vitrée, répondant aux caractéristiques suivantes :
-	Huisserie en aluminium, comprenant deux montants et une traverse, de section variable suivant l'épaisseur de la cloison, et trois happes de fixation par montant
-	Remplissage double vitrage
-	Passage libre de 100+60cm
-	Hauteur dito existant
-	Huisserie thermolaquée, coloris au choix du MOA
-	Serrure encastrée demi-tour pêne dormant
-	Garniture complète dito existant
-	Ferme-porte
-	Butée de porte</t>
  </si>
  <si>
    <t>5.9 	Fourniture d'une paillasse adaptée aux PMR</t>
  </si>
  <si>
    <t>Selon plans, RDC coursives</t>
  </si>
  <si>
    <t>2.3 Organigramme</t>
  </si>
  <si>
    <t>Réalisation d’un organigramme dans la continuité de celui du site (Bricard AYU9 Profil chifral). Achat des cylindres à réaliser auprès du prestataire du MOA.</t>
  </si>
  <si>
    <t xml:space="preserve">Ce tableau est à renseigner obligatoirement </t>
  </si>
  <si>
    <r>
      <rPr>
        <b/>
        <u/>
        <sz val="8"/>
        <color indexed="2"/>
        <rFont val="Arial"/>
        <family val="2"/>
      </rPr>
      <t xml:space="preserve">IMPORTANT </t>
    </r>
    <r>
      <rPr>
        <b/>
        <sz val="8"/>
        <color indexed="2"/>
        <rFont val="Arial"/>
        <family val="2"/>
      </rPr>
      <t xml:space="preserve">: </t>
    </r>
    <r>
      <rPr>
        <b/>
        <sz val="8"/>
        <rFont val="Arial"/>
        <family val="2"/>
      </rPr>
      <t xml:space="preserve">
</t>
    </r>
    <r>
      <rPr>
        <b/>
        <sz val="8"/>
        <color indexed="2"/>
        <rFont val="Arial"/>
        <family val="2"/>
      </rPr>
      <t>1/ Le pouvoir adjudicateur est soumis au respect du secret des affaires</t>
    </r>
    <r>
      <rPr>
        <b/>
        <sz val="8"/>
        <rFont val="Arial"/>
        <family val="2"/>
      </rPr>
      <t xml:space="preserve"> : </t>
    </r>
    <r>
      <rPr>
        <sz val="8"/>
        <rFont val="Arial"/>
        <family val="2"/>
      </rPr>
      <t xml:space="preserve">en vertu de l'article L2132-1 du code dela commande publique," l'acheteur ne peut communiquer les informations confidentielles dont il a eu connaissance lors de la procédure de passation, telles que celles dont la divulgation violerait le secret des affaires, ou celles dont la communication pourrait nuire à une concurrence loyale entre les opérateurs économiques, telle que la communication en cours de consultation du montant total ou du prix détaillé des offres." </t>
    </r>
    <r>
      <rPr>
        <b/>
        <sz val="8"/>
        <color indexed="2"/>
        <rFont val="Arial"/>
        <family val="2"/>
      </rPr>
      <t xml:space="preserve">En conséquence, en aucun cas les informations complétées ci-dessous ne seront divulguées. </t>
    </r>
    <r>
      <rPr>
        <b/>
        <sz val="8"/>
        <rFont val="Arial"/>
        <family val="2"/>
      </rPr>
      <t xml:space="preserve">
2/ La date de référence est la date de détermination des prix initiaux</t>
    </r>
    <r>
      <rPr>
        <sz val="8"/>
        <rFont val="Arial"/>
        <family val="2"/>
      </rPr>
      <t xml:space="preserve"> (= date limite de remise des offres fixée au règlement de la consultation).
</t>
    </r>
    <r>
      <rPr>
        <b/>
        <sz val="8"/>
        <color indexed="2"/>
        <rFont val="Arial"/>
        <family val="2"/>
      </rPr>
      <t>3/ Les lignes ci-dessous en violet doivent obligatoirement être complétées</t>
    </r>
  </si>
  <si>
    <t>Répartition du poids par nature des coûts du Total TTC</t>
  </si>
  <si>
    <t>%</t>
  </si>
  <si>
    <t xml:space="preserve">Précisions </t>
  </si>
  <si>
    <t>Main d'œuvre</t>
  </si>
  <si>
    <t>Matériels et équipements</t>
  </si>
  <si>
    <t>Produits et consommables</t>
  </si>
  <si>
    <t>Transports/déplacements</t>
  </si>
  <si>
    <t>Frais divers</t>
  </si>
  <si>
    <t>Autres (à préciser):</t>
  </si>
  <si>
    <t>Total sur 100%</t>
  </si>
  <si>
    <t>Marge en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</si>
</sst>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_(* #,##0.00_);_(* \(#,##0.00\);_(* &quot;-&quot;??_);_(@_)"/>
    <numFmt numFmtId="165" formatCode="_(&quot;€&quot;* #,##0.00_);_(&quot;€&quot;* \(#,##0.00\);_(&quot;€&quot;* &quot;-&quot;??_);_(@_)"/>
    <numFmt numFmtId="166" formatCode="#,##0.00\ &quot;€&quot;"/>
    <numFmt numFmtId="167" formatCode="_-\ #,##0.00\ [$€-1]_-;\-\ #,##0.00\ [$€-1]_-;_-\ &quot;-&quot;\ [$€-1]_-;_-@_-"/>
    <numFmt numFmtId="168" formatCode="0&quot; m²&quot;"/>
    <numFmt numFmtId="169" formatCode="0&quot; niveau(x)&quot;"/>
    <numFmt numFmtId="170" formatCode="0.0%"/>
  </numFmts>
  <fonts count="61" x14ac:knownFonts="1">
    <font>
      <sz val="11"/>
      <color theme="1"/>
      <name val="Arial"/>
      <family val="2"/>
    </font>
    <font>
      <sz val="11"/>
      <color theme="1"/>
      <name val="Segoe UI"/>
      <family val="2"/>
      <scheme val="minor"/>
    </font>
    <font>
      <sz val="11"/>
      <color theme="1"/>
      <name val="Segoe UI"/>
      <family val="2"/>
      <scheme val="minor"/>
    </font>
    <font>
      <sz val="11"/>
      <color theme="1"/>
      <name val="Segoe UI"/>
      <family val="2"/>
      <scheme val="minor"/>
    </font>
    <font>
      <sz val="11"/>
      <color theme="1"/>
      <name val="Segoe UI"/>
      <family val="2"/>
      <scheme val="minor"/>
    </font>
    <font>
      <sz val="11"/>
      <color theme="1"/>
      <name val="Segoe UI"/>
      <family val="2"/>
      <scheme val="minor"/>
    </font>
    <font>
      <sz val="11"/>
      <color theme="1"/>
      <name val="Segoe UI"/>
      <family val="2"/>
      <scheme val="minor"/>
    </font>
    <font>
      <sz val="11"/>
      <color theme="1"/>
      <name val="Segoe UI"/>
      <family val="2"/>
      <scheme val="minor"/>
    </font>
    <font>
      <sz val="11"/>
      <color theme="1"/>
      <name val="Segoe UI"/>
      <family val="2"/>
      <scheme val="minor"/>
    </font>
    <font>
      <sz val="11"/>
      <color theme="1"/>
      <name val="Segoe UI"/>
      <family val="2"/>
      <scheme val="minor"/>
    </font>
    <font>
      <sz val="11"/>
      <color theme="1"/>
      <name val="Segoe UI"/>
      <family val="2"/>
      <scheme val="minor"/>
    </font>
    <font>
      <sz val="11"/>
      <color theme="1"/>
      <name val="Segoe UI"/>
      <family val="2"/>
      <scheme val="minor"/>
    </font>
    <font>
      <sz val="10"/>
      <name val="Arial"/>
      <family val="2"/>
    </font>
    <font>
      <sz val="11"/>
      <color theme="1"/>
      <name val="Segoe UI"/>
      <family val="2"/>
      <scheme val="minor"/>
    </font>
    <font>
      <b/>
      <sz val="11"/>
      <color theme="1"/>
      <name val="Segoe UI"/>
      <family val="2"/>
      <scheme val="minor"/>
    </font>
    <font>
      <sz val="11"/>
      <color indexed="8"/>
      <name val="Calibri"/>
      <family val="2"/>
    </font>
    <font>
      <b/>
      <u/>
      <sz val="10"/>
      <name val="Verdana"/>
      <family val="2"/>
    </font>
    <font>
      <sz val="11"/>
      <name val="Segoe UI"/>
      <family val="2"/>
      <scheme val="minor"/>
    </font>
    <font>
      <sz val="11"/>
      <color indexed="8"/>
      <name val="Segoe UI"/>
      <family val="2"/>
      <scheme val="minor"/>
    </font>
    <font>
      <b/>
      <sz val="11"/>
      <color indexed="8"/>
      <name val="Segoe UI"/>
      <family val="2"/>
      <scheme val="minor"/>
    </font>
    <font>
      <sz val="16"/>
      <color indexed="8"/>
      <name val="Segoe UI"/>
      <family val="2"/>
      <scheme val="minor"/>
    </font>
    <font>
      <sz val="10"/>
      <name val="Segoe UI"/>
      <family val="2"/>
      <scheme val="minor"/>
    </font>
    <font>
      <b/>
      <sz val="14"/>
      <color theme="0"/>
      <name val="Segoe UI"/>
      <family val="2"/>
      <scheme val="minor"/>
    </font>
    <font>
      <i/>
      <sz val="10"/>
      <color indexed="8"/>
      <name val="Segoe UI"/>
      <family val="2"/>
      <scheme val="minor"/>
    </font>
    <font>
      <b/>
      <sz val="12"/>
      <color theme="0"/>
      <name val="Segoe UI"/>
      <family val="2"/>
      <scheme val="minor"/>
    </font>
    <font>
      <sz val="12"/>
      <color indexed="8"/>
      <name val="Segoe UI"/>
      <family val="2"/>
      <scheme val="minor"/>
    </font>
    <font>
      <b/>
      <sz val="12"/>
      <color indexed="8"/>
      <name val="Segoe UI"/>
      <family val="2"/>
      <scheme val="minor"/>
    </font>
    <font>
      <sz val="11"/>
      <color theme="3"/>
      <name val="Segoe UI"/>
      <family val="2"/>
      <scheme val="minor"/>
    </font>
    <font>
      <sz val="10"/>
      <name val="Verdana"/>
      <family val="2"/>
    </font>
    <font>
      <sz val="10"/>
      <color theme="1"/>
      <name val="Segoe UI"/>
      <family val="2"/>
      <scheme val="minor"/>
    </font>
    <font>
      <b/>
      <sz val="10"/>
      <color theme="1"/>
      <name val="Segoe UI"/>
      <family val="2"/>
      <scheme val="minor"/>
    </font>
    <font>
      <u/>
      <sz val="11"/>
      <color theme="10"/>
      <name val="Arial"/>
      <family val="2"/>
    </font>
    <font>
      <sz val="11"/>
      <color theme="1"/>
      <name val="Arial"/>
      <family val="2"/>
    </font>
    <font>
      <u/>
      <sz val="11"/>
      <color theme="10"/>
      <name val="Segoe UI"/>
      <family val="2"/>
      <scheme val="minor"/>
    </font>
    <font>
      <b/>
      <sz val="11"/>
      <color theme="1"/>
      <name val="Segoe UI"/>
      <family val="2"/>
    </font>
    <font>
      <sz val="16"/>
      <name val="Segoe UI"/>
      <family val="2"/>
      <scheme val="minor"/>
    </font>
    <font>
      <sz val="12"/>
      <name val="Segoe UI"/>
      <family val="2"/>
      <scheme val="minor"/>
    </font>
    <font>
      <u/>
      <sz val="10"/>
      <color theme="1"/>
      <name val="Segoe UI"/>
      <family val="2"/>
      <scheme val="minor"/>
    </font>
    <font>
      <sz val="10"/>
      <color theme="4"/>
      <name val="Segoe UI"/>
      <family val="2"/>
      <scheme val="minor"/>
    </font>
    <font>
      <sz val="8"/>
      <name val="Arial"/>
      <family val="2"/>
    </font>
    <font>
      <b/>
      <u/>
      <sz val="10"/>
      <color theme="1"/>
      <name val="Segoe UI"/>
      <family val="2"/>
      <scheme val="minor"/>
    </font>
    <font>
      <i/>
      <sz val="10"/>
      <color theme="1"/>
      <name val="Segoe UI"/>
      <family val="2"/>
      <scheme val="minor"/>
    </font>
    <font>
      <i/>
      <u/>
      <sz val="10"/>
      <color theme="1"/>
      <name val="Segoe UI"/>
      <family val="2"/>
      <scheme val="minor"/>
    </font>
    <font>
      <sz val="10"/>
      <color rgb="FF0070C0"/>
      <name val="Segoe UI"/>
      <family val="2"/>
      <scheme val="minor"/>
    </font>
    <font>
      <b/>
      <i/>
      <sz val="10"/>
      <color theme="1"/>
      <name val="Segoe UI"/>
      <family val="2"/>
      <scheme val="minor"/>
    </font>
    <font>
      <sz val="10"/>
      <color theme="0"/>
      <name val="Segoe UI"/>
      <family val="2"/>
      <scheme val="minor"/>
    </font>
    <font>
      <b/>
      <sz val="10"/>
      <color theme="0"/>
      <name val="Segoe UI"/>
      <family val="2"/>
      <scheme val="minor"/>
    </font>
    <font>
      <b/>
      <sz val="11"/>
      <color rgb="FFFF0000"/>
      <name val="Arial"/>
      <family val="2"/>
    </font>
    <font>
      <b/>
      <sz val="8"/>
      <color theme="1"/>
      <name val="Arial"/>
      <family val="2"/>
    </font>
    <font>
      <b/>
      <u/>
      <sz val="8"/>
      <color indexed="2"/>
      <name val="Arial"/>
      <family val="2"/>
    </font>
    <font>
      <b/>
      <sz val="8"/>
      <color indexed="2"/>
      <name val="Arial"/>
      <family val="2"/>
    </font>
    <font>
      <b/>
      <sz val="8"/>
      <name val="Arial"/>
      <family val="2"/>
    </font>
    <font>
      <b/>
      <sz val="11"/>
      <color theme="1"/>
      <name val="Arial"/>
      <family val="2"/>
    </font>
    <font>
      <b/>
      <sz val="8"/>
      <color rgb="FF000000"/>
      <name val="Arial"/>
      <family val="2"/>
    </font>
    <font>
      <sz val="11"/>
      <color rgb="FF000000"/>
      <name val="Arial"/>
      <family val="2"/>
    </font>
    <font>
      <b/>
      <sz val="10"/>
      <name val="Arial"/>
      <family val="2"/>
    </font>
    <font>
      <sz val="9"/>
      <color rgb="FF000000"/>
      <name val="Arial"/>
      <family val="2"/>
    </font>
    <font>
      <b/>
      <sz val="9"/>
      <name val="Arial"/>
      <family val="2"/>
    </font>
    <font>
      <sz val="9"/>
      <name val="Arial"/>
      <family val="2"/>
    </font>
    <font>
      <b/>
      <sz val="9"/>
      <color rgb="FF000000"/>
      <name val="Arial"/>
      <family val="2"/>
    </font>
    <font>
      <b/>
      <i/>
      <sz val="9"/>
      <color rgb="FF000000"/>
      <name val="Arial"/>
      <family val="2"/>
    </font>
  </fonts>
  <fills count="21">
    <fill>
      <patternFill patternType="none"/>
    </fill>
    <fill>
      <patternFill patternType="gray125"/>
    </fill>
    <fill>
      <patternFill patternType="solid">
        <fgColor indexed="9"/>
        <bgColor indexed="64"/>
      </patternFill>
    </fill>
    <fill>
      <patternFill patternType="solid">
        <fgColor theme="3"/>
        <bgColor indexed="64"/>
      </patternFill>
    </fill>
    <fill>
      <patternFill patternType="solid">
        <fgColor theme="4"/>
        <bgColor indexed="64"/>
      </patternFill>
    </fill>
    <fill>
      <patternFill patternType="solid">
        <fgColor theme="0"/>
        <bgColor indexed="64"/>
      </patternFill>
    </fill>
    <fill>
      <patternFill patternType="solid">
        <fgColor theme="3" tint="0.79998168889431442"/>
        <bgColor indexed="64"/>
      </patternFill>
    </fill>
    <fill>
      <patternFill patternType="solid">
        <fgColor theme="6" tint="0.249977111117893"/>
        <bgColor indexed="64"/>
      </patternFill>
    </fill>
    <fill>
      <patternFill patternType="solid">
        <fgColor theme="2" tint="0.79998168889431442"/>
        <bgColor indexed="64"/>
      </patternFill>
    </fill>
    <fill>
      <patternFill patternType="solid">
        <fgColor theme="2"/>
        <bgColor indexed="64"/>
      </patternFill>
    </fill>
    <fill>
      <patternFill patternType="solid">
        <fgColor rgb="FFFF7768"/>
        <bgColor indexed="64"/>
      </patternFill>
    </fill>
    <fill>
      <patternFill patternType="solid">
        <fgColor theme="3" tint="0.79995117038483843"/>
        <bgColor indexed="64"/>
      </patternFill>
    </fill>
    <fill>
      <patternFill patternType="solid">
        <fgColor theme="7" tint="0.39997558519241921"/>
        <bgColor indexed="64"/>
      </patternFill>
    </fill>
    <fill>
      <patternFill patternType="solid">
        <fgColor theme="7" tint="0.79998168889431442"/>
        <bgColor indexed="64"/>
      </patternFill>
    </fill>
    <fill>
      <patternFill patternType="solid">
        <fgColor theme="5"/>
        <bgColor indexed="64"/>
      </patternFill>
    </fill>
    <fill>
      <patternFill patternType="solid">
        <fgColor theme="5" tint="-0.249977111117893"/>
        <bgColor indexed="64"/>
      </patternFill>
    </fill>
    <fill>
      <patternFill patternType="solid">
        <fgColor theme="9" tint="0.39997558519241921"/>
        <bgColor indexed="64"/>
      </patternFill>
    </fill>
    <fill>
      <patternFill patternType="solid">
        <fgColor theme="9"/>
        <bgColor indexed="64"/>
      </patternFill>
    </fill>
    <fill>
      <patternFill patternType="solid">
        <fgColor theme="0" tint="-4.9989318521683403E-2"/>
        <bgColor indexed="64"/>
      </patternFill>
    </fill>
    <fill>
      <patternFill patternType="solid">
        <fgColor rgb="FFFCFDFE"/>
        <bgColor indexed="64"/>
      </patternFill>
    </fill>
    <fill>
      <patternFill patternType="solid">
        <fgColor rgb="FFD1B7CA"/>
        <bgColor indexed="64"/>
      </patternFill>
    </fill>
  </fills>
  <borders count="19">
    <border>
      <left/>
      <right/>
      <top/>
      <bottom/>
      <diagonal/>
    </border>
    <border>
      <left style="thin">
        <color indexed="64"/>
      </left>
      <right/>
      <top/>
      <bottom/>
      <diagonal/>
    </border>
    <border>
      <left style="hair">
        <color indexed="64"/>
      </left>
      <right style="hair">
        <color auto="1"/>
      </right>
      <top style="hair">
        <color indexed="64"/>
      </top>
      <bottom style="hair">
        <color indexed="64"/>
      </bottom>
      <diagonal/>
    </border>
    <border>
      <left style="hair">
        <color auto="1"/>
      </left>
      <right/>
      <top style="hair">
        <color indexed="64"/>
      </top>
      <bottom style="hair">
        <color auto="1"/>
      </bottom>
      <diagonal/>
    </border>
    <border>
      <left/>
      <right/>
      <top style="hair">
        <color indexed="64"/>
      </top>
      <bottom/>
      <diagonal/>
    </border>
    <border>
      <left style="hair">
        <color indexed="64"/>
      </left>
      <right style="hair">
        <color auto="1"/>
      </right>
      <top style="hair">
        <color indexed="64"/>
      </top>
      <bottom style="hair">
        <color auto="1"/>
      </bottom>
      <diagonal/>
    </border>
    <border>
      <left style="hair">
        <color indexed="64"/>
      </left>
      <right style="hair">
        <color auto="1"/>
      </right>
      <top style="hair">
        <color auto="1"/>
      </top>
      <bottom style="hair">
        <color indexed="64"/>
      </bottom>
      <diagonal/>
    </border>
    <border>
      <left/>
      <right/>
      <top style="hair">
        <color auto="1"/>
      </top>
      <bottom style="hair">
        <color auto="1"/>
      </bottom>
      <diagonal/>
    </border>
    <border>
      <left style="hair">
        <color indexed="64"/>
      </left>
      <right/>
      <top/>
      <bottom style="hair">
        <color auto="1"/>
      </bottom>
      <diagonal/>
    </border>
    <border>
      <left/>
      <right/>
      <top/>
      <bottom style="hair">
        <color auto="1"/>
      </bottom>
      <diagonal/>
    </border>
    <border>
      <left/>
      <right style="hair">
        <color indexed="64"/>
      </right>
      <top/>
      <bottom style="hair">
        <color auto="1"/>
      </bottom>
      <diagonal/>
    </border>
    <border>
      <left/>
      <right style="hair">
        <color indexed="64"/>
      </right>
      <top style="hair">
        <color indexed="64"/>
      </top>
      <bottom/>
      <diagonal/>
    </border>
    <border>
      <left/>
      <right style="hair">
        <color auto="1"/>
      </right>
      <top style="hair">
        <color auto="1"/>
      </top>
      <bottom style="hair">
        <color auto="1"/>
      </bottom>
      <diagonal/>
    </border>
    <border>
      <left style="hair">
        <color indexed="64"/>
      </left>
      <right/>
      <top style="hair">
        <color indexed="64"/>
      </top>
      <bottom/>
      <diagonal/>
    </border>
    <border>
      <left style="hair">
        <color auto="1"/>
      </left>
      <right style="hair">
        <color auto="1"/>
      </right>
      <top style="hair">
        <color auto="1"/>
      </top>
      <bottom style="hair">
        <color auto="1"/>
      </bottom>
      <diagonal/>
    </border>
    <border>
      <left style="hair">
        <color theme="0"/>
      </left>
      <right/>
      <top style="hair">
        <color auto="1"/>
      </top>
      <bottom style="hair">
        <color auto="1"/>
      </bottom>
      <diagonal/>
    </border>
    <border>
      <left style="thin">
        <color theme="0"/>
      </left>
      <right style="thin">
        <color theme="0"/>
      </right>
      <top style="thin">
        <color theme="0"/>
      </top>
      <bottom style="thin">
        <color theme="0"/>
      </bottom>
      <diagonal/>
    </border>
    <border>
      <left style="thin">
        <color theme="0"/>
      </left>
      <right style="thin">
        <color theme="0"/>
      </right>
      <top/>
      <bottom style="thin">
        <color theme="0"/>
      </bottom>
      <diagonal/>
    </border>
    <border>
      <left style="thin">
        <color indexed="64"/>
      </left>
      <right style="thin">
        <color indexed="64"/>
      </right>
      <top style="thin">
        <color indexed="64"/>
      </top>
      <bottom style="thin">
        <color indexed="64"/>
      </bottom>
      <diagonal/>
    </border>
  </borders>
  <cellStyleXfs count="30">
    <xf numFmtId="0" fontId="0" fillId="0" borderId="0"/>
    <xf numFmtId="0" fontId="12" fillId="0" borderId="0"/>
    <xf numFmtId="0" fontId="13" fillId="0" borderId="0"/>
    <xf numFmtId="165" fontId="12" fillId="0" borderId="0" applyFont="0" applyFill="0" applyBorder="0" applyAlignment="0" applyProtection="0"/>
    <xf numFmtId="9" fontId="12" fillId="0" borderId="0" applyFont="0" applyFill="0" applyBorder="0" applyAlignment="0" applyProtection="0"/>
    <xf numFmtId="0" fontId="12" fillId="0" borderId="0" applyFont="0" applyFill="0" applyBorder="0" applyAlignment="0" applyProtection="0"/>
    <xf numFmtId="9" fontId="13" fillId="0" borderId="0" applyFont="0" applyFill="0" applyBorder="0" applyAlignment="0" applyProtection="0"/>
    <xf numFmtId="164" fontId="15" fillId="0" borderId="0" applyFont="0" applyFill="0" applyBorder="0" applyAlignment="0" applyProtection="0"/>
    <xf numFmtId="0" fontId="16" fillId="0" borderId="1"/>
    <xf numFmtId="0" fontId="28" fillId="0" borderId="0">
      <alignment vertical="top"/>
    </xf>
    <xf numFmtId="0" fontId="11" fillId="0" borderId="0"/>
    <xf numFmtId="0" fontId="31" fillId="0" borderId="0" applyNumberFormat="0" applyFill="0" applyBorder="0" applyAlignment="0" applyProtection="0"/>
    <xf numFmtId="0" fontId="10" fillId="0" borderId="0"/>
    <xf numFmtId="0" fontId="7" fillId="0" borderId="0"/>
    <xf numFmtId="0" fontId="6" fillId="0" borderId="0"/>
    <xf numFmtId="0" fontId="6" fillId="0" borderId="0"/>
    <xf numFmtId="0" fontId="33" fillId="0" borderId="0" applyNumberFormat="0" applyFill="0" applyBorder="0" applyAlignment="0" applyProtection="0"/>
    <xf numFmtId="9" fontId="6" fillId="0" borderId="0" applyFont="0" applyFill="0" applyBorder="0" applyAlignment="0" applyProtection="0"/>
    <xf numFmtId="0" fontId="5" fillId="0" borderId="0"/>
    <xf numFmtId="164" fontId="32" fillId="0" borderId="0" applyFont="0" applyFill="0" applyBorder="0" applyAlignment="0" applyProtection="0"/>
    <xf numFmtId="0" fontId="4" fillId="0" borderId="0"/>
    <xf numFmtId="0" fontId="3" fillId="0" borderId="0"/>
    <xf numFmtId="0" fontId="3"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1" fillId="0" borderId="0"/>
  </cellStyleXfs>
  <cellXfs count="161">
    <xf numFmtId="0" fontId="0" fillId="0" borderId="0" xfId="0"/>
    <xf numFmtId="0" fontId="13" fillId="0" borderId="0" xfId="2" applyAlignment="1">
      <alignment vertical="center"/>
    </xf>
    <xf numFmtId="0" fontId="13" fillId="0" borderId="0" xfId="2"/>
    <xf numFmtId="0" fontId="17" fillId="0" borderId="0" xfId="2" applyFont="1" applyAlignment="1">
      <alignment vertical="center"/>
    </xf>
    <xf numFmtId="0" fontId="17" fillId="0" borderId="0" xfId="2" applyFont="1"/>
    <xf numFmtId="4" fontId="13" fillId="0" borderId="0" xfId="2" applyNumberFormat="1" applyAlignment="1">
      <alignment vertical="center"/>
    </xf>
    <xf numFmtId="0" fontId="13" fillId="0" borderId="0" xfId="2" applyAlignment="1">
      <alignment horizontal="left" vertical="center"/>
    </xf>
    <xf numFmtId="166" fontId="13" fillId="0" borderId="0" xfId="2" applyNumberFormat="1" applyAlignment="1">
      <alignment vertical="center"/>
    </xf>
    <xf numFmtId="167" fontId="19" fillId="4" borderId="2" xfId="2" applyNumberFormat="1" applyFont="1" applyFill="1" applyBorder="1" applyAlignment="1">
      <alignment vertical="center"/>
    </xf>
    <xf numFmtId="14" fontId="27" fillId="5" borderId="5" xfId="2" applyNumberFormat="1" applyFont="1" applyFill="1" applyBorder="1" applyAlignment="1">
      <alignment horizontal="center" vertical="center"/>
    </xf>
    <xf numFmtId="14" fontId="27" fillId="5" borderId="6" xfId="2" applyNumberFormat="1" applyFont="1" applyFill="1" applyBorder="1" applyAlignment="1">
      <alignment horizontal="center" vertical="center"/>
    </xf>
    <xf numFmtId="0" fontId="14" fillId="6" borderId="14" xfId="2" applyFont="1" applyFill="1" applyBorder="1" applyAlignment="1">
      <alignment vertical="center"/>
    </xf>
    <xf numFmtId="166" fontId="14" fillId="6" borderId="2" xfId="2" applyNumberFormat="1" applyFont="1" applyFill="1" applyBorder="1" applyAlignment="1">
      <alignment vertical="center"/>
    </xf>
    <xf numFmtId="0" fontId="29" fillId="0" borderId="14" xfId="2" applyFont="1" applyBorder="1" applyAlignment="1">
      <alignment vertical="center"/>
    </xf>
    <xf numFmtId="0" fontId="29" fillId="0" borderId="14" xfId="2" applyFont="1" applyBorder="1" applyAlignment="1">
      <alignment horizontal="left" vertical="center" wrapText="1"/>
    </xf>
    <xf numFmtId="0" fontId="30" fillId="0" borderId="14" xfId="2" applyFont="1" applyBorder="1" applyAlignment="1">
      <alignment vertical="center"/>
    </xf>
    <xf numFmtId="166" fontId="30" fillId="0" borderId="14" xfId="2" applyNumberFormat="1" applyFont="1" applyBorder="1" applyAlignment="1">
      <alignment horizontal="center" vertical="center"/>
    </xf>
    <xf numFmtId="166" fontId="30" fillId="0" borderId="14" xfId="2" applyNumberFormat="1" applyFont="1" applyBorder="1" applyAlignment="1">
      <alignment horizontal="right" vertical="center"/>
    </xf>
    <xf numFmtId="168" fontId="25" fillId="0" borderId="14" xfId="2" applyNumberFormat="1" applyFont="1" applyBorder="1" applyAlignment="1">
      <alignment vertical="center"/>
    </xf>
    <xf numFmtId="0" fontId="14" fillId="4" borderId="14" xfId="2" applyFont="1" applyFill="1" applyBorder="1" applyAlignment="1">
      <alignment vertical="center"/>
    </xf>
    <xf numFmtId="166" fontId="30" fillId="0" borderId="14" xfId="2" applyNumberFormat="1" applyFont="1" applyBorder="1" applyAlignment="1">
      <alignment vertical="center" wrapText="1"/>
    </xf>
    <xf numFmtId="166" fontId="13" fillId="0" borderId="0" xfId="2" applyNumberFormat="1" applyAlignment="1">
      <alignment vertical="center" wrapText="1"/>
    </xf>
    <xf numFmtId="0" fontId="13" fillId="0" borderId="0" xfId="2" applyAlignment="1">
      <alignment vertical="center" wrapText="1"/>
    </xf>
    <xf numFmtId="0" fontId="13" fillId="0" borderId="0" xfId="2" applyAlignment="1">
      <alignment wrapText="1"/>
    </xf>
    <xf numFmtId="0" fontId="11" fillId="0" borderId="0" xfId="10" applyAlignment="1">
      <alignment vertical="center"/>
    </xf>
    <xf numFmtId="0" fontId="30" fillId="0" borderId="14" xfId="10" applyFont="1" applyBorder="1" applyAlignment="1">
      <alignment vertical="center"/>
    </xf>
    <xf numFmtId="166" fontId="30" fillId="0" borderId="14" xfId="10" applyNumberFormat="1" applyFont="1" applyBorder="1" applyAlignment="1">
      <alignment vertical="center"/>
    </xf>
    <xf numFmtId="166" fontId="30" fillId="0" borderId="14" xfId="10" applyNumberFormat="1" applyFont="1" applyBorder="1" applyAlignment="1">
      <alignment horizontal="center" vertical="center"/>
    </xf>
    <xf numFmtId="166" fontId="30" fillId="0" borderId="14" xfId="10" applyNumberFormat="1" applyFont="1" applyBorder="1" applyAlignment="1">
      <alignment horizontal="right" vertical="center"/>
    </xf>
    <xf numFmtId="0" fontId="29" fillId="0" borderId="14" xfId="10" applyFont="1" applyBorder="1" applyAlignment="1">
      <alignment vertical="center"/>
    </xf>
    <xf numFmtId="0" fontId="29" fillId="0" borderId="14" xfId="10" applyFont="1" applyBorder="1" applyAlignment="1">
      <alignment horizontal="left" vertical="center" wrapText="1" indent="1"/>
    </xf>
    <xf numFmtId="0" fontId="29" fillId="0" borderId="14" xfId="10" applyFont="1" applyBorder="1" applyAlignment="1">
      <alignment horizontal="left" vertical="center"/>
    </xf>
    <xf numFmtId="0" fontId="11" fillId="0" borderId="0" xfId="10" applyAlignment="1">
      <alignment vertical="center" wrapText="1"/>
    </xf>
    <xf numFmtId="2" fontId="11" fillId="0" borderId="0" xfId="10" applyNumberFormat="1" applyAlignment="1">
      <alignment vertical="center"/>
    </xf>
    <xf numFmtId="14" fontId="27" fillId="5" borderId="14" xfId="2" applyNumberFormat="1" applyFont="1" applyFill="1" applyBorder="1" applyAlignment="1">
      <alignment horizontal="center" vertical="center"/>
    </xf>
    <xf numFmtId="166" fontId="24" fillId="3" borderId="14" xfId="2" applyNumberFormat="1" applyFont="1" applyFill="1" applyBorder="1" applyAlignment="1">
      <alignment vertical="center"/>
    </xf>
    <xf numFmtId="166" fontId="23" fillId="0" borderId="14" xfId="2" applyNumberFormat="1" applyFont="1" applyBorder="1" applyAlignment="1">
      <alignment vertical="center"/>
    </xf>
    <xf numFmtId="166" fontId="26" fillId="6" borderId="14" xfId="2" applyNumberFormat="1" applyFont="1" applyFill="1" applyBorder="1" applyAlignment="1">
      <alignment vertical="center"/>
    </xf>
    <xf numFmtId="166" fontId="29" fillId="8" borderId="14" xfId="2" applyNumberFormat="1" applyFont="1" applyFill="1" applyBorder="1" applyAlignment="1">
      <alignment horizontal="center" vertical="center"/>
    </xf>
    <xf numFmtId="2" fontId="29" fillId="8" borderId="14" xfId="2" applyNumberFormat="1" applyFont="1" applyFill="1" applyBorder="1" applyAlignment="1">
      <alignment horizontal="center" vertical="center"/>
    </xf>
    <xf numFmtId="166" fontId="30" fillId="8" borderId="14" xfId="2" applyNumberFormat="1" applyFont="1" applyFill="1" applyBorder="1" applyAlignment="1">
      <alignment horizontal="right" vertical="center"/>
    </xf>
    <xf numFmtId="166" fontId="29" fillId="8" borderId="14" xfId="10" applyNumberFormat="1" applyFont="1" applyFill="1" applyBorder="1" applyAlignment="1">
      <alignment horizontal="center" vertical="center"/>
    </xf>
    <xf numFmtId="2" fontId="29" fillId="8" borderId="14" xfId="10" applyNumberFormat="1" applyFont="1" applyFill="1" applyBorder="1" applyAlignment="1">
      <alignment horizontal="center" vertical="center"/>
    </xf>
    <xf numFmtId="169" fontId="25" fillId="0" borderId="14" xfId="2" applyNumberFormat="1" applyFont="1" applyBorder="1" applyAlignment="1">
      <alignment vertical="center"/>
    </xf>
    <xf numFmtId="0" fontId="19" fillId="4" borderId="3" xfId="2" applyFont="1" applyFill="1" applyBorder="1" applyAlignment="1">
      <alignment vertical="center"/>
    </xf>
    <xf numFmtId="0" fontId="19" fillId="4" borderId="7" xfId="2" applyFont="1" applyFill="1" applyBorder="1" applyAlignment="1">
      <alignment vertical="center"/>
    </xf>
    <xf numFmtId="0" fontId="19" fillId="4" borderId="12" xfId="2" applyFont="1" applyFill="1" applyBorder="1" applyAlignment="1">
      <alignment vertical="center"/>
    </xf>
    <xf numFmtId="0" fontId="22" fillId="3" borderId="3" xfId="2" applyFont="1" applyFill="1" applyBorder="1" applyAlignment="1">
      <alignment vertical="center"/>
    </xf>
    <xf numFmtId="0" fontId="22" fillId="3" borderId="7" xfId="2" applyFont="1" applyFill="1" applyBorder="1" applyAlignment="1">
      <alignment vertical="center"/>
    </xf>
    <xf numFmtId="0" fontId="22" fillId="3" borderId="12" xfId="2" applyFont="1" applyFill="1" applyBorder="1" applyAlignment="1">
      <alignment vertical="center"/>
    </xf>
    <xf numFmtId="0" fontId="26" fillId="6" borderId="3" xfId="2" applyFont="1" applyFill="1" applyBorder="1" applyAlignment="1">
      <alignment vertical="center"/>
    </xf>
    <xf numFmtId="0" fontId="26" fillId="6" borderId="7" xfId="2" applyFont="1" applyFill="1" applyBorder="1" applyAlignment="1">
      <alignment vertical="center"/>
    </xf>
    <xf numFmtId="0" fontId="26" fillId="6" borderId="12" xfId="2" applyFont="1" applyFill="1" applyBorder="1" applyAlignment="1">
      <alignment vertical="center"/>
    </xf>
    <xf numFmtId="0" fontId="23" fillId="2" borderId="14" xfId="2" applyFont="1" applyFill="1" applyBorder="1" applyAlignment="1">
      <alignment vertical="center"/>
    </xf>
    <xf numFmtId="0" fontId="23" fillId="2" borderId="3" xfId="2" applyFont="1" applyFill="1" applyBorder="1" applyAlignment="1">
      <alignment vertical="center"/>
    </xf>
    <xf numFmtId="0" fontId="23" fillId="2" borderId="7" xfId="2" applyFont="1" applyFill="1" applyBorder="1" applyAlignment="1">
      <alignment vertical="center"/>
    </xf>
    <xf numFmtId="0" fontId="23" fillId="2" borderId="12" xfId="2" applyFont="1" applyFill="1" applyBorder="1" applyAlignment="1">
      <alignment vertical="center"/>
    </xf>
    <xf numFmtId="0" fontId="14" fillId="6" borderId="7" xfId="2" applyFont="1" applyFill="1" applyBorder="1" applyAlignment="1">
      <alignment vertical="center"/>
    </xf>
    <xf numFmtId="0" fontId="9" fillId="0" borderId="0" xfId="10" applyFont="1" applyAlignment="1">
      <alignment vertical="center"/>
    </xf>
    <xf numFmtId="0" fontId="14" fillId="7" borderId="14" xfId="10" applyFont="1" applyFill="1" applyBorder="1" applyAlignment="1">
      <alignment vertical="center"/>
    </xf>
    <xf numFmtId="167" fontId="19" fillId="7" borderId="2" xfId="2" applyNumberFormat="1" applyFont="1" applyFill="1" applyBorder="1" applyAlignment="1">
      <alignment vertical="center"/>
    </xf>
    <xf numFmtId="0" fontId="8" fillId="0" borderId="0" xfId="2" applyFont="1"/>
    <xf numFmtId="0" fontId="34" fillId="6" borderId="3" xfId="11" applyFont="1" applyFill="1" applyBorder="1" applyAlignment="1">
      <alignment vertical="center"/>
    </xf>
    <xf numFmtId="0" fontId="2" fillId="0" borderId="0" xfId="23" applyAlignment="1">
      <alignment vertical="center"/>
    </xf>
    <xf numFmtId="0" fontId="17" fillId="0" borderId="0" xfId="23" applyFont="1" applyAlignment="1">
      <alignment vertical="center"/>
    </xf>
    <xf numFmtId="2" fontId="2" fillId="0" borderId="0" xfId="23" applyNumberFormat="1" applyAlignment="1">
      <alignment vertical="center"/>
    </xf>
    <xf numFmtId="0" fontId="2" fillId="0" borderId="0" xfId="23" applyAlignment="1">
      <alignment horizontal="left" vertical="center"/>
    </xf>
    <xf numFmtId="166" fontId="2" fillId="0" borderId="0" xfId="23" applyNumberFormat="1" applyAlignment="1">
      <alignment vertical="center"/>
    </xf>
    <xf numFmtId="0" fontId="2" fillId="0" borderId="0" xfId="23"/>
    <xf numFmtId="0" fontId="17" fillId="0" borderId="0" xfId="23" applyFont="1"/>
    <xf numFmtId="2" fontId="2" fillId="0" borderId="0" xfId="23" applyNumberFormat="1"/>
    <xf numFmtId="166" fontId="19" fillId="4" borderId="7" xfId="2" applyNumberFormat="1" applyFont="1" applyFill="1" applyBorder="1" applyAlignment="1">
      <alignment vertical="center"/>
    </xf>
    <xf numFmtId="166" fontId="22" fillId="3" borderId="7" xfId="2" applyNumberFormat="1" applyFont="1" applyFill="1" applyBorder="1" applyAlignment="1">
      <alignment vertical="center"/>
    </xf>
    <xf numFmtId="0" fontId="14" fillId="10" borderId="3" xfId="2" applyFont="1" applyFill="1" applyBorder="1" applyAlignment="1">
      <alignment horizontal="left" vertical="center" indent="1"/>
    </xf>
    <xf numFmtId="0" fontId="14" fillId="10" borderId="7" xfId="2" applyFont="1" applyFill="1" applyBorder="1" applyAlignment="1">
      <alignment vertical="center"/>
    </xf>
    <xf numFmtId="0" fontId="14" fillId="10" borderId="12" xfId="2" applyFont="1" applyFill="1" applyBorder="1" applyAlignment="1">
      <alignment vertical="center"/>
    </xf>
    <xf numFmtId="166" fontId="14" fillId="10" borderId="14" xfId="2" applyNumberFormat="1" applyFont="1" applyFill="1" applyBorder="1" applyAlignment="1">
      <alignment vertical="center"/>
    </xf>
    <xf numFmtId="0" fontId="19" fillId="7" borderId="3" xfId="2" applyFont="1" applyFill="1" applyBorder="1" applyAlignment="1">
      <alignment vertical="center"/>
    </xf>
    <xf numFmtId="0" fontId="19" fillId="7" borderId="7" xfId="2" applyFont="1" applyFill="1" applyBorder="1" applyAlignment="1">
      <alignment vertical="center"/>
    </xf>
    <xf numFmtId="0" fontId="19" fillId="7" borderId="12" xfId="2" applyFont="1" applyFill="1" applyBorder="1" applyAlignment="1">
      <alignment vertical="center"/>
    </xf>
    <xf numFmtId="0" fontId="25" fillId="0" borderId="14" xfId="2" applyFont="1" applyBorder="1" applyAlignment="1">
      <alignment vertical="center"/>
    </xf>
    <xf numFmtId="0" fontId="25" fillId="0" borderId="3" xfId="2" applyFont="1" applyBorder="1" applyAlignment="1">
      <alignment vertical="center"/>
    </xf>
    <xf numFmtId="0" fontId="30" fillId="0" borderId="14" xfId="2" applyFont="1" applyBorder="1" applyAlignment="1">
      <alignment horizontal="left" vertical="center" wrapText="1"/>
    </xf>
    <xf numFmtId="0" fontId="14" fillId="6" borderId="3" xfId="2" applyFont="1" applyFill="1" applyBorder="1" applyAlignment="1">
      <alignment vertical="center"/>
    </xf>
    <xf numFmtId="0" fontId="34" fillId="11" borderId="3" xfId="11" applyFont="1" applyFill="1" applyBorder="1"/>
    <xf numFmtId="0" fontId="37" fillId="0" borderId="14" xfId="2" applyFont="1" applyBorder="1" applyAlignment="1">
      <alignment horizontal="left" vertical="center" wrapText="1"/>
    </xf>
    <xf numFmtId="0" fontId="34" fillId="11" borderId="7" xfId="11" applyFont="1" applyFill="1" applyBorder="1"/>
    <xf numFmtId="0" fontId="41" fillId="0" borderId="14" xfId="2" applyFont="1" applyBorder="1" applyAlignment="1">
      <alignment horizontal="left" vertical="center" wrapText="1"/>
    </xf>
    <xf numFmtId="0" fontId="40" fillId="0" borderId="3" xfId="2" applyFont="1" applyBorder="1" applyAlignment="1">
      <alignment horizontal="left" vertical="center" wrapText="1"/>
    </xf>
    <xf numFmtId="0" fontId="29" fillId="0" borderId="3" xfId="2" applyFont="1" applyBorder="1" applyAlignment="1">
      <alignment horizontal="left" vertical="center" wrapText="1"/>
    </xf>
    <xf numFmtId="0" fontId="42" fillId="0" borderId="14" xfId="2" applyFont="1" applyBorder="1" applyAlignment="1">
      <alignment horizontal="left" vertical="center" wrapText="1"/>
    </xf>
    <xf numFmtId="0" fontId="14" fillId="9" borderId="14" xfId="2" applyFont="1" applyFill="1" applyBorder="1" applyAlignment="1">
      <alignment horizontal="left" vertical="center" wrapText="1"/>
    </xf>
    <xf numFmtId="0" fontId="30" fillId="6" borderId="14" xfId="2" applyFont="1" applyFill="1" applyBorder="1" applyAlignment="1">
      <alignment horizontal="left" vertical="center" wrapText="1"/>
    </xf>
    <xf numFmtId="0" fontId="43" fillId="0" borderId="14" xfId="2" applyFont="1" applyBorder="1" applyAlignment="1">
      <alignment horizontal="left" vertical="center" wrapText="1"/>
    </xf>
    <xf numFmtId="0" fontId="44" fillId="0" borderId="14" xfId="2" applyFont="1" applyBorder="1" applyAlignment="1">
      <alignment horizontal="left" vertical="center" wrapText="1"/>
    </xf>
    <xf numFmtId="0" fontId="29" fillId="0" borderId="14" xfId="2" quotePrefix="1" applyFont="1" applyBorder="1" applyAlignment="1">
      <alignment horizontal="left" vertical="center" wrapText="1"/>
    </xf>
    <xf numFmtId="170" fontId="21" fillId="12" borderId="14" xfId="2" applyNumberFormat="1" applyFont="1" applyFill="1" applyBorder="1" applyAlignment="1">
      <alignment horizontal="center" vertical="center"/>
    </xf>
    <xf numFmtId="170" fontId="21" fillId="13" borderId="14" xfId="2" applyNumberFormat="1" applyFont="1" applyFill="1" applyBorder="1" applyAlignment="1">
      <alignment horizontal="center" vertical="center"/>
    </xf>
    <xf numFmtId="0" fontId="29" fillId="14" borderId="16" xfId="2" applyFont="1" applyFill="1" applyBorder="1" applyAlignment="1">
      <alignment horizontal="center" vertical="center"/>
    </xf>
    <xf numFmtId="2" fontId="29" fillId="14" borderId="16" xfId="2" applyNumberFormat="1" applyFont="1" applyFill="1" applyBorder="1" applyAlignment="1">
      <alignment horizontal="center" vertical="center"/>
    </xf>
    <xf numFmtId="166" fontId="29" fillId="14" borderId="16" xfId="2" applyNumberFormat="1" applyFont="1" applyFill="1" applyBorder="1" applyAlignment="1">
      <alignment horizontal="center" vertical="center"/>
    </xf>
    <xf numFmtId="166" fontId="30" fillId="15" borderId="16" xfId="2" applyNumberFormat="1" applyFont="1" applyFill="1" applyBorder="1" applyAlignment="1">
      <alignment horizontal="right" vertical="center"/>
    </xf>
    <xf numFmtId="0" fontId="45" fillId="16" borderId="16" xfId="2" applyFont="1" applyFill="1" applyBorder="1" applyAlignment="1">
      <alignment horizontal="center" vertical="center"/>
    </xf>
    <xf numFmtId="2" fontId="45" fillId="16" borderId="16" xfId="2" applyNumberFormat="1" applyFont="1" applyFill="1" applyBorder="1" applyAlignment="1">
      <alignment horizontal="center" vertical="center"/>
    </xf>
    <xf numFmtId="166" fontId="45" fillId="16" borderId="16" xfId="2" applyNumberFormat="1" applyFont="1" applyFill="1" applyBorder="1" applyAlignment="1">
      <alignment horizontal="center" vertical="center"/>
    </xf>
    <xf numFmtId="166" fontId="46" fillId="17" borderId="17" xfId="2" applyNumberFormat="1" applyFont="1" applyFill="1" applyBorder="1" applyAlignment="1">
      <alignment horizontal="right" vertical="center"/>
    </xf>
    <xf numFmtId="166" fontId="45" fillId="17" borderId="17" xfId="2" applyNumberFormat="1" applyFont="1" applyFill="1" applyBorder="1" applyAlignment="1">
      <alignment horizontal="center" vertical="center"/>
    </xf>
    <xf numFmtId="0" fontId="45" fillId="16" borderId="17" xfId="2" applyFont="1" applyFill="1" applyBorder="1" applyAlignment="1">
      <alignment horizontal="center" vertical="center"/>
    </xf>
    <xf numFmtId="2" fontId="45" fillId="16" borderId="17" xfId="2" applyNumberFormat="1" applyFont="1" applyFill="1" applyBorder="1" applyAlignment="1">
      <alignment horizontal="center" vertical="center"/>
    </xf>
    <xf numFmtId="166" fontId="45" fillId="16" borderId="17" xfId="2" applyNumberFormat="1" applyFont="1" applyFill="1" applyBorder="1" applyAlignment="1">
      <alignment horizontal="center" vertical="center"/>
    </xf>
    <xf numFmtId="0" fontId="51" fillId="18" borderId="18" xfId="1" applyFont="1" applyFill="1" applyBorder="1" applyAlignment="1">
      <alignment horizontal="left" vertical="top" wrapText="1"/>
    </xf>
    <xf numFmtId="0" fontId="53" fillId="18" borderId="18" xfId="9" applyFont="1" applyFill="1" applyBorder="1" applyAlignment="1">
      <alignment horizontal="center" vertical="center"/>
    </xf>
    <xf numFmtId="0" fontId="51" fillId="18" borderId="18" xfId="0" applyFont="1" applyFill="1" applyBorder="1" applyAlignment="1">
      <alignment horizontal="center" vertical="center"/>
    </xf>
    <xf numFmtId="0" fontId="54" fillId="20" borderId="18" xfId="9" applyFont="1" applyFill="1" applyBorder="1" applyAlignment="1">
      <alignment vertical="center"/>
    </xf>
    <xf numFmtId="0" fontId="55" fillId="0" borderId="18" xfId="0" applyFont="1" applyBorder="1" applyAlignment="1">
      <alignment vertical="center"/>
    </xf>
    <xf numFmtId="0" fontId="56" fillId="19" borderId="18" xfId="9" applyFont="1" applyFill="1" applyBorder="1" applyAlignment="1">
      <alignment horizontal="left" vertical="center" wrapText="1"/>
    </xf>
    <xf numFmtId="0" fontId="56" fillId="20" borderId="18" xfId="9" applyFont="1" applyFill="1" applyBorder="1" applyAlignment="1">
      <alignment vertical="center"/>
    </xf>
    <xf numFmtId="0" fontId="57" fillId="0" borderId="18" xfId="0" applyFont="1" applyBorder="1" applyAlignment="1">
      <alignment vertical="center"/>
    </xf>
    <xf numFmtId="0" fontId="56" fillId="20" borderId="18" xfId="9" applyFont="1" applyFill="1" applyBorder="1" applyAlignment="1">
      <alignment horizontal="center" vertical="center"/>
    </xf>
    <xf numFmtId="0" fontId="58" fillId="20" borderId="18" xfId="9" applyFont="1" applyFill="1" applyBorder="1" applyAlignment="1"/>
    <xf numFmtId="0" fontId="59" fillId="18" borderId="18" xfId="9" applyFont="1" applyFill="1" applyBorder="1" applyAlignment="1">
      <alignment horizontal="right" vertical="center" wrapText="1"/>
    </xf>
    <xf numFmtId="0" fontId="60" fillId="18" borderId="18" xfId="9" applyFont="1" applyFill="1" applyBorder="1" applyAlignment="1">
      <alignment vertical="center"/>
    </xf>
    <xf numFmtId="0" fontId="57" fillId="18" borderId="18" xfId="0" applyFont="1" applyFill="1" applyBorder="1" applyAlignment="1">
      <alignment vertical="center"/>
    </xf>
    <xf numFmtId="0" fontId="59" fillId="0" borderId="18" xfId="9" applyFont="1" applyBorder="1" applyAlignment="1">
      <alignment horizontal="right" vertical="center" wrapText="1"/>
    </xf>
    <xf numFmtId="0" fontId="25" fillId="0" borderId="14" xfId="2" applyFont="1" applyBorder="1" applyAlignment="1">
      <alignment horizontal="left" vertical="center"/>
    </xf>
    <xf numFmtId="0" fontId="18" fillId="0" borderId="0" xfId="2" applyFont="1" applyAlignment="1">
      <alignment horizontal="center" vertical="center"/>
    </xf>
    <xf numFmtId="0" fontId="13" fillId="0" borderId="14" xfId="2" applyBorder="1" applyAlignment="1">
      <alignment horizontal="center"/>
    </xf>
    <xf numFmtId="0" fontId="22" fillId="3" borderId="14" xfId="2" applyFont="1" applyFill="1" applyBorder="1" applyAlignment="1">
      <alignment horizontal="center" vertical="center"/>
    </xf>
    <xf numFmtId="0" fontId="20" fillId="0" borderId="0" xfId="2" applyFont="1" applyAlignment="1">
      <alignment horizontal="center" vertical="center"/>
    </xf>
    <xf numFmtId="0" fontId="20" fillId="0" borderId="3" xfId="2" applyFont="1" applyBorder="1" applyAlignment="1">
      <alignment horizontal="center" vertical="center"/>
    </xf>
    <xf numFmtId="0" fontId="20" fillId="0" borderId="7" xfId="2" applyFont="1" applyBorder="1" applyAlignment="1">
      <alignment horizontal="center" vertical="center"/>
    </xf>
    <xf numFmtId="0" fontId="35" fillId="0" borderId="15" xfId="2" applyFont="1" applyBorder="1" applyAlignment="1">
      <alignment horizontal="left" vertical="center"/>
    </xf>
    <xf numFmtId="0" fontId="35" fillId="0" borderId="7" xfId="2" applyFont="1" applyBorder="1" applyAlignment="1">
      <alignment horizontal="left" vertical="center"/>
    </xf>
    <xf numFmtId="0" fontId="35" fillId="0" borderId="12" xfId="2" applyFont="1" applyBorder="1" applyAlignment="1">
      <alignment horizontal="left" vertical="center"/>
    </xf>
    <xf numFmtId="0" fontId="20" fillId="0" borderId="3" xfId="2" applyFont="1" applyBorder="1" applyAlignment="1">
      <alignment horizontal="left" vertical="center"/>
    </xf>
    <xf numFmtId="0" fontId="20" fillId="0" borderId="7" xfId="2" applyFont="1" applyBorder="1" applyAlignment="1">
      <alignment horizontal="left" vertical="center"/>
    </xf>
    <xf numFmtId="0" fontId="36" fillId="0" borderId="15" xfId="2" applyFont="1" applyBorder="1" applyAlignment="1">
      <alignment horizontal="left" vertical="center"/>
    </xf>
    <xf numFmtId="0" fontId="36" fillId="0" borderId="7" xfId="2" applyFont="1" applyBorder="1" applyAlignment="1">
      <alignment horizontal="left" vertical="center"/>
    </xf>
    <xf numFmtId="0" fontId="36" fillId="0" borderId="12" xfId="2" applyFont="1" applyBorder="1" applyAlignment="1">
      <alignment horizontal="left" vertical="center"/>
    </xf>
    <xf numFmtId="0" fontId="47" fillId="0" borderId="0" xfId="0" applyFont="1" applyAlignment="1">
      <alignment horizontal="center"/>
    </xf>
    <xf numFmtId="0" fontId="48" fillId="0" borderId="0" xfId="0" applyFont="1" applyAlignment="1">
      <alignment horizontal="left" vertical="top" wrapText="1"/>
    </xf>
    <xf numFmtId="0" fontId="52" fillId="0" borderId="0" xfId="0" applyFont="1" applyAlignment="1">
      <alignment horizontal="left" vertical="top" wrapText="1"/>
    </xf>
    <xf numFmtId="0" fontId="20" fillId="0" borderId="12" xfId="2" applyFont="1" applyBorder="1" applyAlignment="1">
      <alignment horizontal="left" vertical="center"/>
    </xf>
    <xf numFmtId="0" fontId="14" fillId="4" borderId="3" xfId="2" applyFont="1" applyFill="1" applyBorder="1" applyAlignment="1">
      <alignment horizontal="left" vertical="center"/>
    </xf>
    <xf numFmtId="0" fontId="14" fillId="4" borderId="7" xfId="2" applyFont="1" applyFill="1" applyBorder="1" applyAlignment="1">
      <alignment horizontal="left" vertical="center"/>
    </xf>
    <xf numFmtId="0" fontId="14" fillId="4" borderId="12" xfId="2" applyFont="1" applyFill="1" applyBorder="1" applyAlignment="1">
      <alignment horizontal="left" vertical="center"/>
    </xf>
    <xf numFmtId="0" fontId="13" fillId="0" borderId="13" xfId="2" applyBorder="1" applyAlignment="1">
      <alignment horizontal="center"/>
    </xf>
    <xf numFmtId="0" fontId="13" fillId="0" borderId="4" xfId="2" applyBorder="1" applyAlignment="1">
      <alignment horizontal="center"/>
    </xf>
    <xf numFmtId="0" fontId="13" fillId="0" borderId="11" xfId="2" applyBorder="1" applyAlignment="1">
      <alignment horizontal="center"/>
    </xf>
    <xf numFmtId="0" fontId="13" fillId="0" borderId="8" xfId="2" applyBorder="1" applyAlignment="1">
      <alignment horizontal="center"/>
    </xf>
    <xf numFmtId="0" fontId="13" fillId="0" borderId="9" xfId="2" applyBorder="1" applyAlignment="1">
      <alignment horizontal="center"/>
    </xf>
    <xf numFmtId="0" fontId="13" fillId="0" borderId="10" xfId="2" applyBorder="1" applyAlignment="1">
      <alignment horizontal="center"/>
    </xf>
    <xf numFmtId="0" fontId="22" fillId="3" borderId="13" xfId="2" applyFont="1" applyFill="1" applyBorder="1" applyAlignment="1">
      <alignment horizontal="center" vertical="center"/>
    </xf>
    <xf numFmtId="0" fontId="22" fillId="3" borderId="4" xfId="2" applyFont="1" applyFill="1" applyBorder="1" applyAlignment="1">
      <alignment horizontal="center" vertical="center"/>
    </xf>
    <xf numFmtId="0" fontId="22" fillId="3" borderId="11" xfId="2" applyFont="1" applyFill="1" applyBorder="1" applyAlignment="1">
      <alignment horizontal="center" vertical="center"/>
    </xf>
    <xf numFmtId="0" fontId="22" fillId="3" borderId="8" xfId="2" applyFont="1" applyFill="1" applyBorder="1" applyAlignment="1">
      <alignment horizontal="center" vertical="center"/>
    </xf>
    <xf numFmtId="0" fontId="22" fillId="3" borderId="9" xfId="2" applyFont="1" applyFill="1" applyBorder="1" applyAlignment="1">
      <alignment horizontal="center" vertical="center"/>
    </xf>
    <xf numFmtId="0" fontId="22" fillId="3" borderId="10" xfId="2" applyFont="1" applyFill="1" applyBorder="1" applyAlignment="1">
      <alignment horizontal="center" vertical="center"/>
    </xf>
    <xf numFmtId="0" fontId="14" fillId="7" borderId="3" xfId="10" applyFont="1" applyFill="1" applyBorder="1" applyAlignment="1">
      <alignment horizontal="left" vertical="center"/>
    </xf>
    <xf numFmtId="0" fontId="14" fillId="7" borderId="7" xfId="10" applyFont="1" applyFill="1" applyBorder="1" applyAlignment="1">
      <alignment horizontal="left" vertical="center"/>
    </xf>
    <xf numFmtId="0" fontId="14" fillId="7" borderId="12" xfId="10" applyFont="1" applyFill="1" applyBorder="1" applyAlignment="1">
      <alignment horizontal="left" vertical="center"/>
    </xf>
  </cellXfs>
  <cellStyles count="30">
    <cellStyle name="Euro" xfId="5" xr:uid="{00000000-0005-0000-0000-000000000000}"/>
    <cellStyle name="Euro 2" xfId="3" xr:uid="{00000000-0005-0000-0000-000001000000}"/>
    <cellStyle name="Lien hypertexte" xfId="11" builtinId="8"/>
    <cellStyle name="Lien hypertexte 2" xfId="16" xr:uid="{A9AFC84E-26C6-4968-AFAB-30A48E5F8316}"/>
    <cellStyle name="Milliers 2" xfId="7" xr:uid="{00000000-0005-0000-0000-000003000000}"/>
    <cellStyle name="Milliers 3" xfId="19" xr:uid="{22AF6877-D3C2-4BB7-B935-2B04D4667B1E}"/>
    <cellStyle name="Normal" xfId="0" builtinId="0"/>
    <cellStyle name="Normal 2" xfId="2" xr:uid="{00000000-0005-0000-0000-000005000000}"/>
    <cellStyle name="Normal 2 2" xfId="10" xr:uid="{21269321-20DF-40E7-A1CD-D2CC4646360D}"/>
    <cellStyle name="Normal 2 2 2" xfId="29" xr:uid="{45E47B77-FFAD-4440-96A6-AD2D5985B78C}"/>
    <cellStyle name="Normal 2 3" xfId="12" xr:uid="{9DF7DE53-3A13-45CF-BE9D-13CAB2CBBC28}"/>
    <cellStyle name="Normal 2 4" xfId="23" xr:uid="{841D18D7-83DC-41DA-87FC-A6581CCC3779}"/>
    <cellStyle name="Normal 2 4 2" xfId="14" xr:uid="{0C73486D-EA53-451E-A8D8-CA7E7B4435D3}"/>
    <cellStyle name="Normal 2 4 2 2" xfId="13" xr:uid="{88D8C3E9-428A-46A8-BFE5-292A685D526C}"/>
    <cellStyle name="Normal 2 4 2 2 2" xfId="21" xr:uid="{B9F71812-3C59-42E5-9567-33D3CB8EC5B7}"/>
    <cellStyle name="Normal 2 4 2 2 2 2" xfId="28" xr:uid="{C7DC777D-4D56-40D1-9671-BDF056C404EB}"/>
    <cellStyle name="Normal 2 4 2 3" xfId="18" xr:uid="{13895FBD-54E9-4F5D-BEA9-DC869B7D32BC}"/>
    <cellStyle name="Normal 2 4 2 3 2" xfId="25" xr:uid="{D64429C6-9E1B-4292-B516-EE6637B8EA5B}"/>
    <cellStyle name="Normal 2 4 2 4" xfId="20" xr:uid="{8497AA85-3829-45D6-9D9E-F8382BA2E776}"/>
    <cellStyle name="Normal 2 4 2 4 2" xfId="22" xr:uid="{FD52683F-667D-40CC-BA59-35BA67E2C013}"/>
    <cellStyle name="Normal 2 4 2 4 2 2" xfId="24" xr:uid="{5D861571-C64F-4085-A648-5595661C4021}"/>
    <cellStyle name="Normal 3" xfId="1" xr:uid="{00000000-0005-0000-0000-000006000000}"/>
    <cellStyle name="Normal 4" xfId="15" xr:uid="{3E9454CF-14E2-4410-8211-A375B6D2D33C}"/>
    <cellStyle name="Normal 4 2" xfId="27" xr:uid="{3FEF27B9-9174-4F05-A9D8-ED52E0262CF4}"/>
    <cellStyle name="Normal 5" xfId="9" xr:uid="{00000000-0005-0000-0000-000007000000}"/>
    <cellStyle name="Pourcentage 2" xfId="4" xr:uid="{00000000-0005-0000-0000-000009000000}"/>
    <cellStyle name="Pourcentage 3" xfId="6" xr:uid="{00000000-0005-0000-0000-00000A000000}"/>
    <cellStyle name="Pourcentage 4" xfId="17" xr:uid="{7EAE89B8-CCAB-42B9-8452-F27F92879C94}"/>
    <cellStyle name="Pourcentage 4 2" xfId="26" xr:uid="{5C897399-B58D-4B93-8F4B-9F839D5FAFD2}"/>
    <cellStyle name="Titre 1" xfId="8" xr:uid="{00000000-0005-0000-0000-00000B000000}"/>
  </cellStyles>
  <dxfs count="4">
    <dxf>
      <font>
        <b/>
        <i val="0"/>
        <color rgb="FF00B050"/>
      </font>
      <fill>
        <patternFill patternType="none">
          <bgColor auto="1"/>
        </patternFill>
      </fill>
    </dxf>
    <dxf>
      <font>
        <b/>
        <i val="0"/>
        <color rgb="FFFF0000"/>
      </font>
      <fill>
        <patternFill patternType="none">
          <bgColor auto="1"/>
        </patternFill>
      </fill>
    </dxf>
    <dxf>
      <font>
        <color rgb="FF00B050"/>
      </font>
    </dxf>
    <dxf>
      <font>
        <color rgb="FFFF0000"/>
      </font>
    </dxf>
  </dxfs>
  <tableStyles count="0" defaultTableStyle="TableStyleMedium2" defaultPivotStyle="PivotStyleLight16"/>
  <colors>
    <mruColors>
      <color rgb="FFFF00FF"/>
      <color rgb="FF54C0DC"/>
      <color rgb="FF99CC00"/>
      <color rgb="FF669900"/>
      <color rgb="FF9CEA00"/>
      <color rgb="FFE0FF8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_rels/drawing4.xml.rels><?xml version="1.0" encoding="UTF-8" standalone="yes"?>
<Relationships xmlns="http://schemas.openxmlformats.org/package/2006/relationships"><Relationship Id="rId1" Type="http://schemas.openxmlformats.org/officeDocument/2006/relationships/image" Target="../media/image2.png"/></Relationships>
</file>

<file path=xl/drawings/_rels/drawing5.xml.rels><?xml version="1.0" encoding="UTF-8" standalone="yes"?>
<Relationships xmlns="http://schemas.openxmlformats.org/package/2006/relationships"><Relationship Id="rId1" Type="http://schemas.openxmlformats.org/officeDocument/2006/relationships/image" Target="../media/image2.png"/></Relationships>
</file>

<file path=xl/drawings/_rels/drawing6.xml.rels><?xml version="1.0" encoding="UTF-8" standalone="yes"?>
<Relationships xmlns="http://schemas.openxmlformats.org/package/2006/relationships"><Relationship Id="rId1" Type="http://schemas.openxmlformats.org/officeDocument/2006/relationships/image" Target="../media/image2.png"/></Relationships>
</file>

<file path=xl/drawings/_rels/drawing7.xml.rels><?xml version="1.0" encoding="UTF-8" standalone="yes"?>
<Relationships xmlns="http://schemas.openxmlformats.org/package/2006/relationships"><Relationship Id="rId1" Type="http://schemas.openxmlformats.org/officeDocument/2006/relationships/image" Target="../media/image2.png"/></Relationships>
</file>

<file path=xl/drawings/_rels/drawing8.xml.rels><?xml version="1.0" encoding="UTF-8" standalone="yes"?>
<Relationships xmlns="http://schemas.openxmlformats.org/package/2006/relationships"><Relationship Id="rId1" Type="http://schemas.openxmlformats.org/officeDocument/2006/relationships/image" Target="../media/image2.png"/></Relationships>
</file>

<file path=xl/drawings/_rels/drawing9.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3</xdr:col>
      <xdr:colOff>440676</xdr:colOff>
      <xdr:row>0</xdr:row>
      <xdr:rowOff>45449</xdr:rowOff>
    </xdr:from>
    <xdr:to>
      <xdr:col>5</xdr:col>
      <xdr:colOff>225343</xdr:colOff>
      <xdr:row>1</xdr:row>
      <xdr:rowOff>208058</xdr:rowOff>
    </xdr:to>
    <xdr:pic>
      <xdr:nvPicPr>
        <xdr:cNvPr id="3" name="Image 2">
          <a:extLst>
            <a:ext uri="{FF2B5EF4-FFF2-40B4-BE49-F238E27FC236}">
              <a16:creationId xmlns:a16="http://schemas.microsoft.com/office/drawing/2014/main" id="{00000000-0008-0000-05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628705" y="45449"/>
          <a:ext cx="2223067" cy="42631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6</xdr:col>
      <xdr:colOff>542925</xdr:colOff>
      <xdr:row>12</xdr:row>
      <xdr:rowOff>123825</xdr:rowOff>
    </xdr:from>
    <xdr:to>
      <xdr:col>6</xdr:col>
      <xdr:colOff>683894</xdr:colOff>
      <xdr:row>17</xdr:row>
      <xdr:rowOff>95250</xdr:rowOff>
    </xdr:to>
    <xdr:sp macro="" textlink="">
      <xdr:nvSpPr>
        <xdr:cNvPr id="3" name="Flèche : bas 2">
          <a:extLst>
            <a:ext uri="{FF2B5EF4-FFF2-40B4-BE49-F238E27FC236}">
              <a16:creationId xmlns:a16="http://schemas.microsoft.com/office/drawing/2014/main" id="{9E2CB342-A24F-4F5E-AA34-7E579EC267A8}"/>
            </a:ext>
          </a:extLst>
        </xdr:cNvPr>
        <xdr:cNvSpPr/>
      </xdr:nvSpPr>
      <xdr:spPr>
        <a:xfrm>
          <a:off x="6657975" y="2305050"/>
          <a:ext cx="140969" cy="876300"/>
        </a:xfrm>
        <a:prstGeom prst="downArrow">
          <a:avLst/>
        </a:prstGeom>
        <a:solidFill>
          <a:srgbClr val="FFCCFF"/>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solidFill>
              <a:srgbClr val="C00000"/>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2514600</xdr:colOff>
      <xdr:row>0</xdr:row>
      <xdr:rowOff>43545</xdr:rowOff>
    </xdr:from>
    <xdr:to>
      <xdr:col>3</xdr:col>
      <xdr:colOff>207963</xdr:colOff>
      <xdr:row>1</xdr:row>
      <xdr:rowOff>208802</xdr:rowOff>
    </xdr:to>
    <xdr:pic>
      <xdr:nvPicPr>
        <xdr:cNvPr id="2" name="Image 1">
          <a:extLst>
            <a:ext uri="{FF2B5EF4-FFF2-40B4-BE49-F238E27FC236}">
              <a16:creationId xmlns:a16="http://schemas.microsoft.com/office/drawing/2014/main" id="{404F9816-0616-4419-A5D0-9712B2BDB303}"/>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048000" y="43545"/>
          <a:ext cx="2185353" cy="420527"/>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xdr:col>
      <xdr:colOff>2514600</xdr:colOff>
      <xdr:row>0</xdr:row>
      <xdr:rowOff>43545</xdr:rowOff>
    </xdr:from>
    <xdr:to>
      <xdr:col>3</xdr:col>
      <xdr:colOff>207963</xdr:colOff>
      <xdr:row>1</xdr:row>
      <xdr:rowOff>208802</xdr:rowOff>
    </xdr:to>
    <xdr:pic>
      <xdr:nvPicPr>
        <xdr:cNvPr id="2" name="Image 1">
          <a:extLst>
            <a:ext uri="{FF2B5EF4-FFF2-40B4-BE49-F238E27FC236}">
              <a16:creationId xmlns:a16="http://schemas.microsoft.com/office/drawing/2014/main" id="{8856C3F4-EE6A-4DFC-A4F7-05216C331FFC}"/>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048000" y="43545"/>
          <a:ext cx="2185353" cy="420527"/>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xdr:col>
      <xdr:colOff>2514600</xdr:colOff>
      <xdr:row>0</xdr:row>
      <xdr:rowOff>43545</xdr:rowOff>
    </xdr:from>
    <xdr:to>
      <xdr:col>3</xdr:col>
      <xdr:colOff>207963</xdr:colOff>
      <xdr:row>1</xdr:row>
      <xdr:rowOff>208802</xdr:rowOff>
    </xdr:to>
    <xdr:pic>
      <xdr:nvPicPr>
        <xdr:cNvPr id="2" name="Image 1">
          <a:extLst>
            <a:ext uri="{FF2B5EF4-FFF2-40B4-BE49-F238E27FC236}">
              <a16:creationId xmlns:a16="http://schemas.microsoft.com/office/drawing/2014/main" id="{DC7CF49D-30B3-48B8-BAE2-ECAE173A0383}"/>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048000" y="43545"/>
          <a:ext cx="2185353" cy="420527"/>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1</xdr:col>
      <xdr:colOff>2514600</xdr:colOff>
      <xdr:row>0</xdr:row>
      <xdr:rowOff>43545</xdr:rowOff>
    </xdr:from>
    <xdr:to>
      <xdr:col>3</xdr:col>
      <xdr:colOff>207963</xdr:colOff>
      <xdr:row>1</xdr:row>
      <xdr:rowOff>208802</xdr:rowOff>
    </xdr:to>
    <xdr:pic>
      <xdr:nvPicPr>
        <xdr:cNvPr id="2" name="Image 1">
          <a:extLst>
            <a:ext uri="{FF2B5EF4-FFF2-40B4-BE49-F238E27FC236}">
              <a16:creationId xmlns:a16="http://schemas.microsoft.com/office/drawing/2014/main" id="{892677BC-72FF-4E57-BD71-1E055BAA2418}"/>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048000" y="43545"/>
          <a:ext cx="2185353" cy="420527"/>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1</xdr:col>
      <xdr:colOff>2514600</xdr:colOff>
      <xdr:row>0</xdr:row>
      <xdr:rowOff>43545</xdr:rowOff>
    </xdr:from>
    <xdr:to>
      <xdr:col>2</xdr:col>
      <xdr:colOff>859059</xdr:colOff>
      <xdr:row>1</xdr:row>
      <xdr:rowOff>208802</xdr:rowOff>
    </xdr:to>
    <xdr:pic>
      <xdr:nvPicPr>
        <xdr:cNvPr id="2" name="Image 1">
          <a:extLst>
            <a:ext uri="{FF2B5EF4-FFF2-40B4-BE49-F238E27FC236}">
              <a16:creationId xmlns:a16="http://schemas.microsoft.com/office/drawing/2014/main" id="{162C8729-6A7E-4317-8588-CA447D5701D4}"/>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048000" y="43545"/>
          <a:ext cx="2185353" cy="420527"/>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1</xdr:col>
      <xdr:colOff>2514600</xdr:colOff>
      <xdr:row>0</xdr:row>
      <xdr:rowOff>43545</xdr:rowOff>
    </xdr:from>
    <xdr:to>
      <xdr:col>3</xdr:col>
      <xdr:colOff>207963</xdr:colOff>
      <xdr:row>1</xdr:row>
      <xdr:rowOff>208802</xdr:rowOff>
    </xdr:to>
    <xdr:pic>
      <xdr:nvPicPr>
        <xdr:cNvPr id="2" name="Image 1">
          <a:extLst>
            <a:ext uri="{FF2B5EF4-FFF2-40B4-BE49-F238E27FC236}">
              <a16:creationId xmlns:a16="http://schemas.microsoft.com/office/drawing/2014/main" id="{E66DED31-2484-4255-B4C9-CC607370CB95}"/>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048000" y="43545"/>
          <a:ext cx="2185353" cy="420527"/>
        </a:xfrm>
        <a:prstGeom prst="rect">
          <a:avLst/>
        </a:prstGeom>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1</xdr:col>
      <xdr:colOff>2514600</xdr:colOff>
      <xdr:row>0</xdr:row>
      <xdr:rowOff>43545</xdr:rowOff>
    </xdr:from>
    <xdr:to>
      <xdr:col>3</xdr:col>
      <xdr:colOff>211773</xdr:colOff>
      <xdr:row>1</xdr:row>
      <xdr:rowOff>212612</xdr:rowOff>
    </xdr:to>
    <xdr:pic>
      <xdr:nvPicPr>
        <xdr:cNvPr id="2" name="Image 1">
          <a:extLst>
            <a:ext uri="{FF2B5EF4-FFF2-40B4-BE49-F238E27FC236}">
              <a16:creationId xmlns:a16="http://schemas.microsoft.com/office/drawing/2014/main" id="{07F86772-94E3-4649-8977-E117A5E84FFD}"/>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048000" y="43545"/>
          <a:ext cx="2185353" cy="420527"/>
        </a:xfrm>
        <a:prstGeom prst="rect">
          <a:avLst/>
        </a:prstGeom>
      </xdr:spPr>
    </xdr:pic>
    <xdr:clientData/>
  </xdr:twoCellAnchor>
</xdr:wsDr>
</file>

<file path=xl/theme/theme1.xml><?xml version="1.0" encoding="utf-8"?>
<a:theme xmlns:a="http://schemas.openxmlformats.org/drawingml/2006/main" name="Thème OPTIM">
  <a:themeElements>
    <a:clrScheme name="Personnalisé 3">
      <a:dk1>
        <a:srgbClr val="1D1D1D"/>
      </a:dk1>
      <a:lt1>
        <a:sysClr val="window" lastClr="FFFFFF"/>
      </a:lt1>
      <a:dk2>
        <a:srgbClr val="53565A"/>
      </a:dk2>
      <a:lt2>
        <a:srgbClr val="9B9B9A"/>
      </a:lt2>
      <a:accent1>
        <a:srgbClr val="F9423A"/>
      </a:accent1>
      <a:accent2>
        <a:srgbClr val="FCE300"/>
      </a:accent2>
      <a:accent3>
        <a:srgbClr val="005151"/>
      </a:accent3>
      <a:accent4>
        <a:srgbClr val="5D7975"/>
      </a:accent4>
      <a:accent5>
        <a:srgbClr val="FF7768"/>
      </a:accent5>
      <a:accent6>
        <a:srgbClr val="54C0DC"/>
      </a:accent6>
      <a:hlink>
        <a:srgbClr val="30457C"/>
      </a:hlink>
      <a:folHlink>
        <a:srgbClr val="30457C"/>
      </a:folHlink>
    </a:clrScheme>
    <a:fontScheme name="Personnalisé 2">
      <a:majorFont>
        <a:latin typeface="Segoe UI"/>
        <a:ea typeface=""/>
        <a:cs typeface=""/>
      </a:majorFont>
      <a:minorFont>
        <a:latin typeface="Segoe UI"/>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E9D4F8F-B363-476B-B647-223AF2560145}">
  <sheetPr codeName="Feuil5">
    <tabColor theme="3"/>
    <pageSetUpPr fitToPage="1"/>
  </sheetPr>
  <dimension ref="A1:H45"/>
  <sheetViews>
    <sheetView view="pageBreakPreview" zoomScaleNormal="85" zoomScaleSheetLayoutView="100" workbookViewId="0">
      <pane xSplit="8" ySplit="12" topLeftCell="I13" activePane="bottomRight" state="frozen"/>
      <selection pane="topRight" activeCell="H1" sqref="H1"/>
      <selection pane="bottomLeft" activeCell="A13" sqref="A13"/>
      <selection pane="bottomRight" activeCell="A6" sqref="A6:H8"/>
    </sheetView>
  </sheetViews>
  <sheetFormatPr baseColWidth="10" defaultColWidth="11" defaultRowHeight="16.5" outlineLevelRow="1" x14ac:dyDescent="0.3"/>
  <cols>
    <col min="1" max="1" width="3.25" style="2" customWidth="1"/>
    <col min="2" max="2" width="7.75" style="2" customWidth="1"/>
    <col min="3" max="3" width="17.75" style="2" customWidth="1"/>
    <col min="4" max="4" width="23.75" style="2" customWidth="1"/>
    <col min="5" max="6" width="8.125" style="2" customWidth="1"/>
    <col min="7" max="8" width="15.5" style="2" customWidth="1"/>
    <col min="9" max="16384" width="11" style="2"/>
  </cols>
  <sheetData>
    <row r="1" spans="1:8" ht="19.899999999999999" customHeight="1" x14ac:dyDescent="0.3">
      <c r="A1" s="126"/>
      <c r="B1" s="126"/>
      <c r="C1" s="126"/>
      <c r="D1" s="126"/>
      <c r="E1" s="126"/>
      <c r="F1" s="126"/>
      <c r="G1" s="126"/>
      <c r="H1" s="34" t="s">
        <v>8</v>
      </c>
    </row>
    <row r="2" spans="1:8" ht="19.899999999999999" customHeight="1" x14ac:dyDescent="0.3">
      <c r="A2" s="126"/>
      <c r="B2" s="126"/>
      <c r="C2" s="126"/>
      <c r="D2" s="126"/>
      <c r="E2" s="126"/>
      <c r="F2" s="126"/>
      <c r="G2" s="126"/>
      <c r="H2" s="34">
        <f ca="1">TODAY()</f>
        <v>45748</v>
      </c>
    </row>
    <row r="3" spans="1:8" ht="15" customHeight="1" x14ac:dyDescent="0.3">
      <c r="A3" s="127" t="s">
        <v>17</v>
      </c>
      <c r="B3" s="127"/>
      <c r="C3" s="127"/>
      <c r="D3" s="127"/>
      <c r="E3" s="127"/>
      <c r="F3" s="127"/>
      <c r="G3" s="127"/>
      <c r="H3" s="127"/>
    </row>
    <row r="4" spans="1:8" ht="15" customHeight="1" x14ac:dyDescent="0.3">
      <c r="A4" s="127"/>
      <c r="B4" s="127"/>
      <c r="C4" s="127"/>
      <c r="D4" s="127"/>
      <c r="E4" s="127"/>
      <c r="F4" s="127"/>
      <c r="G4" s="127"/>
      <c r="H4" s="127"/>
    </row>
    <row r="5" spans="1:8" s="1" customFormat="1" ht="10.15" customHeight="1" outlineLevel="1" x14ac:dyDescent="0.3">
      <c r="A5" s="4"/>
      <c r="C5" s="128"/>
      <c r="D5" s="128"/>
      <c r="E5" s="128"/>
      <c r="F5" s="128"/>
      <c r="G5" s="128"/>
      <c r="H5" s="128"/>
    </row>
    <row r="6" spans="1:8" s="1" customFormat="1" ht="25.5" outlineLevel="1" x14ac:dyDescent="0.2">
      <c r="A6" s="129" t="s">
        <v>11</v>
      </c>
      <c r="B6" s="130"/>
      <c r="C6" s="131" t="s">
        <v>27</v>
      </c>
      <c r="D6" s="132"/>
      <c r="E6" s="132"/>
      <c r="F6" s="132"/>
      <c r="G6" s="132"/>
      <c r="H6" s="133"/>
    </row>
    <row r="7" spans="1:8" s="1" customFormat="1" ht="25.5" outlineLevel="1" x14ac:dyDescent="0.2">
      <c r="A7" s="134" t="s">
        <v>24</v>
      </c>
      <c r="B7" s="135"/>
      <c r="C7" s="136" t="s">
        <v>32</v>
      </c>
      <c r="D7" s="137"/>
      <c r="E7" s="137"/>
      <c r="F7" s="137"/>
      <c r="G7" s="137"/>
      <c r="H7" s="138"/>
    </row>
    <row r="8" spans="1:8" s="1" customFormat="1" ht="17.25" outlineLevel="1" x14ac:dyDescent="0.2">
      <c r="A8" s="80" t="s">
        <v>25</v>
      </c>
      <c r="B8" s="81"/>
      <c r="C8" s="136" t="s">
        <v>31</v>
      </c>
      <c r="D8" s="137"/>
      <c r="E8" s="137"/>
      <c r="F8" s="137"/>
      <c r="G8" s="137"/>
      <c r="H8" s="138"/>
    </row>
    <row r="9" spans="1:8" s="1" customFormat="1" ht="17.25" outlineLevel="1" x14ac:dyDescent="0.2">
      <c r="A9" s="124" t="s">
        <v>16</v>
      </c>
      <c r="B9" s="124"/>
      <c r="C9" s="124"/>
      <c r="D9" s="124"/>
      <c r="E9" s="124"/>
      <c r="F9" s="124"/>
      <c r="G9" s="124"/>
      <c r="H9" s="18">
        <v>9700</v>
      </c>
    </row>
    <row r="10" spans="1:8" s="1" customFormat="1" ht="15.6" customHeight="1" outlineLevel="1" x14ac:dyDescent="0.2">
      <c r="A10" s="124" t="s">
        <v>19</v>
      </c>
      <c r="B10" s="124"/>
      <c r="C10" s="124"/>
      <c r="D10" s="124"/>
      <c r="E10" s="124"/>
      <c r="F10" s="124"/>
      <c r="G10" s="124"/>
      <c r="H10" s="43">
        <v>2</v>
      </c>
    </row>
    <row r="11" spans="1:8" ht="10.15" customHeight="1" x14ac:dyDescent="0.3">
      <c r="A11" s="3"/>
      <c r="C11" s="125"/>
      <c r="D11" s="125"/>
      <c r="E11" s="125"/>
      <c r="F11" s="125"/>
      <c r="G11" s="125"/>
      <c r="H11" s="125"/>
    </row>
    <row r="12" spans="1:8" s="1" customFormat="1" ht="20.100000000000001" customHeight="1" x14ac:dyDescent="0.2">
      <c r="A12" s="44" t="s">
        <v>2</v>
      </c>
      <c r="B12" s="45"/>
      <c r="C12" s="45"/>
      <c r="D12" s="45"/>
      <c r="E12" s="45"/>
      <c r="F12" s="45"/>
      <c r="G12" s="45"/>
      <c r="H12" s="46"/>
    </row>
    <row r="13" spans="1:8" s="1" customFormat="1" ht="10.15" customHeight="1" x14ac:dyDescent="0.2">
      <c r="D13" s="5"/>
      <c r="E13" s="5"/>
      <c r="F13" s="5"/>
      <c r="G13" s="5"/>
      <c r="H13" s="5"/>
    </row>
    <row r="14" spans="1:8" s="63" customFormat="1" ht="20.100000000000001" customHeight="1" x14ac:dyDescent="0.2">
      <c r="A14" s="73" t="s">
        <v>12</v>
      </c>
      <c r="B14" s="74"/>
      <c r="C14" s="74"/>
      <c r="D14" s="74"/>
      <c r="E14" s="74"/>
      <c r="F14" s="74"/>
      <c r="G14" s="75"/>
      <c r="H14" s="76">
        <f>SUM(H15:H25)</f>
        <v>0</v>
      </c>
    </row>
    <row r="15" spans="1:8" s="63" customFormat="1" ht="9.6" customHeight="1" x14ac:dyDescent="0.2">
      <c r="A15" s="66"/>
      <c r="B15" s="66"/>
      <c r="C15" s="66"/>
      <c r="D15" s="67"/>
      <c r="E15" s="67"/>
      <c r="G15" s="64"/>
      <c r="H15" s="65"/>
    </row>
    <row r="16" spans="1:8" s="1" customFormat="1" ht="19.149999999999999" customHeight="1" x14ac:dyDescent="0.2">
      <c r="A16" s="11">
        <f ca="1">COUNTIF($B$1:INDIRECT("$C"&amp;ROW($A16)),"LOT")</f>
        <v>1</v>
      </c>
      <c r="B16" s="11" t="s">
        <v>14</v>
      </c>
      <c r="C16" s="62" t="s">
        <v>23</v>
      </c>
      <c r="D16" s="57"/>
      <c r="E16" s="57"/>
      <c r="F16" s="57"/>
      <c r="G16" s="12"/>
      <c r="H16" s="12">
        <f>'INSTALLATION DE CHANTIER'!G48</f>
        <v>0</v>
      </c>
    </row>
    <row r="17" spans="1:8" s="63" customFormat="1" ht="9.6" customHeight="1" x14ac:dyDescent="0.2">
      <c r="A17" s="66"/>
      <c r="B17" s="66"/>
      <c r="C17" s="66"/>
      <c r="D17" s="67"/>
      <c r="E17" s="67"/>
      <c r="G17" s="64"/>
      <c r="H17" s="65"/>
    </row>
    <row r="18" spans="1:8" s="1" customFormat="1" ht="19.149999999999999" customHeight="1" x14ac:dyDescent="0.3">
      <c r="A18" s="11">
        <f ca="1">COUNTIF($B$1:INDIRECT("$C"&amp;ROW($A18)),"LOT")</f>
        <v>2</v>
      </c>
      <c r="B18" s="83" t="s">
        <v>14</v>
      </c>
      <c r="C18" s="84" t="s">
        <v>37</v>
      </c>
      <c r="D18" s="57"/>
      <c r="E18" s="57"/>
      <c r="F18" s="57"/>
      <c r="G18" s="12"/>
      <c r="H18" s="12">
        <f>'PLATRERIE - MENUISERIE INT'!G27</f>
        <v>0</v>
      </c>
    </row>
    <row r="19" spans="1:8" s="63" customFormat="1" ht="9.6" customHeight="1" x14ac:dyDescent="0.2">
      <c r="A19" s="66"/>
      <c r="B19" s="66"/>
      <c r="C19" s="66"/>
      <c r="D19" s="67"/>
      <c r="E19" s="67"/>
      <c r="G19" s="64"/>
      <c r="H19" s="65"/>
    </row>
    <row r="20" spans="1:8" s="1" customFormat="1" ht="19.149999999999999" customHeight="1" x14ac:dyDescent="0.3">
      <c r="A20" s="11">
        <f ca="1">COUNTIF($B$1:INDIRECT("$C"&amp;ROW($A20)),"LOT")</f>
        <v>3</v>
      </c>
      <c r="B20" s="83" t="s">
        <v>14</v>
      </c>
      <c r="C20" s="84" t="s">
        <v>35</v>
      </c>
      <c r="D20" s="57"/>
      <c r="E20" s="57"/>
      <c r="F20" s="57"/>
      <c r="G20" s="12"/>
      <c r="H20" s="12">
        <f>'SERRURERIE  -  AGENCEMENT'!G52</f>
        <v>0</v>
      </c>
    </row>
    <row r="21" spans="1:8" s="63" customFormat="1" ht="9.6" customHeight="1" x14ac:dyDescent="0.2">
      <c r="A21" s="66"/>
      <c r="B21" s="66"/>
      <c r="C21" s="66"/>
      <c r="D21" s="67"/>
      <c r="E21" s="67"/>
      <c r="G21" s="64"/>
      <c r="H21" s="65"/>
    </row>
    <row r="22" spans="1:8" s="1" customFormat="1" ht="19.149999999999999" customHeight="1" x14ac:dyDescent="0.3">
      <c r="A22" s="11">
        <f ca="1">COUNTIF($B$1:INDIRECT("$C"&amp;ROW($A22)),"LOT")</f>
        <v>4</v>
      </c>
      <c r="B22" s="83" t="s">
        <v>14</v>
      </c>
      <c r="C22" s="84" t="s">
        <v>36</v>
      </c>
      <c r="D22" s="57"/>
      <c r="E22" s="57"/>
      <c r="F22" s="57"/>
      <c r="G22" s="12"/>
      <c r="H22" s="12">
        <f>'REVETEMENTS DE SOL'!G27</f>
        <v>0</v>
      </c>
    </row>
    <row r="23" spans="1:8" s="63" customFormat="1" ht="9.6" customHeight="1" x14ac:dyDescent="0.2">
      <c r="A23" s="66"/>
      <c r="B23" s="66"/>
      <c r="C23" s="66"/>
      <c r="D23" s="67"/>
      <c r="E23" s="67"/>
      <c r="G23" s="64"/>
      <c r="H23" s="65"/>
    </row>
    <row r="24" spans="1:8" s="1" customFormat="1" ht="19.149999999999999" customHeight="1" x14ac:dyDescent="0.3">
      <c r="A24" s="11">
        <f ca="1">COUNTIF($B$1:INDIRECT("$C"&amp;ROW($A24)),"LOT")</f>
        <v>5</v>
      </c>
      <c r="B24" s="83" t="s">
        <v>14</v>
      </c>
      <c r="C24" s="84" t="s">
        <v>26</v>
      </c>
      <c r="D24" s="57"/>
      <c r="E24" s="57"/>
      <c r="F24" s="57"/>
      <c r="G24" s="12"/>
      <c r="H24" s="12">
        <f>'REVETEMENTS MURAUX'!G33</f>
        <v>0</v>
      </c>
    </row>
    <row r="25" spans="1:8" s="63" customFormat="1" ht="9.6" customHeight="1" x14ac:dyDescent="0.2">
      <c r="A25" s="66"/>
      <c r="B25" s="66"/>
      <c r="C25" s="66"/>
      <c r="D25" s="67"/>
      <c r="E25" s="67"/>
      <c r="G25" s="64"/>
      <c r="H25" s="65"/>
    </row>
    <row r="26" spans="1:8" s="63" customFormat="1" ht="20.100000000000001" customHeight="1" x14ac:dyDescent="0.2">
      <c r="A26" s="73" t="s">
        <v>13</v>
      </c>
      <c r="B26" s="74"/>
      <c r="C26" s="74"/>
      <c r="D26" s="74"/>
      <c r="E26" s="74"/>
      <c r="F26" s="74"/>
      <c r="G26" s="75"/>
      <c r="H26" s="76">
        <f>SUM(H27:H31)</f>
        <v>0</v>
      </c>
    </row>
    <row r="27" spans="1:8" s="63" customFormat="1" ht="9.6" customHeight="1" x14ac:dyDescent="0.2">
      <c r="A27" s="66"/>
      <c r="B27" s="66"/>
      <c r="C27" s="66"/>
      <c r="D27" s="67"/>
      <c r="E27" s="67"/>
      <c r="G27" s="64"/>
      <c r="H27" s="65"/>
    </row>
    <row r="28" spans="1:8" s="1" customFormat="1" ht="19.149999999999999" customHeight="1" x14ac:dyDescent="0.3">
      <c r="A28" s="11">
        <f ca="1">COUNTIF($B$1:INDIRECT("$C"&amp;ROW($A28)),"LOT")</f>
        <v>6</v>
      </c>
      <c r="B28" s="83" t="s">
        <v>14</v>
      </c>
      <c r="C28" s="86" t="s">
        <v>22</v>
      </c>
      <c r="D28" s="57"/>
      <c r="E28" s="57"/>
      <c r="F28" s="57"/>
      <c r="G28" s="12"/>
      <c r="H28" s="12">
        <f>PLOMBERIE!G23</f>
        <v>0</v>
      </c>
    </row>
    <row r="29" spans="1:8" s="63" customFormat="1" ht="9.6" customHeight="1" x14ac:dyDescent="0.2">
      <c r="A29" s="66"/>
      <c r="B29" s="66"/>
      <c r="C29" s="66"/>
      <c r="D29" s="67"/>
      <c r="E29" s="67"/>
      <c r="G29" s="64"/>
      <c r="H29" s="65"/>
    </row>
    <row r="30" spans="1:8" s="1" customFormat="1" ht="19.149999999999999" customHeight="1" x14ac:dyDescent="0.3">
      <c r="A30" s="11">
        <f ca="1">COUNTIF($B$1:INDIRECT("$C"&amp;ROW($A30)),"LOT")</f>
        <v>7</v>
      </c>
      <c r="B30" s="83" t="s">
        <v>14</v>
      </c>
      <c r="C30" s="84" t="s">
        <v>38</v>
      </c>
      <c r="D30" s="57"/>
      <c r="E30" s="57"/>
      <c r="F30" s="57"/>
      <c r="G30" s="12"/>
      <c r="H30" s="12">
        <f>ELECTRICITE!G35</f>
        <v>0</v>
      </c>
    </row>
    <row r="31" spans="1:8" s="1" customFormat="1" ht="10.15" customHeight="1" x14ac:dyDescent="0.2">
      <c r="C31" s="6"/>
      <c r="D31" s="7"/>
      <c r="E31" s="7"/>
      <c r="F31" s="7"/>
      <c r="G31" s="7"/>
      <c r="H31" s="7"/>
    </row>
    <row r="32" spans="1:8" s="1" customFormat="1" ht="19.5" customHeight="1" x14ac:dyDescent="0.2">
      <c r="A32" s="44" t="str">
        <f>"Montant Total € HT - "&amp;A12</f>
        <v>Montant Total € HT - TRAVAUX</v>
      </c>
      <c r="B32" s="45"/>
      <c r="C32" s="45"/>
      <c r="D32" s="45"/>
      <c r="E32" s="71"/>
      <c r="F32" s="45"/>
      <c r="G32" s="46"/>
      <c r="H32" s="8">
        <f>H14+H26</f>
        <v>0</v>
      </c>
    </row>
    <row r="33" spans="1:8" s="1" customFormat="1" ht="10.15" customHeight="1" x14ac:dyDescent="0.2">
      <c r="C33" s="6"/>
      <c r="D33" s="7"/>
      <c r="E33" s="7"/>
      <c r="F33" s="7"/>
      <c r="G33" s="7"/>
      <c r="H33" s="7"/>
    </row>
    <row r="34" spans="1:8" ht="9.75" customHeight="1" outlineLevel="1" x14ac:dyDescent="0.3"/>
    <row r="35" spans="1:8" s="1" customFormat="1" ht="20.100000000000001" customHeight="1" x14ac:dyDescent="0.2">
      <c r="A35" s="47" t="s">
        <v>10</v>
      </c>
      <c r="B35" s="48"/>
      <c r="C35" s="48"/>
      <c r="D35" s="48"/>
      <c r="E35" s="72"/>
      <c r="F35" s="48"/>
      <c r="G35" s="49"/>
      <c r="H35" s="35">
        <f>H32</f>
        <v>0</v>
      </c>
    </row>
    <row r="36" spans="1:8" s="1" customFormat="1" ht="20.100000000000001" customHeight="1" outlineLevel="1" x14ac:dyDescent="0.2">
      <c r="A36" s="53" t="s">
        <v>9</v>
      </c>
      <c r="B36" s="54"/>
      <c r="C36" s="55"/>
      <c r="D36" s="55"/>
      <c r="E36" s="55"/>
      <c r="F36" s="55"/>
      <c r="G36" s="56"/>
      <c r="H36" s="36">
        <f>SUM(H35*20%)</f>
        <v>0</v>
      </c>
    </row>
    <row r="37" spans="1:8" s="1" customFormat="1" ht="20.100000000000001" customHeight="1" outlineLevel="1" x14ac:dyDescent="0.2">
      <c r="A37" s="50" t="s">
        <v>3</v>
      </c>
      <c r="B37" s="51"/>
      <c r="C37" s="51"/>
      <c r="D37" s="51"/>
      <c r="E37" s="51"/>
      <c r="F37" s="51"/>
      <c r="G37" s="52"/>
      <c r="H37" s="37">
        <f>SUM(H35+H36)</f>
        <v>0</v>
      </c>
    </row>
    <row r="38" spans="1:8" ht="9.75" customHeight="1" outlineLevel="1" x14ac:dyDescent="0.3"/>
    <row r="39" spans="1:8" s="68" customFormat="1" ht="10.9" customHeight="1" x14ac:dyDescent="0.3">
      <c r="G39" s="69"/>
      <c r="H39" s="70"/>
    </row>
    <row r="40" spans="1:8" s="68" customFormat="1" ht="10.9" customHeight="1" x14ac:dyDescent="0.3">
      <c r="G40" s="69"/>
      <c r="H40" s="70"/>
    </row>
    <row r="41" spans="1:8" s="68" customFormat="1" ht="10.9" customHeight="1" x14ac:dyDescent="0.3">
      <c r="G41" s="69"/>
      <c r="H41" s="70"/>
    </row>
    <row r="42" spans="1:8" s="68" customFormat="1" ht="10.9" customHeight="1" x14ac:dyDescent="0.3">
      <c r="G42" s="69"/>
      <c r="H42" s="70"/>
    </row>
    <row r="43" spans="1:8" s="68" customFormat="1" ht="10.9" customHeight="1" x14ac:dyDescent="0.3">
      <c r="G43" s="69"/>
      <c r="H43" s="70"/>
    </row>
    <row r="44" spans="1:8" s="68" customFormat="1" ht="10.9" customHeight="1" x14ac:dyDescent="0.3">
      <c r="G44" s="69"/>
      <c r="H44" s="70"/>
    </row>
    <row r="45" spans="1:8" s="68" customFormat="1" ht="10.9" customHeight="1" x14ac:dyDescent="0.3">
      <c r="G45" s="69"/>
      <c r="H45" s="70"/>
    </row>
  </sheetData>
  <mergeCells count="11">
    <mergeCell ref="A9:G9"/>
    <mergeCell ref="A10:G10"/>
    <mergeCell ref="C11:H11"/>
    <mergeCell ref="A1:G2"/>
    <mergeCell ref="A3:H4"/>
    <mergeCell ref="C5:H5"/>
    <mergeCell ref="A6:B6"/>
    <mergeCell ref="C6:H6"/>
    <mergeCell ref="A7:B7"/>
    <mergeCell ref="C7:H7"/>
    <mergeCell ref="C8:H8"/>
  </mergeCells>
  <dataValidations count="1">
    <dataValidation allowBlank="1" sqref="A3" xr:uid="{5D5E8CC5-EE9E-460A-8256-08BDF4235828}"/>
  </dataValidations>
  <hyperlinks>
    <hyperlink ref="C16" location="'INSTALLATION DE CHANTIER'!A1" display="INSTALLATION DE CHANTIER" xr:uid="{CF21665F-BED6-4A53-8746-0D1100C735BF}"/>
    <hyperlink ref="C20" location="'SERRURERIE  -  AGENCEMENT'!A1" display="SERRURERIE  -  AGENCEMENT" xr:uid="{9A968416-19EB-4C74-9B85-71EFB116E808}"/>
    <hyperlink ref="C22" location="'REVETEMENTS DE SOL'!A1" display="REVETEMENTS DE SOL" xr:uid="{08F7227C-48BD-4ED8-BF55-1554A226974E}"/>
    <hyperlink ref="C24" location="'REVETEMENTS MURAUX'!A1" display="REVETEMENTS MURAUX" xr:uid="{9E21A5C4-C351-47BB-8B0B-5550CEA8F732}"/>
    <hyperlink ref="C18" location="'PLATRERIE - MENUISERIE INT'!A1" display="PLATRERIE - MENUISERIE INT" xr:uid="{5F110EA6-8843-490E-B163-F599AC545990}"/>
    <hyperlink ref="C30" location="'ELECTRICITE'!A1" display="ELECTRICITE" xr:uid="{F7116058-3654-48A6-BE26-269680AB6E88}"/>
    <hyperlink ref="C28" location="'PLOMBERIE'!A1" display="PLOMBERIE" xr:uid="{533B3860-ABC9-4AA0-92BC-8B93FDAC5C81}"/>
  </hyperlinks>
  <printOptions horizontalCentered="1"/>
  <pageMargins left="0.39370078740157483" right="0.39370078740157483" top="0.59055118110236227" bottom="0.59055118110236227" header="0.31496062992125984" footer="0.31496062992125984"/>
  <pageSetup paperSize="9" scale="88" fitToHeight="0" orientation="portrait" r:id="rId1"/>
  <headerFooter alignWithMargins="0">
    <oddFooter>&amp;C&amp;"Segoe UI,Normal"&amp;10&amp;K03+000KARDHAM SAS au capital social de 442 680 euros - RCS Strasbourg B 384 407 896
TVA intracommunautaire : FR1238447896&amp;R&amp;"Segoe UI,Normal"&amp;10&amp;K03+000Page &amp;P / &amp;N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1D5C82D-2DA9-4EBA-9475-7127A460E5EC}">
  <sheetPr>
    <tabColor rgb="FFFFFF00"/>
  </sheetPr>
  <dimension ref="F11:H28"/>
  <sheetViews>
    <sheetView tabSelected="1" topLeftCell="A16" workbookViewId="0">
      <selection activeCell="J25" sqref="J25"/>
    </sheetView>
  </sheetViews>
  <sheetFormatPr baseColWidth="10" defaultRowHeight="14.25" x14ac:dyDescent="0.2"/>
  <cols>
    <col min="6" max="6" width="25.25" customWidth="1"/>
    <col min="7" max="7" width="17.875" customWidth="1"/>
    <col min="8" max="8" width="21.75" customWidth="1"/>
  </cols>
  <sheetData>
    <row r="11" spans="6:8" ht="15" x14ac:dyDescent="0.25">
      <c r="F11" s="139" t="s">
        <v>179</v>
      </c>
      <c r="G11" s="139"/>
      <c r="H11" s="139"/>
    </row>
    <row r="19" spans="6:8" ht="132" customHeight="1" x14ac:dyDescent="0.2">
      <c r="F19" s="140" t="s">
        <v>180</v>
      </c>
      <c r="G19" s="141"/>
      <c r="H19" s="141"/>
    </row>
    <row r="20" spans="6:8" ht="39.75" customHeight="1" x14ac:dyDescent="0.2">
      <c r="F20" s="110" t="s">
        <v>181</v>
      </c>
      <c r="G20" s="111" t="s">
        <v>182</v>
      </c>
      <c r="H20" s="112" t="s">
        <v>183</v>
      </c>
    </row>
    <row r="21" spans="6:8" x14ac:dyDescent="0.2">
      <c r="F21" s="115" t="s">
        <v>184</v>
      </c>
      <c r="G21" s="113"/>
      <c r="H21" s="114"/>
    </row>
    <row r="22" spans="6:8" ht="18.75" customHeight="1" x14ac:dyDescent="0.2">
      <c r="F22" s="115" t="s">
        <v>185</v>
      </c>
      <c r="G22" s="116"/>
      <c r="H22" s="117"/>
    </row>
    <row r="23" spans="6:8" ht="25.5" customHeight="1" x14ac:dyDescent="0.2">
      <c r="F23" s="115" t="s">
        <v>186</v>
      </c>
      <c r="G23" s="116"/>
      <c r="H23" s="117"/>
    </row>
    <row r="24" spans="6:8" ht="16.5" customHeight="1" x14ac:dyDescent="0.2">
      <c r="F24" s="115" t="s">
        <v>187</v>
      </c>
      <c r="G24" s="118"/>
      <c r="H24" s="117"/>
    </row>
    <row r="25" spans="6:8" x14ac:dyDescent="0.2">
      <c r="F25" s="115" t="s">
        <v>188</v>
      </c>
      <c r="G25" s="116"/>
      <c r="H25" s="117"/>
    </row>
    <row r="26" spans="6:8" ht="20.25" customHeight="1" x14ac:dyDescent="0.2">
      <c r="F26" s="115" t="s">
        <v>189</v>
      </c>
      <c r="G26" s="119"/>
      <c r="H26" s="117"/>
    </row>
    <row r="27" spans="6:8" ht="17.25" customHeight="1" x14ac:dyDescent="0.2">
      <c r="F27" s="120" t="s">
        <v>190</v>
      </c>
      <c r="G27" s="121"/>
      <c r="H27" s="122"/>
    </row>
    <row r="28" spans="6:8" x14ac:dyDescent="0.2">
      <c r="F28" s="123" t="s">
        <v>191</v>
      </c>
      <c r="G28" s="116"/>
      <c r="H28" s="117"/>
    </row>
  </sheetData>
  <mergeCells count="2">
    <mergeCell ref="F11:H11"/>
    <mergeCell ref="F19:H19"/>
  </mergeCell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5783AA-80BC-4E5B-9B2D-1D9D9DB93BB9}">
  <sheetPr codeName="Feuil59">
    <tabColor rgb="FFFF7768"/>
    <pageSetUpPr fitToPage="1"/>
  </sheetPr>
  <dimension ref="A1:G217"/>
  <sheetViews>
    <sheetView showZeros="0" view="pageBreakPreview" zoomScale="44" zoomScaleNormal="44" zoomScaleSheetLayoutView="44" workbookViewId="0">
      <pane xSplit="7" ySplit="11" topLeftCell="H12" activePane="bottomRight" state="frozen"/>
      <selection activeCell="W2" sqref="W2"/>
      <selection pane="topRight" activeCell="W2" sqref="W2"/>
      <selection pane="bottomLeft" activeCell="W2" sqref="W2"/>
      <selection pane="bottomRight" activeCell="G1" sqref="G1:G2"/>
    </sheetView>
  </sheetViews>
  <sheetFormatPr baseColWidth="10" defaultColWidth="11" defaultRowHeight="16.5" outlineLevelRow="1" x14ac:dyDescent="0.3"/>
  <cols>
    <col min="1" max="1" width="7" style="2" customWidth="1"/>
    <col min="2" max="2" width="43.375" style="2" customWidth="1"/>
    <col min="3" max="3" width="15.5" style="23" bestFit="1" customWidth="1"/>
    <col min="4" max="5" width="8.125" style="2" customWidth="1"/>
    <col min="6" max="7" width="15.5" style="2" customWidth="1"/>
    <col min="8" max="16384" width="11" style="2"/>
  </cols>
  <sheetData>
    <row r="1" spans="1:7" ht="19.899999999999999" customHeight="1" x14ac:dyDescent="0.3">
      <c r="A1" s="146"/>
      <c r="B1" s="147"/>
      <c r="C1" s="147"/>
      <c r="D1" s="147"/>
      <c r="E1" s="147"/>
      <c r="F1" s="148"/>
      <c r="G1" s="9" t="str">
        <f>SYNTHESE!H1</f>
        <v>Indice</v>
      </c>
    </row>
    <row r="2" spans="1:7" ht="19.899999999999999" customHeight="1" x14ac:dyDescent="0.3">
      <c r="A2" s="149"/>
      <c r="B2" s="150"/>
      <c r="C2" s="150"/>
      <c r="D2" s="150"/>
      <c r="E2" s="150"/>
      <c r="F2" s="151"/>
      <c r="G2" s="10">
        <f ca="1">SYNTHESE!H2</f>
        <v>45748</v>
      </c>
    </row>
    <row r="3" spans="1:7" ht="15" customHeight="1" x14ac:dyDescent="0.3">
      <c r="A3" s="152" t="s">
        <v>17</v>
      </c>
      <c r="B3" s="153"/>
      <c r="C3" s="153"/>
      <c r="D3" s="153"/>
      <c r="E3" s="153"/>
      <c r="F3" s="153"/>
      <c r="G3" s="154"/>
    </row>
    <row r="4" spans="1:7" ht="15" customHeight="1" x14ac:dyDescent="0.3">
      <c r="A4" s="155"/>
      <c r="B4" s="156"/>
      <c r="C4" s="156"/>
      <c r="D4" s="156"/>
      <c r="E4" s="156"/>
      <c r="F4" s="156"/>
      <c r="G4" s="157"/>
    </row>
    <row r="5" spans="1:7" s="1" customFormat="1" ht="10.15" customHeight="1" outlineLevel="1" x14ac:dyDescent="0.2">
      <c r="B5" s="128"/>
      <c r="C5" s="128"/>
      <c r="D5" s="128"/>
      <c r="E5" s="128"/>
      <c r="F5" s="128"/>
      <c r="G5" s="128"/>
    </row>
    <row r="6" spans="1:7" s="1" customFormat="1" ht="24.6" customHeight="1" outlineLevel="1" x14ac:dyDescent="0.2">
      <c r="A6" s="134" t="str">
        <f>SYNTHESE!A6&amp;" "&amp;SYNTHESE!C6</f>
        <v>CLIENT : Université de Bordeaux</v>
      </c>
      <c r="B6" s="135"/>
      <c r="C6" s="135"/>
      <c r="D6" s="135"/>
      <c r="E6" s="135"/>
      <c r="F6" s="135"/>
      <c r="G6" s="142"/>
    </row>
    <row r="7" spans="1:7" s="1" customFormat="1" ht="24.6" customHeight="1" outlineLevel="1" x14ac:dyDescent="0.2">
      <c r="A7" s="134" t="str">
        <f>SYNTHESE!A7&amp;" "&amp;SYNTHESE!C7</f>
        <v>PROJET :  Aménagement d'espace tertiaires et réfection Opération 2 : Mise en accessibilité du batiment 13</v>
      </c>
      <c r="B7" s="135"/>
      <c r="C7" s="135"/>
      <c r="D7" s="135"/>
      <c r="E7" s="135"/>
      <c r="F7" s="135"/>
      <c r="G7" s="142"/>
    </row>
    <row r="8" spans="1:7" s="1" customFormat="1" ht="19.149999999999999" customHeight="1" outlineLevel="1" x14ac:dyDescent="0.2">
      <c r="A8" s="134" t="str">
        <f>SYNTHESE!A8&amp;" "&amp;SYNTHESE!C8</f>
        <v>Adresse  :  Institut européen de chimie et biologie rue Escarpin, 33600 PESSAC</v>
      </c>
      <c r="B8" s="135"/>
      <c r="C8" s="135"/>
      <c r="D8" s="135"/>
      <c r="E8" s="135"/>
      <c r="F8" s="135"/>
      <c r="G8" s="142"/>
    </row>
    <row r="9" spans="1:7" ht="10.15" customHeight="1" x14ac:dyDescent="0.3">
      <c r="B9" s="125"/>
      <c r="C9" s="125"/>
      <c r="D9" s="125"/>
      <c r="E9" s="125"/>
      <c r="F9" s="125"/>
      <c r="G9" s="125"/>
    </row>
    <row r="10" spans="1:7" s="1" customFormat="1" ht="19.5" customHeight="1" x14ac:dyDescent="0.2">
      <c r="A10" s="19" t="s">
        <v>14</v>
      </c>
      <c r="B10" s="143" t="s">
        <v>23</v>
      </c>
      <c r="C10" s="144"/>
      <c r="D10" s="144"/>
      <c r="E10" s="144"/>
      <c r="F10" s="144"/>
      <c r="G10" s="145"/>
    </row>
    <row r="11" spans="1:7" s="1" customFormat="1" ht="15" customHeight="1" x14ac:dyDescent="0.2">
      <c r="A11" s="15" t="s">
        <v>6</v>
      </c>
      <c r="B11" s="15" t="s">
        <v>7</v>
      </c>
      <c r="C11" s="20" t="s">
        <v>15</v>
      </c>
      <c r="D11" s="16" t="s">
        <v>1</v>
      </c>
      <c r="E11" s="16" t="s">
        <v>0</v>
      </c>
      <c r="F11" s="16" t="s">
        <v>5</v>
      </c>
      <c r="G11" s="17" t="s">
        <v>4</v>
      </c>
    </row>
    <row r="12" spans="1:7" s="1" customFormat="1" ht="19.899999999999999" customHeight="1" x14ac:dyDescent="0.2">
      <c r="A12" s="13"/>
      <c r="B12" s="14"/>
      <c r="C12" s="14"/>
      <c r="D12" s="38">
        <v>0</v>
      </c>
      <c r="E12" s="39">
        <v>0</v>
      </c>
      <c r="F12" s="38"/>
      <c r="G12" s="40">
        <f t="shared" ref="G12:G46" si="0">IFERROR(E12*F12,"")</f>
        <v>0</v>
      </c>
    </row>
    <row r="13" spans="1:7" s="1" customFormat="1" ht="19.899999999999999" customHeight="1" x14ac:dyDescent="0.2">
      <c r="A13" s="13"/>
      <c r="B13" s="91" t="s">
        <v>135</v>
      </c>
      <c r="C13" s="14"/>
      <c r="D13" s="38">
        <v>0</v>
      </c>
      <c r="E13" s="39">
        <v>0</v>
      </c>
      <c r="F13" s="38"/>
      <c r="G13" s="40">
        <f t="shared" ref="G13" si="1">IFERROR(E13*F13,"")</f>
        <v>0</v>
      </c>
    </row>
    <row r="14" spans="1:7" s="1" customFormat="1" ht="28.5" x14ac:dyDescent="0.2">
      <c r="A14" s="13"/>
      <c r="B14" s="94" t="s">
        <v>88</v>
      </c>
      <c r="C14" s="14"/>
      <c r="D14" s="38">
        <v>0</v>
      </c>
      <c r="E14" s="39">
        <v>0</v>
      </c>
      <c r="F14" s="38"/>
      <c r="G14" s="40">
        <f t="shared" si="0"/>
        <v>0</v>
      </c>
    </row>
    <row r="15" spans="1:7" s="1" customFormat="1" ht="19.899999999999999" customHeight="1" x14ac:dyDescent="0.2">
      <c r="A15" s="13"/>
      <c r="B15" s="14"/>
      <c r="C15" s="14"/>
      <c r="D15" s="38">
        <v>0</v>
      </c>
      <c r="E15" s="39">
        <v>0</v>
      </c>
      <c r="F15" s="38"/>
      <c r="G15" s="40">
        <f t="shared" si="0"/>
        <v>0</v>
      </c>
    </row>
    <row r="16" spans="1:7" s="1" customFormat="1" ht="19.899999999999999" customHeight="1" x14ac:dyDescent="0.2">
      <c r="A16" s="13"/>
      <c r="B16" s="82" t="s">
        <v>65</v>
      </c>
      <c r="C16" s="14"/>
      <c r="D16" s="38">
        <v>0</v>
      </c>
      <c r="E16" s="39">
        <v>0</v>
      </c>
      <c r="F16" s="38"/>
      <c r="G16" s="40">
        <f t="shared" si="0"/>
        <v>0</v>
      </c>
    </row>
    <row r="17" spans="1:7" s="1" customFormat="1" ht="42.75" x14ac:dyDescent="0.2">
      <c r="A17" s="13"/>
      <c r="B17" s="87" t="s">
        <v>92</v>
      </c>
      <c r="C17" s="14"/>
      <c r="D17" s="38">
        <v>0</v>
      </c>
      <c r="E17" s="39">
        <v>0</v>
      </c>
      <c r="F17" s="38"/>
      <c r="G17" s="40">
        <f t="shared" ref="G17" si="2">IFERROR(E17*F17,"")</f>
        <v>0</v>
      </c>
    </row>
    <row r="18" spans="1:7" s="1" customFormat="1" ht="19.899999999999999" customHeight="1" x14ac:dyDescent="0.2">
      <c r="A18" s="13"/>
      <c r="B18" s="14" t="s">
        <v>62</v>
      </c>
      <c r="C18" s="14"/>
      <c r="D18" s="38" t="s">
        <v>77</v>
      </c>
      <c r="E18" s="39">
        <v>0</v>
      </c>
      <c r="F18" s="38"/>
      <c r="G18" s="40">
        <f t="shared" si="0"/>
        <v>0</v>
      </c>
    </row>
    <row r="19" spans="1:7" s="1" customFormat="1" ht="42.75" x14ac:dyDescent="0.2">
      <c r="A19" s="13"/>
      <c r="B19" s="14" t="s">
        <v>66</v>
      </c>
      <c r="C19" s="14"/>
      <c r="D19" s="38" t="s">
        <v>63</v>
      </c>
      <c r="E19" s="39">
        <v>0</v>
      </c>
      <c r="F19" s="38"/>
      <c r="G19" s="40">
        <f t="shared" si="0"/>
        <v>0</v>
      </c>
    </row>
    <row r="20" spans="1:7" s="1" customFormat="1" ht="19.899999999999999" customHeight="1" x14ac:dyDescent="0.2">
      <c r="A20" s="13"/>
      <c r="B20" s="14"/>
      <c r="C20" s="14"/>
      <c r="D20" s="38">
        <v>0</v>
      </c>
      <c r="E20" s="39">
        <v>0</v>
      </c>
      <c r="F20" s="38"/>
      <c r="G20" s="40">
        <f t="shared" si="0"/>
        <v>0</v>
      </c>
    </row>
    <row r="21" spans="1:7" s="1" customFormat="1" ht="19.899999999999999" customHeight="1" x14ac:dyDescent="0.2">
      <c r="A21" s="13"/>
      <c r="B21" s="88" t="s">
        <v>67</v>
      </c>
      <c r="C21" s="89"/>
      <c r="D21" s="38">
        <v>0</v>
      </c>
      <c r="E21" s="39">
        <v>0</v>
      </c>
      <c r="F21" s="38"/>
      <c r="G21" s="40">
        <f t="shared" si="0"/>
        <v>0</v>
      </c>
    </row>
    <row r="22" spans="1:7" s="1" customFormat="1" ht="71.25" x14ac:dyDescent="0.2">
      <c r="A22" s="13"/>
      <c r="B22" s="89" t="s">
        <v>74</v>
      </c>
      <c r="C22" s="89" t="s">
        <v>75</v>
      </c>
      <c r="D22" s="38" t="s">
        <v>73</v>
      </c>
      <c r="E22" s="39">
        <v>0</v>
      </c>
      <c r="F22" s="38"/>
      <c r="G22" s="40">
        <f t="shared" si="0"/>
        <v>0</v>
      </c>
    </row>
    <row r="23" spans="1:7" s="1" customFormat="1" ht="28.5" x14ac:dyDescent="0.2">
      <c r="A23" s="13"/>
      <c r="B23" s="14" t="s">
        <v>72</v>
      </c>
      <c r="C23" s="14" t="s">
        <v>80</v>
      </c>
      <c r="D23" s="38" t="s">
        <v>97</v>
      </c>
      <c r="E23" s="39">
        <v>0</v>
      </c>
      <c r="F23" s="38"/>
      <c r="G23" s="40">
        <f t="shared" si="0"/>
        <v>0</v>
      </c>
    </row>
    <row r="24" spans="1:7" s="1" customFormat="1" ht="19.899999999999999" customHeight="1" x14ac:dyDescent="0.2">
      <c r="A24" s="13"/>
      <c r="B24" s="14"/>
      <c r="C24" s="14"/>
      <c r="D24" s="38">
        <v>0</v>
      </c>
      <c r="E24" s="39">
        <v>0</v>
      </c>
      <c r="F24" s="38"/>
      <c r="G24" s="40">
        <f t="shared" si="0"/>
        <v>0</v>
      </c>
    </row>
    <row r="25" spans="1:7" s="1" customFormat="1" ht="19.899999999999999" customHeight="1" x14ac:dyDescent="0.2">
      <c r="A25" s="13"/>
      <c r="B25" s="92" t="s">
        <v>136</v>
      </c>
      <c r="C25" s="14"/>
      <c r="D25" s="38">
        <v>0</v>
      </c>
      <c r="E25" s="39">
        <v>0</v>
      </c>
      <c r="F25" s="38"/>
      <c r="G25" s="40">
        <f t="shared" si="0"/>
        <v>0</v>
      </c>
    </row>
    <row r="26" spans="1:7" s="1" customFormat="1" ht="57" x14ac:dyDescent="0.2">
      <c r="A26" s="13"/>
      <c r="B26" s="93" t="s">
        <v>95</v>
      </c>
      <c r="C26" s="14"/>
      <c r="D26" s="38">
        <v>0</v>
      </c>
      <c r="E26" s="39">
        <v>0</v>
      </c>
      <c r="F26" s="38"/>
      <c r="G26" s="40">
        <f t="shared" ref="G26" si="3">IFERROR(E26*F26,"")</f>
        <v>0</v>
      </c>
    </row>
    <row r="27" spans="1:7" s="1" customFormat="1" ht="19.899999999999999" customHeight="1" x14ac:dyDescent="0.2">
      <c r="A27" s="13"/>
      <c r="B27" s="87" t="s">
        <v>60</v>
      </c>
      <c r="C27" s="14"/>
      <c r="D27" s="38">
        <v>0</v>
      </c>
      <c r="E27" s="39">
        <v>0</v>
      </c>
      <c r="F27" s="38"/>
      <c r="G27" s="40">
        <f t="shared" si="0"/>
        <v>0</v>
      </c>
    </row>
    <row r="28" spans="1:7" s="1" customFormat="1" ht="42.75" x14ac:dyDescent="0.2">
      <c r="A28" s="13"/>
      <c r="B28" s="14" t="s">
        <v>76</v>
      </c>
      <c r="C28" s="14"/>
      <c r="D28" s="38" t="s">
        <v>97</v>
      </c>
      <c r="E28" s="39">
        <v>0</v>
      </c>
      <c r="F28" s="38"/>
      <c r="G28" s="40">
        <f t="shared" si="0"/>
        <v>0</v>
      </c>
    </row>
    <row r="29" spans="1:7" s="1" customFormat="1" ht="28.5" x14ac:dyDescent="0.2">
      <c r="A29" s="13"/>
      <c r="B29" s="87" t="s">
        <v>83</v>
      </c>
      <c r="C29" s="14"/>
      <c r="D29" s="38">
        <v>0</v>
      </c>
      <c r="E29" s="39">
        <v>0</v>
      </c>
      <c r="F29" s="38"/>
      <c r="G29" s="40">
        <f t="shared" si="0"/>
        <v>0</v>
      </c>
    </row>
    <row r="30" spans="1:7" s="1" customFormat="1" x14ac:dyDescent="0.2">
      <c r="A30" s="13"/>
      <c r="B30" s="14" t="s">
        <v>87</v>
      </c>
      <c r="C30" s="14" t="s">
        <v>82</v>
      </c>
      <c r="D30" s="38" t="s">
        <v>97</v>
      </c>
      <c r="E30" s="39">
        <v>0</v>
      </c>
      <c r="F30" s="38"/>
      <c r="G30" s="40">
        <f t="shared" si="0"/>
        <v>0</v>
      </c>
    </row>
    <row r="31" spans="1:7" s="1" customFormat="1" ht="19.899999999999999" customHeight="1" x14ac:dyDescent="0.2">
      <c r="A31" s="13"/>
      <c r="B31" s="14" t="s">
        <v>81</v>
      </c>
      <c r="C31" s="14"/>
      <c r="D31" s="38" t="s">
        <v>97</v>
      </c>
      <c r="E31" s="39">
        <v>0</v>
      </c>
      <c r="F31" s="38"/>
      <c r="G31" s="40">
        <f t="shared" si="0"/>
        <v>0</v>
      </c>
    </row>
    <row r="32" spans="1:7" s="1" customFormat="1" ht="19.899999999999999" customHeight="1" x14ac:dyDescent="0.2">
      <c r="A32" s="13"/>
      <c r="B32" s="14"/>
      <c r="C32" s="14"/>
      <c r="D32" s="38">
        <v>0</v>
      </c>
      <c r="E32" s="39">
        <v>0</v>
      </c>
      <c r="F32" s="38"/>
      <c r="G32" s="40">
        <f t="shared" si="0"/>
        <v>0</v>
      </c>
    </row>
    <row r="33" spans="1:7" s="1" customFormat="1" ht="19.899999999999999" customHeight="1" x14ac:dyDescent="0.2">
      <c r="A33" s="13"/>
      <c r="B33" s="82" t="s">
        <v>137</v>
      </c>
      <c r="C33" s="14"/>
      <c r="D33" s="38">
        <v>0</v>
      </c>
      <c r="E33" s="39">
        <v>0</v>
      </c>
      <c r="F33" s="38"/>
      <c r="G33" s="40">
        <f t="shared" si="0"/>
        <v>0</v>
      </c>
    </row>
    <row r="34" spans="1:7" s="1" customFormat="1" ht="42.75" x14ac:dyDescent="0.2">
      <c r="A34" s="13"/>
      <c r="B34" s="93" t="s">
        <v>96</v>
      </c>
      <c r="C34" s="14"/>
      <c r="D34" s="38">
        <v>0</v>
      </c>
      <c r="E34" s="39">
        <v>0</v>
      </c>
      <c r="F34" s="38"/>
      <c r="G34" s="40">
        <f t="shared" si="0"/>
        <v>0</v>
      </c>
    </row>
    <row r="35" spans="1:7" s="1" customFormat="1" ht="19.899999999999999" customHeight="1" x14ac:dyDescent="0.2">
      <c r="A35" s="13"/>
      <c r="B35" s="14" t="s">
        <v>68</v>
      </c>
      <c r="C35" s="14"/>
      <c r="D35" s="38" t="s">
        <v>97</v>
      </c>
      <c r="E35" s="39">
        <v>0</v>
      </c>
      <c r="F35" s="38"/>
      <c r="G35" s="40">
        <f t="shared" si="0"/>
        <v>0</v>
      </c>
    </row>
    <row r="36" spans="1:7" s="1" customFormat="1" ht="28.5" x14ac:dyDescent="0.2">
      <c r="A36" s="13"/>
      <c r="B36" s="14" t="s">
        <v>69</v>
      </c>
      <c r="C36" s="14"/>
      <c r="D36" s="38" t="s">
        <v>101</v>
      </c>
      <c r="E36" s="39">
        <v>0</v>
      </c>
      <c r="F36" s="38"/>
      <c r="G36" s="40">
        <f t="shared" si="0"/>
        <v>0</v>
      </c>
    </row>
    <row r="37" spans="1:7" s="1" customFormat="1" ht="19.899999999999999" customHeight="1" x14ac:dyDescent="0.2">
      <c r="A37" s="13"/>
      <c r="B37" s="14"/>
      <c r="C37" s="14"/>
      <c r="D37" s="38">
        <v>0</v>
      </c>
      <c r="E37" s="39">
        <v>0</v>
      </c>
      <c r="F37" s="38"/>
      <c r="G37" s="40">
        <f t="shared" si="0"/>
        <v>0</v>
      </c>
    </row>
    <row r="38" spans="1:7" s="1" customFormat="1" x14ac:dyDescent="0.2">
      <c r="A38" s="13"/>
      <c r="B38" s="90" t="s">
        <v>64</v>
      </c>
      <c r="C38" s="14"/>
      <c r="D38" s="38">
        <v>0</v>
      </c>
      <c r="E38" s="39">
        <v>0</v>
      </c>
      <c r="F38" s="38"/>
      <c r="G38" s="40">
        <f t="shared" si="0"/>
        <v>0</v>
      </c>
    </row>
    <row r="39" spans="1:7" s="1" customFormat="1" ht="19.899999999999999" customHeight="1" x14ac:dyDescent="0.2">
      <c r="A39" s="13"/>
      <c r="B39" s="88" t="s">
        <v>61</v>
      </c>
      <c r="C39" s="14"/>
      <c r="D39" s="38">
        <v>0</v>
      </c>
      <c r="E39" s="39">
        <v>0</v>
      </c>
      <c r="F39" s="38"/>
      <c r="G39" s="40">
        <f t="shared" si="0"/>
        <v>0</v>
      </c>
    </row>
    <row r="40" spans="1:7" s="1" customFormat="1" ht="28.5" x14ac:dyDescent="0.2">
      <c r="A40" s="13"/>
      <c r="B40" s="89" t="s">
        <v>70</v>
      </c>
      <c r="C40" s="14"/>
      <c r="D40" s="38" t="s">
        <v>97</v>
      </c>
      <c r="E40" s="39">
        <v>0</v>
      </c>
      <c r="F40" s="38"/>
      <c r="G40" s="40">
        <f t="shared" si="0"/>
        <v>0</v>
      </c>
    </row>
    <row r="41" spans="1:7" s="1" customFormat="1" ht="28.5" x14ac:dyDescent="0.2">
      <c r="A41" s="13"/>
      <c r="B41" s="89" t="s">
        <v>71</v>
      </c>
      <c r="C41" s="14" t="s">
        <v>93</v>
      </c>
      <c r="D41" s="38" t="s">
        <v>97</v>
      </c>
      <c r="E41" s="39">
        <v>0</v>
      </c>
      <c r="F41" s="38"/>
      <c r="G41" s="40">
        <f t="shared" si="0"/>
        <v>0</v>
      </c>
    </row>
    <row r="42" spans="1:7" s="1" customFormat="1" ht="19.899999999999999" customHeight="1" x14ac:dyDescent="0.2">
      <c r="A42" s="13"/>
      <c r="B42" s="14"/>
      <c r="C42" s="14"/>
      <c r="D42" s="38">
        <v>0</v>
      </c>
      <c r="E42" s="39">
        <v>0</v>
      </c>
      <c r="F42" s="38"/>
      <c r="G42" s="40">
        <f t="shared" si="0"/>
        <v>0</v>
      </c>
    </row>
    <row r="43" spans="1:7" s="1" customFormat="1" ht="19.899999999999999" customHeight="1" x14ac:dyDescent="0.2">
      <c r="A43" s="13"/>
      <c r="B43" s="82" t="s">
        <v>78</v>
      </c>
      <c r="C43" s="14"/>
      <c r="D43" s="38">
        <v>0</v>
      </c>
      <c r="E43" s="39">
        <v>0</v>
      </c>
      <c r="F43" s="38"/>
      <c r="G43" s="40">
        <f t="shared" si="0"/>
        <v>0</v>
      </c>
    </row>
    <row r="44" spans="1:7" s="1" customFormat="1" x14ac:dyDescent="0.2">
      <c r="A44" s="13"/>
      <c r="B44" s="14" t="s">
        <v>94</v>
      </c>
      <c r="C44" s="14" t="s">
        <v>80</v>
      </c>
      <c r="D44" s="38" t="s">
        <v>97</v>
      </c>
      <c r="E44" s="39">
        <v>0</v>
      </c>
      <c r="F44" s="38"/>
      <c r="G44" s="40">
        <f t="shared" si="0"/>
        <v>0</v>
      </c>
    </row>
    <row r="45" spans="1:7" s="1" customFormat="1" ht="28.5" x14ac:dyDescent="0.2">
      <c r="A45" s="13"/>
      <c r="B45" s="14" t="s">
        <v>79</v>
      </c>
      <c r="C45" s="14"/>
      <c r="D45" s="38" t="s">
        <v>97</v>
      </c>
      <c r="E45" s="39">
        <v>0</v>
      </c>
      <c r="F45" s="38"/>
      <c r="G45" s="40">
        <f t="shared" si="0"/>
        <v>0</v>
      </c>
    </row>
    <row r="46" spans="1:7" s="1" customFormat="1" ht="19.899999999999999" customHeight="1" x14ac:dyDescent="0.2">
      <c r="A46" s="13"/>
      <c r="B46" s="14"/>
      <c r="C46" s="14"/>
      <c r="D46" s="38">
        <v>0</v>
      </c>
      <c r="E46" s="39">
        <v>0</v>
      </c>
      <c r="F46" s="38"/>
      <c r="G46" s="40">
        <f t="shared" si="0"/>
        <v>0</v>
      </c>
    </row>
    <row r="47" spans="1:7" s="1" customFormat="1" ht="10.15" customHeight="1" x14ac:dyDescent="0.2">
      <c r="B47" s="6"/>
      <c r="C47" s="21"/>
      <c r="D47" s="7"/>
      <c r="E47" s="7"/>
      <c r="F47" s="7"/>
      <c r="G47" s="7"/>
    </row>
    <row r="48" spans="1:7" s="1" customFormat="1" ht="19.5" customHeight="1" x14ac:dyDescent="0.2">
      <c r="A48" s="44" t="str">
        <f>"TOTAL € HT - "&amp;B10</f>
        <v>TOTAL € HT - INSTALLATION DE CHANTIER</v>
      </c>
      <c r="B48" s="45"/>
      <c r="C48" s="45"/>
      <c r="D48" s="45"/>
      <c r="E48" s="45"/>
      <c r="F48" s="46"/>
      <c r="G48" s="8">
        <f>SUBTOTAL(109,G12:G47)</f>
        <v>0</v>
      </c>
    </row>
    <row r="49" spans="3:3" s="1" customFormat="1" ht="20.100000000000001" customHeight="1" x14ac:dyDescent="0.2">
      <c r="C49" s="22"/>
    </row>
    <row r="50" spans="3:3" s="1" customFormat="1" ht="20.100000000000001" customHeight="1" x14ac:dyDescent="0.2">
      <c r="C50" s="22"/>
    </row>
    <row r="51" spans="3:3" s="1" customFormat="1" ht="20.100000000000001" customHeight="1" x14ac:dyDescent="0.2">
      <c r="C51" s="22"/>
    </row>
    <row r="52" spans="3:3" s="1" customFormat="1" ht="20.100000000000001" customHeight="1" x14ac:dyDescent="0.2">
      <c r="C52" s="22"/>
    </row>
    <row r="53" spans="3:3" s="1" customFormat="1" ht="20.100000000000001" customHeight="1" x14ac:dyDescent="0.2">
      <c r="C53" s="22"/>
    </row>
    <row r="54" spans="3:3" s="1" customFormat="1" ht="20.100000000000001" customHeight="1" x14ac:dyDescent="0.2">
      <c r="C54" s="22"/>
    </row>
    <row r="55" spans="3:3" s="1" customFormat="1" ht="20.100000000000001" customHeight="1" x14ac:dyDescent="0.2">
      <c r="C55" s="22"/>
    </row>
    <row r="56" spans="3:3" s="1" customFormat="1" ht="20.100000000000001" customHeight="1" x14ac:dyDescent="0.2">
      <c r="C56" s="22"/>
    </row>
    <row r="57" spans="3:3" s="1" customFormat="1" ht="20.100000000000001" customHeight="1" x14ac:dyDescent="0.2">
      <c r="C57" s="22"/>
    </row>
    <row r="58" spans="3:3" s="1" customFormat="1" ht="20.100000000000001" customHeight="1" x14ac:dyDescent="0.2">
      <c r="C58" s="22"/>
    </row>
    <row r="59" spans="3:3" s="1" customFormat="1" ht="20.100000000000001" customHeight="1" x14ac:dyDescent="0.2">
      <c r="C59" s="22"/>
    </row>
    <row r="60" spans="3:3" s="1" customFormat="1" ht="20.100000000000001" customHeight="1" x14ac:dyDescent="0.2">
      <c r="C60" s="22"/>
    </row>
    <row r="61" spans="3:3" s="1" customFormat="1" ht="20.100000000000001" customHeight="1" x14ac:dyDescent="0.2">
      <c r="C61" s="22"/>
    </row>
    <row r="62" spans="3:3" s="1" customFormat="1" ht="20.100000000000001" customHeight="1" x14ac:dyDescent="0.2">
      <c r="C62" s="22"/>
    </row>
    <row r="63" spans="3:3" s="1" customFormat="1" ht="20.100000000000001" customHeight="1" x14ac:dyDescent="0.2">
      <c r="C63" s="22"/>
    </row>
    <row r="64" spans="3:3" s="1" customFormat="1" ht="20.100000000000001" customHeight="1" x14ac:dyDescent="0.2">
      <c r="C64" s="22"/>
    </row>
    <row r="65" spans="3:3" s="1" customFormat="1" ht="20.100000000000001" customHeight="1" x14ac:dyDescent="0.2">
      <c r="C65" s="22"/>
    </row>
    <row r="66" spans="3:3" s="1" customFormat="1" ht="20.100000000000001" customHeight="1" x14ac:dyDescent="0.2">
      <c r="C66" s="22"/>
    </row>
    <row r="67" spans="3:3" s="1" customFormat="1" ht="20.100000000000001" customHeight="1" x14ac:dyDescent="0.2">
      <c r="C67" s="22"/>
    </row>
    <row r="68" spans="3:3" s="1" customFormat="1" ht="20.100000000000001" customHeight="1" x14ac:dyDescent="0.2">
      <c r="C68" s="22"/>
    </row>
    <row r="69" spans="3:3" s="1" customFormat="1" ht="20.100000000000001" customHeight="1" x14ac:dyDescent="0.2">
      <c r="C69" s="22"/>
    </row>
    <row r="70" spans="3:3" s="1" customFormat="1" ht="20.100000000000001" customHeight="1" x14ac:dyDescent="0.2">
      <c r="C70" s="22"/>
    </row>
    <row r="71" spans="3:3" s="1" customFormat="1" ht="20.100000000000001" customHeight="1" x14ac:dyDescent="0.2">
      <c r="C71" s="22"/>
    </row>
    <row r="72" spans="3:3" s="1" customFormat="1" ht="20.100000000000001" customHeight="1" x14ac:dyDescent="0.2">
      <c r="C72" s="22"/>
    </row>
    <row r="73" spans="3:3" s="1" customFormat="1" ht="20.100000000000001" customHeight="1" x14ac:dyDescent="0.2">
      <c r="C73" s="22"/>
    </row>
    <row r="74" spans="3:3" s="1" customFormat="1" ht="20.100000000000001" customHeight="1" x14ac:dyDescent="0.2">
      <c r="C74" s="22"/>
    </row>
    <row r="75" spans="3:3" s="1" customFormat="1" ht="20.100000000000001" customHeight="1" x14ac:dyDescent="0.2">
      <c r="C75" s="22"/>
    </row>
    <row r="76" spans="3:3" s="1" customFormat="1" ht="20.100000000000001" customHeight="1" x14ac:dyDescent="0.2">
      <c r="C76" s="22"/>
    </row>
    <row r="77" spans="3:3" s="1" customFormat="1" ht="20.100000000000001" customHeight="1" x14ac:dyDescent="0.2">
      <c r="C77" s="22"/>
    </row>
    <row r="78" spans="3:3" s="1" customFormat="1" ht="20.100000000000001" customHeight="1" x14ac:dyDescent="0.2">
      <c r="C78" s="22"/>
    </row>
    <row r="79" spans="3:3" s="1" customFormat="1" ht="20.100000000000001" customHeight="1" x14ac:dyDescent="0.2">
      <c r="C79" s="22"/>
    </row>
    <row r="80" spans="3:3" s="1" customFormat="1" ht="20.100000000000001" customHeight="1" x14ac:dyDescent="0.2">
      <c r="C80" s="22"/>
    </row>
    <row r="81" spans="3:3" s="1" customFormat="1" ht="20.100000000000001" customHeight="1" x14ac:dyDescent="0.2">
      <c r="C81" s="22"/>
    </row>
    <row r="82" spans="3:3" s="1" customFormat="1" ht="20.100000000000001" customHeight="1" x14ac:dyDescent="0.2">
      <c r="C82" s="22"/>
    </row>
    <row r="83" spans="3:3" s="1" customFormat="1" ht="20.100000000000001" customHeight="1" x14ac:dyDescent="0.2">
      <c r="C83" s="22"/>
    </row>
    <row r="84" spans="3:3" s="1" customFormat="1" ht="20.100000000000001" customHeight="1" x14ac:dyDescent="0.2">
      <c r="C84" s="22"/>
    </row>
    <row r="85" spans="3:3" s="1" customFormat="1" ht="20.100000000000001" customHeight="1" x14ac:dyDescent="0.2">
      <c r="C85" s="22"/>
    </row>
    <row r="86" spans="3:3" s="1" customFormat="1" ht="20.100000000000001" customHeight="1" x14ac:dyDescent="0.2">
      <c r="C86" s="22"/>
    </row>
    <row r="87" spans="3:3" s="1" customFormat="1" ht="20.100000000000001" customHeight="1" x14ac:dyDescent="0.2">
      <c r="C87" s="22"/>
    </row>
    <row r="88" spans="3:3" s="1" customFormat="1" ht="20.100000000000001" customHeight="1" x14ac:dyDescent="0.2">
      <c r="C88" s="22"/>
    </row>
    <row r="89" spans="3:3" s="1" customFormat="1" ht="20.100000000000001" customHeight="1" x14ac:dyDescent="0.2">
      <c r="C89" s="22"/>
    </row>
    <row r="90" spans="3:3" s="1" customFormat="1" ht="20.100000000000001" customHeight="1" x14ac:dyDescent="0.2">
      <c r="C90" s="22"/>
    </row>
    <row r="91" spans="3:3" s="1" customFormat="1" ht="20.100000000000001" customHeight="1" x14ac:dyDescent="0.2">
      <c r="C91" s="22"/>
    </row>
    <row r="92" spans="3:3" s="1" customFormat="1" ht="20.100000000000001" customHeight="1" x14ac:dyDescent="0.2">
      <c r="C92" s="22"/>
    </row>
    <row r="93" spans="3:3" s="1" customFormat="1" ht="20.100000000000001" customHeight="1" x14ac:dyDescent="0.2">
      <c r="C93" s="22"/>
    </row>
    <row r="94" spans="3:3" s="1" customFormat="1" ht="20.100000000000001" customHeight="1" x14ac:dyDescent="0.2">
      <c r="C94" s="22"/>
    </row>
    <row r="95" spans="3:3" s="1" customFormat="1" ht="20.100000000000001" customHeight="1" x14ac:dyDescent="0.2">
      <c r="C95" s="22"/>
    </row>
    <row r="96" spans="3:3" s="1" customFormat="1" ht="20.100000000000001" customHeight="1" x14ac:dyDescent="0.2">
      <c r="C96" s="22"/>
    </row>
    <row r="97" spans="3:3" s="1" customFormat="1" ht="20.100000000000001" customHeight="1" x14ac:dyDescent="0.2">
      <c r="C97" s="22"/>
    </row>
    <row r="98" spans="3:3" s="1" customFormat="1" ht="20.100000000000001" customHeight="1" x14ac:dyDescent="0.2">
      <c r="C98" s="22"/>
    </row>
    <row r="99" spans="3:3" s="1" customFormat="1" ht="20.100000000000001" customHeight="1" x14ac:dyDescent="0.2">
      <c r="C99" s="22"/>
    </row>
    <row r="100" spans="3:3" s="1" customFormat="1" ht="20.100000000000001" customHeight="1" x14ac:dyDescent="0.2">
      <c r="C100" s="22"/>
    </row>
    <row r="101" spans="3:3" s="1" customFormat="1" ht="20.100000000000001" customHeight="1" x14ac:dyDescent="0.2">
      <c r="C101" s="22"/>
    </row>
    <row r="102" spans="3:3" s="1" customFormat="1" ht="20.100000000000001" customHeight="1" x14ac:dyDescent="0.2">
      <c r="C102" s="22"/>
    </row>
    <row r="103" spans="3:3" s="1" customFormat="1" ht="20.100000000000001" customHeight="1" x14ac:dyDescent="0.2">
      <c r="C103" s="22"/>
    </row>
    <row r="104" spans="3:3" s="1" customFormat="1" ht="20.100000000000001" customHeight="1" x14ac:dyDescent="0.2">
      <c r="C104" s="22"/>
    </row>
    <row r="105" spans="3:3" s="1" customFormat="1" x14ac:dyDescent="0.2">
      <c r="C105" s="22"/>
    </row>
    <row r="106" spans="3:3" s="1" customFormat="1" x14ac:dyDescent="0.2">
      <c r="C106" s="22"/>
    </row>
    <row r="107" spans="3:3" s="1" customFormat="1" x14ac:dyDescent="0.2">
      <c r="C107" s="22"/>
    </row>
    <row r="108" spans="3:3" s="1" customFormat="1" x14ac:dyDescent="0.2">
      <c r="C108" s="22"/>
    </row>
    <row r="109" spans="3:3" s="1" customFormat="1" x14ac:dyDescent="0.2">
      <c r="C109" s="22"/>
    </row>
    <row r="110" spans="3:3" s="1" customFormat="1" x14ac:dyDescent="0.2">
      <c r="C110" s="22"/>
    </row>
    <row r="111" spans="3:3" s="1" customFormat="1" x14ac:dyDescent="0.2">
      <c r="C111" s="22"/>
    </row>
    <row r="112" spans="3:3" s="1" customFormat="1" x14ac:dyDescent="0.2">
      <c r="C112" s="22"/>
    </row>
    <row r="113" spans="3:3" s="1" customFormat="1" x14ac:dyDescent="0.2">
      <c r="C113" s="22"/>
    </row>
    <row r="114" spans="3:3" s="1" customFormat="1" x14ac:dyDescent="0.2">
      <c r="C114" s="22"/>
    </row>
    <row r="115" spans="3:3" s="1" customFormat="1" x14ac:dyDescent="0.2">
      <c r="C115" s="22"/>
    </row>
    <row r="116" spans="3:3" s="1" customFormat="1" x14ac:dyDescent="0.2">
      <c r="C116" s="22"/>
    </row>
    <row r="117" spans="3:3" s="1" customFormat="1" x14ac:dyDescent="0.2">
      <c r="C117" s="22"/>
    </row>
    <row r="118" spans="3:3" s="1" customFormat="1" x14ac:dyDescent="0.2">
      <c r="C118" s="22"/>
    </row>
    <row r="119" spans="3:3" s="1" customFormat="1" x14ac:dyDescent="0.2">
      <c r="C119" s="22"/>
    </row>
    <row r="120" spans="3:3" s="1" customFormat="1" x14ac:dyDescent="0.2">
      <c r="C120" s="22"/>
    </row>
    <row r="121" spans="3:3" s="1" customFormat="1" x14ac:dyDescent="0.2">
      <c r="C121" s="22"/>
    </row>
    <row r="122" spans="3:3" s="1" customFormat="1" x14ac:dyDescent="0.2">
      <c r="C122" s="22"/>
    </row>
    <row r="123" spans="3:3" s="1" customFormat="1" x14ac:dyDescent="0.2">
      <c r="C123" s="22"/>
    </row>
    <row r="124" spans="3:3" s="1" customFormat="1" x14ac:dyDescent="0.2">
      <c r="C124" s="22"/>
    </row>
    <row r="125" spans="3:3" s="1" customFormat="1" x14ac:dyDescent="0.2">
      <c r="C125" s="22"/>
    </row>
    <row r="126" spans="3:3" s="1" customFormat="1" x14ac:dyDescent="0.2">
      <c r="C126" s="22"/>
    </row>
    <row r="127" spans="3:3" s="1" customFormat="1" x14ac:dyDescent="0.2">
      <c r="C127" s="22"/>
    </row>
    <row r="128" spans="3:3" s="1" customFormat="1" x14ac:dyDescent="0.2">
      <c r="C128" s="22"/>
    </row>
    <row r="129" spans="3:3" s="1" customFormat="1" x14ac:dyDescent="0.2">
      <c r="C129" s="22"/>
    </row>
    <row r="130" spans="3:3" s="1" customFormat="1" x14ac:dyDescent="0.2">
      <c r="C130" s="22"/>
    </row>
    <row r="131" spans="3:3" s="1" customFormat="1" x14ac:dyDescent="0.2">
      <c r="C131" s="22"/>
    </row>
    <row r="132" spans="3:3" s="1" customFormat="1" x14ac:dyDescent="0.2">
      <c r="C132" s="22"/>
    </row>
    <row r="133" spans="3:3" s="1" customFormat="1" x14ac:dyDescent="0.2">
      <c r="C133" s="22"/>
    </row>
    <row r="134" spans="3:3" s="1" customFormat="1" x14ac:dyDescent="0.2">
      <c r="C134" s="22"/>
    </row>
    <row r="135" spans="3:3" s="1" customFormat="1" x14ac:dyDescent="0.2">
      <c r="C135" s="22"/>
    </row>
    <row r="136" spans="3:3" s="1" customFormat="1" x14ac:dyDescent="0.2">
      <c r="C136" s="22"/>
    </row>
    <row r="137" spans="3:3" s="1" customFormat="1" x14ac:dyDescent="0.2">
      <c r="C137" s="22"/>
    </row>
    <row r="138" spans="3:3" s="1" customFormat="1" x14ac:dyDescent="0.2">
      <c r="C138" s="22"/>
    </row>
    <row r="139" spans="3:3" s="1" customFormat="1" x14ac:dyDescent="0.2">
      <c r="C139" s="22"/>
    </row>
    <row r="140" spans="3:3" s="1" customFormat="1" x14ac:dyDescent="0.2">
      <c r="C140" s="22"/>
    </row>
    <row r="141" spans="3:3" s="1" customFormat="1" x14ac:dyDescent="0.2">
      <c r="C141" s="22"/>
    </row>
    <row r="142" spans="3:3" s="1" customFormat="1" x14ac:dyDescent="0.2">
      <c r="C142" s="22"/>
    </row>
    <row r="143" spans="3:3" s="1" customFormat="1" x14ac:dyDescent="0.2">
      <c r="C143" s="22"/>
    </row>
    <row r="144" spans="3:3" s="1" customFormat="1" x14ac:dyDescent="0.2">
      <c r="C144" s="22"/>
    </row>
    <row r="145" spans="3:3" s="1" customFormat="1" x14ac:dyDescent="0.2">
      <c r="C145" s="22"/>
    </row>
    <row r="146" spans="3:3" s="1" customFormat="1" x14ac:dyDescent="0.2">
      <c r="C146" s="22"/>
    </row>
    <row r="147" spans="3:3" s="1" customFormat="1" x14ac:dyDescent="0.2">
      <c r="C147" s="22"/>
    </row>
    <row r="148" spans="3:3" s="1" customFormat="1" x14ac:dyDescent="0.2">
      <c r="C148" s="22"/>
    </row>
    <row r="149" spans="3:3" s="1" customFormat="1" x14ac:dyDescent="0.2">
      <c r="C149" s="22"/>
    </row>
    <row r="150" spans="3:3" s="1" customFormat="1" x14ac:dyDescent="0.2">
      <c r="C150" s="22"/>
    </row>
    <row r="151" spans="3:3" s="1" customFormat="1" x14ac:dyDescent="0.2">
      <c r="C151" s="22"/>
    </row>
    <row r="216" spans="1:7" x14ac:dyDescent="0.3">
      <c r="B216" s="61" t="s">
        <v>20</v>
      </c>
    </row>
    <row r="217" spans="1:7" s="1" customFormat="1" ht="19.899999999999999" customHeight="1" outlineLevel="1" x14ac:dyDescent="0.2">
      <c r="A217" s="13"/>
      <c r="B217" s="14" t="s">
        <v>21</v>
      </c>
      <c r="C217" s="14"/>
      <c r="D217" s="38" t="e">
        <f>#REF!</f>
        <v>#REF!</v>
      </c>
      <c r="E217" s="39" t="e">
        <f>#REF!</f>
        <v>#REF!</v>
      </c>
      <c r="F217" s="38" t="e">
        <f>ROUNDUP(#REF!/(1+#REF!),#REF!)</f>
        <v>#REF!</v>
      </c>
      <c r="G217" s="40" t="str">
        <f>IFERROR(E217*F217,"")</f>
        <v/>
      </c>
    </row>
  </sheetData>
  <mergeCells count="8">
    <mergeCell ref="A8:G8"/>
    <mergeCell ref="B9:G9"/>
    <mergeCell ref="B10:G10"/>
    <mergeCell ref="A7:G7"/>
    <mergeCell ref="A1:F2"/>
    <mergeCell ref="A3:G4"/>
    <mergeCell ref="B5:G5"/>
    <mergeCell ref="A6:G6"/>
  </mergeCells>
  <phoneticPr fontId="39" type="noConversion"/>
  <dataValidations count="1">
    <dataValidation allowBlank="1" sqref="A3" xr:uid="{43271CBA-3129-4753-B17E-EE9A8FC9F5BF}"/>
  </dataValidations>
  <hyperlinks>
    <hyperlink ref="A3:G4" location="SYNTHESE!A1" display="DPGF" xr:uid="{756672FE-EE2F-456E-A057-3B489F441C8A}"/>
  </hyperlinks>
  <printOptions horizontalCentered="1"/>
  <pageMargins left="0.39370078740157483" right="0.39370078740157483" top="0.59055118110236227" bottom="0.59055118110236227" header="0.31496062992125984" footer="0.31496062992125984"/>
  <pageSetup paperSize="9" scale="77" fitToHeight="0" orientation="portrait" r:id="rId1"/>
  <headerFooter alignWithMargins="0">
    <oddFooter>&amp;C&amp;"Segoe UI,Normal"&amp;10&amp;K03+000KARDHAM SAS au capital social de 442 680 euros - RCS Strasbourg B 384 407 896
TVA intracommunautaire : FR1238447896&amp;R&amp;"Segoe UI,Normal"&amp;10&amp;K03+000Page &amp;P / &amp;N</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F1CC93B-6C46-46E7-A55B-FB4B6AB9E6C5}">
  <sheetPr codeName="Feuil66">
    <tabColor rgb="FFFF7768"/>
    <pageSetUpPr fitToPage="1"/>
  </sheetPr>
  <dimension ref="A1:G207"/>
  <sheetViews>
    <sheetView showZeros="0" view="pageBreakPreview" zoomScale="85" zoomScaleNormal="85" zoomScaleSheetLayoutView="85" workbookViewId="0">
      <pane xSplit="7" ySplit="11" topLeftCell="H21" activePane="bottomRight" state="frozen"/>
      <selection activeCell="A3" sqref="A3:G4"/>
      <selection pane="topRight" activeCell="A3" sqref="A3:G4"/>
      <selection pane="bottomLeft" activeCell="A3" sqref="A3:G4"/>
      <selection pane="bottomRight" activeCell="C24" sqref="C24"/>
    </sheetView>
  </sheetViews>
  <sheetFormatPr baseColWidth="10" defaultColWidth="11" defaultRowHeight="16.5" outlineLevelRow="1" x14ac:dyDescent="0.3"/>
  <cols>
    <col min="1" max="1" width="7" style="2" customWidth="1"/>
    <col min="2" max="2" width="43.375" style="2" customWidth="1"/>
    <col min="3" max="3" width="15.5" style="23" bestFit="1" customWidth="1"/>
    <col min="4" max="5" width="8.125" style="2" customWidth="1"/>
    <col min="6" max="7" width="15.5" style="2" customWidth="1"/>
    <col min="8" max="16384" width="11" style="2"/>
  </cols>
  <sheetData>
    <row r="1" spans="1:7" ht="19.899999999999999" customHeight="1" x14ac:dyDescent="0.3">
      <c r="A1" s="146"/>
      <c r="B1" s="147"/>
      <c r="C1" s="147"/>
      <c r="D1" s="147"/>
      <c r="E1" s="147"/>
      <c r="F1" s="148"/>
      <c r="G1" s="9" t="str">
        <f>SYNTHESE!H1</f>
        <v>Indice</v>
      </c>
    </row>
    <row r="2" spans="1:7" ht="19.899999999999999" customHeight="1" x14ac:dyDescent="0.3">
      <c r="A2" s="149"/>
      <c r="B2" s="150"/>
      <c r="C2" s="150"/>
      <c r="D2" s="150"/>
      <c r="E2" s="150"/>
      <c r="F2" s="151"/>
      <c r="G2" s="10">
        <f ca="1">SYNTHESE!H2</f>
        <v>45748</v>
      </c>
    </row>
    <row r="3" spans="1:7" ht="15" customHeight="1" x14ac:dyDescent="0.3">
      <c r="A3" s="152" t="s">
        <v>17</v>
      </c>
      <c r="B3" s="153"/>
      <c r="C3" s="153"/>
      <c r="D3" s="153"/>
      <c r="E3" s="153"/>
      <c r="F3" s="153"/>
      <c r="G3" s="154"/>
    </row>
    <row r="4" spans="1:7" ht="15" customHeight="1" x14ac:dyDescent="0.3">
      <c r="A4" s="155"/>
      <c r="B4" s="156"/>
      <c r="C4" s="156"/>
      <c r="D4" s="156"/>
      <c r="E4" s="156"/>
      <c r="F4" s="156"/>
      <c r="G4" s="157"/>
    </row>
    <row r="5" spans="1:7" s="1" customFormat="1" ht="10.15" customHeight="1" outlineLevel="1" x14ac:dyDescent="0.2">
      <c r="B5" s="128"/>
      <c r="C5" s="128"/>
      <c r="D5" s="128"/>
      <c r="E5" s="128"/>
      <c r="F5" s="128"/>
      <c r="G5" s="128"/>
    </row>
    <row r="6" spans="1:7" s="1" customFormat="1" ht="24.6" customHeight="1" outlineLevel="1" x14ac:dyDescent="0.2">
      <c r="A6" s="134" t="str">
        <f>SYNTHESE!A6&amp;" "&amp;SYNTHESE!C6</f>
        <v>CLIENT : Université de Bordeaux</v>
      </c>
      <c r="B6" s="135"/>
      <c r="C6" s="135"/>
      <c r="D6" s="135"/>
      <c r="E6" s="135"/>
      <c r="F6" s="135"/>
      <c r="G6" s="142"/>
    </row>
    <row r="7" spans="1:7" s="1" customFormat="1" ht="24.6" customHeight="1" outlineLevel="1" x14ac:dyDescent="0.2">
      <c r="A7" s="134" t="str">
        <f>SYNTHESE!A7&amp;" "&amp;SYNTHESE!C7</f>
        <v>PROJET :  Aménagement d'espace tertiaires et réfection Opération 2 : Mise en accessibilité du batiment 13</v>
      </c>
      <c r="B7" s="135"/>
      <c r="C7" s="135"/>
      <c r="D7" s="135"/>
      <c r="E7" s="135"/>
      <c r="F7" s="135"/>
      <c r="G7" s="142"/>
    </row>
    <row r="8" spans="1:7" s="1" customFormat="1" ht="19.149999999999999" customHeight="1" outlineLevel="1" x14ac:dyDescent="0.2">
      <c r="A8" s="134" t="str">
        <f>SYNTHESE!A8&amp;" "&amp;SYNTHESE!C8</f>
        <v>Adresse  :  Institut européen de chimie et biologie rue Escarpin, 33600 PESSAC</v>
      </c>
      <c r="B8" s="135"/>
      <c r="C8" s="135"/>
      <c r="D8" s="135"/>
      <c r="E8" s="135"/>
      <c r="F8" s="135"/>
      <c r="G8" s="142"/>
    </row>
    <row r="9" spans="1:7" ht="10.15" customHeight="1" x14ac:dyDescent="0.3">
      <c r="B9" s="125"/>
      <c r="C9" s="125"/>
      <c r="D9" s="125"/>
      <c r="E9" s="125"/>
      <c r="F9" s="125"/>
      <c r="G9" s="125"/>
    </row>
    <row r="10" spans="1:7" s="1" customFormat="1" ht="19.5" customHeight="1" x14ac:dyDescent="0.2">
      <c r="A10" s="19" t="s">
        <v>14</v>
      </c>
      <c r="B10" s="143" t="s">
        <v>37</v>
      </c>
      <c r="C10" s="144"/>
      <c r="D10" s="144"/>
      <c r="E10" s="144"/>
      <c r="F10" s="144"/>
      <c r="G10" s="145"/>
    </row>
    <row r="11" spans="1:7" s="1" customFormat="1" ht="15" customHeight="1" x14ac:dyDescent="0.2">
      <c r="A11" s="15" t="s">
        <v>6</v>
      </c>
      <c r="B11" s="15" t="s">
        <v>7</v>
      </c>
      <c r="C11" s="20" t="s">
        <v>15</v>
      </c>
      <c r="D11" s="16" t="s">
        <v>1</v>
      </c>
      <c r="E11" s="16" t="s">
        <v>0</v>
      </c>
      <c r="F11" s="16" t="s">
        <v>5</v>
      </c>
      <c r="G11" s="17" t="s">
        <v>4</v>
      </c>
    </row>
    <row r="12" spans="1:7" s="1" customFormat="1" ht="19.899999999999999" customHeight="1" x14ac:dyDescent="0.2">
      <c r="A12" s="13"/>
      <c r="B12" s="14"/>
      <c r="C12" s="14"/>
      <c r="D12" s="38">
        <v>0</v>
      </c>
      <c r="E12" s="39">
        <v>0</v>
      </c>
      <c r="F12" s="38"/>
      <c r="G12" s="40">
        <f t="shared" ref="G12:G16" si="0">IFERROR(E12*F12,"")</f>
        <v>0</v>
      </c>
    </row>
    <row r="13" spans="1:7" s="1" customFormat="1" ht="19.899999999999999" customHeight="1" x14ac:dyDescent="0.2">
      <c r="A13" s="13"/>
      <c r="B13" s="91" t="s">
        <v>139</v>
      </c>
      <c r="C13" s="14"/>
      <c r="D13" s="38">
        <v>0</v>
      </c>
      <c r="E13" s="39">
        <v>0</v>
      </c>
      <c r="F13" s="38"/>
      <c r="G13" s="40">
        <f t="shared" si="0"/>
        <v>0</v>
      </c>
    </row>
    <row r="14" spans="1:7" s="1" customFormat="1" ht="19.899999999999999" customHeight="1" x14ac:dyDescent="0.2">
      <c r="A14" s="15"/>
      <c r="B14" s="92" t="s">
        <v>138</v>
      </c>
      <c r="C14" s="14"/>
      <c r="D14" s="38">
        <v>0</v>
      </c>
      <c r="E14" s="39">
        <v>0</v>
      </c>
      <c r="F14" s="38"/>
      <c r="G14" s="40">
        <f t="shared" si="0"/>
        <v>0</v>
      </c>
    </row>
    <row r="15" spans="1:7" s="1" customFormat="1" ht="114" x14ac:dyDescent="0.2">
      <c r="A15" s="13"/>
      <c r="B15" s="93" t="s">
        <v>98</v>
      </c>
      <c r="C15" s="95"/>
      <c r="D15" s="38">
        <v>0</v>
      </c>
      <c r="E15" s="39">
        <v>0</v>
      </c>
      <c r="F15" s="38"/>
      <c r="G15" s="40">
        <f t="shared" si="0"/>
        <v>0</v>
      </c>
    </row>
    <row r="16" spans="1:7" s="1" customFormat="1" x14ac:dyDescent="0.2">
      <c r="A16" s="13"/>
      <c r="B16" s="14" t="s">
        <v>59</v>
      </c>
      <c r="C16" s="95" t="s">
        <v>99</v>
      </c>
      <c r="D16" s="38" t="s">
        <v>1</v>
      </c>
      <c r="E16" s="39">
        <v>0</v>
      </c>
      <c r="F16" s="38"/>
      <c r="G16" s="40">
        <f t="shared" si="0"/>
        <v>0</v>
      </c>
    </row>
    <row r="17" spans="1:7" s="1" customFormat="1" ht="19.899999999999999" customHeight="1" x14ac:dyDescent="0.2">
      <c r="A17" s="13"/>
      <c r="B17" s="14"/>
      <c r="C17" s="14"/>
      <c r="D17" s="38">
        <v>0</v>
      </c>
      <c r="E17" s="39">
        <v>0</v>
      </c>
      <c r="F17" s="38"/>
      <c r="G17" s="40">
        <f t="shared" ref="G17" si="1">IFERROR(E17*F17,"")</f>
        <v>0</v>
      </c>
    </row>
    <row r="18" spans="1:7" s="1" customFormat="1" x14ac:dyDescent="0.2">
      <c r="A18" s="13"/>
      <c r="B18" s="85" t="s">
        <v>85</v>
      </c>
      <c r="C18" s="14"/>
      <c r="D18" s="38" t="s">
        <v>30</v>
      </c>
      <c r="E18" s="39">
        <v>0</v>
      </c>
      <c r="F18" s="38"/>
      <c r="G18" s="40">
        <f t="shared" ref="G18" si="2">IFERROR(E18*F18,"")</f>
        <v>0</v>
      </c>
    </row>
    <row r="19" spans="1:7" s="1" customFormat="1" ht="19.899999999999999" customHeight="1" x14ac:dyDescent="0.2">
      <c r="A19" s="13"/>
      <c r="B19" s="14"/>
      <c r="C19" s="14"/>
      <c r="D19" s="38">
        <v>0</v>
      </c>
      <c r="E19" s="39">
        <v>0</v>
      </c>
      <c r="F19" s="38"/>
      <c r="G19" s="40">
        <f t="shared" ref="G19:G25" si="3">IFERROR(E19*F19,"")</f>
        <v>0</v>
      </c>
    </row>
    <row r="20" spans="1:7" s="1" customFormat="1" ht="19.899999999999999" customHeight="1" x14ac:dyDescent="0.2">
      <c r="A20" s="13"/>
      <c r="B20" s="92" t="s">
        <v>140</v>
      </c>
      <c r="C20" s="14"/>
      <c r="D20" s="38">
        <v>0</v>
      </c>
      <c r="E20" s="39">
        <v>0</v>
      </c>
      <c r="F20" s="38"/>
      <c r="G20" s="40">
        <f t="shared" si="3"/>
        <v>0</v>
      </c>
    </row>
    <row r="21" spans="1:7" s="1" customFormat="1" x14ac:dyDescent="0.2">
      <c r="A21" s="13"/>
      <c r="B21" s="14" t="s">
        <v>43</v>
      </c>
      <c r="C21" s="95" t="s">
        <v>99</v>
      </c>
      <c r="D21" s="38" t="s">
        <v>1</v>
      </c>
      <c r="E21" s="39">
        <v>0</v>
      </c>
      <c r="F21" s="38"/>
      <c r="G21" s="40">
        <f t="shared" si="3"/>
        <v>0</v>
      </c>
    </row>
    <row r="22" spans="1:7" s="1" customFormat="1" ht="19.899999999999999" customHeight="1" x14ac:dyDescent="0.2">
      <c r="A22" s="13"/>
      <c r="B22" s="14"/>
      <c r="C22" s="14"/>
      <c r="D22" s="38">
        <v>0</v>
      </c>
      <c r="E22" s="39">
        <v>0</v>
      </c>
      <c r="F22" s="38"/>
      <c r="G22" s="40">
        <f t="shared" ref="G22:G23" si="4">IFERROR(E22*F22,"")</f>
        <v>0</v>
      </c>
    </row>
    <row r="23" spans="1:7" s="1" customFormat="1" ht="19.899999999999999" customHeight="1" x14ac:dyDescent="0.2">
      <c r="A23" s="13"/>
      <c r="B23" s="92" t="s">
        <v>177</v>
      </c>
      <c r="C23" s="14"/>
      <c r="D23" s="38">
        <v>0</v>
      </c>
      <c r="E23" s="39">
        <v>0</v>
      </c>
      <c r="F23" s="38"/>
      <c r="G23" s="40">
        <f t="shared" si="4"/>
        <v>0</v>
      </c>
    </row>
    <row r="24" spans="1:7" s="1" customFormat="1" ht="48.6" customHeight="1" x14ac:dyDescent="0.2">
      <c r="A24" s="13"/>
      <c r="B24" s="14" t="s">
        <v>178</v>
      </c>
      <c r="C24" s="14" t="s">
        <v>80</v>
      </c>
      <c r="D24" s="38" t="s">
        <v>30</v>
      </c>
      <c r="E24" s="39">
        <v>0</v>
      </c>
      <c r="F24" s="38"/>
      <c r="G24" s="40">
        <f t="shared" si="3"/>
        <v>0</v>
      </c>
    </row>
    <row r="25" spans="1:7" s="1" customFormat="1" ht="19.899999999999999" customHeight="1" x14ac:dyDescent="0.2">
      <c r="A25" s="13"/>
      <c r="B25" s="14"/>
      <c r="C25" s="14"/>
      <c r="D25" s="38">
        <v>0</v>
      </c>
      <c r="E25" s="39">
        <v>0</v>
      </c>
      <c r="F25" s="38"/>
      <c r="G25" s="40">
        <f t="shared" si="3"/>
        <v>0</v>
      </c>
    </row>
    <row r="26" spans="1:7" s="1" customFormat="1" ht="10.15" customHeight="1" x14ac:dyDescent="0.2">
      <c r="B26" s="6"/>
      <c r="C26" s="21"/>
      <c r="D26" s="7"/>
      <c r="E26" s="7"/>
      <c r="F26" s="7"/>
      <c r="G26" s="7"/>
    </row>
    <row r="27" spans="1:7" s="1" customFormat="1" ht="39.6" customHeight="1" x14ac:dyDescent="0.2">
      <c r="A27" s="44" t="str">
        <f>"TOTAL € HT - "&amp;B10</f>
        <v>TOTAL € HT - PLATRERIE - MENUISERIE INT</v>
      </c>
      <c r="B27" s="45"/>
      <c r="C27" s="45"/>
      <c r="D27" s="45"/>
      <c r="E27" s="45"/>
      <c r="F27" s="46"/>
      <c r="G27" s="8">
        <f>SUBTOTAL(109,G12:G26)</f>
        <v>0</v>
      </c>
    </row>
    <row r="28" spans="1:7" s="58" customFormat="1" ht="10.15" customHeight="1" x14ac:dyDescent="0.2"/>
    <row r="29" spans="1:7" s="24" customFormat="1" ht="19.5" customHeight="1" outlineLevel="1" x14ac:dyDescent="0.2">
      <c r="A29" s="59" t="s">
        <v>14</v>
      </c>
      <c r="B29" s="158" t="s">
        <v>18</v>
      </c>
      <c r="C29" s="159"/>
      <c r="D29" s="159"/>
      <c r="E29" s="159"/>
      <c r="F29" s="159"/>
      <c r="G29" s="160"/>
    </row>
    <row r="30" spans="1:7" s="24" customFormat="1" ht="15" customHeight="1" outlineLevel="1" x14ac:dyDescent="0.2">
      <c r="A30" s="25" t="s">
        <v>6</v>
      </c>
      <c r="B30" s="25" t="s">
        <v>7</v>
      </c>
      <c r="C30" s="26" t="s">
        <v>15</v>
      </c>
      <c r="D30" s="27" t="s">
        <v>1</v>
      </c>
      <c r="E30" s="27" t="s">
        <v>0</v>
      </c>
      <c r="F30" s="27" t="s">
        <v>5</v>
      </c>
      <c r="G30" s="28" t="s">
        <v>4</v>
      </c>
    </row>
    <row r="31" spans="1:7" s="24" customFormat="1" ht="19.899999999999999" customHeight="1" outlineLevel="1" x14ac:dyDescent="0.2">
      <c r="A31" s="29"/>
      <c r="B31" s="30"/>
      <c r="C31" s="31"/>
      <c r="D31" s="41">
        <v>0</v>
      </c>
      <c r="E31" s="42">
        <v>0</v>
      </c>
      <c r="F31" s="38"/>
      <c r="G31" s="40">
        <f t="shared" ref="G31:G35" si="5">IFERROR(E31*F31,"")</f>
        <v>0</v>
      </c>
    </row>
    <row r="32" spans="1:7" s="24" customFormat="1" ht="19.899999999999999" customHeight="1" outlineLevel="1" x14ac:dyDescent="0.2">
      <c r="A32" s="29"/>
      <c r="B32" s="92" t="s">
        <v>168</v>
      </c>
      <c r="C32" s="14"/>
      <c r="D32" s="41">
        <v>0</v>
      </c>
      <c r="E32" s="42">
        <v>0</v>
      </c>
      <c r="F32" s="38"/>
      <c r="G32" s="40">
        <f t="shared" si="5"/>
        <v>0</v>
      </c>
    </row>
    <row r="33" spans="1:7" s="24" customFormat="1" ht="28.5" outlineLevel="1" x14ac:dyDescent="0.2">
      <c r="A33" s="29"/>
      <c r="B33" s="93" t="s">
        <v>100</v>
      </c>
      <c r="C33" s="95"/>
      <c r="D33" s="41">
        <v>0</v>
      </c>
      <c r="E33" s="42">
        <v>0</v>
      </c>
      <c r="F33" s="38"/>
      <c r="G33" s="40">
        <f t="shared" ref="G33" si="6">IFERROR(E33*F33,"")</f>
        <v>0</v>
      </c>
    </row>
    <row r="34" spans="1:7" s="24" customFormat="1" outlineLevel="1" x14ac:dyDescent="0.2">
      <c r="A34" s="29"/>
      <c r="B34" s="14" t="s">
        <v>134</v>
      </c>
      <c r="C34" s="95" t="s">
        <v>99</v>
      </c>
      <c r="D34" s="41" t="s">
        <v>1</v>
      </c>
      <c r="E34" s="42">
        <v>0</v>
      </c>
      <c r="F34" s="38"/>
      <c r="G34" s="40">
        <f t="shared" si="5"/>
        <v>0</v>
      </c>
    </row>
    <row r="35" spans="1:7" s="24" customFormat="1" ht="19.899999999999999" customHeight="1" outlineLevel="1" x14ac:dyDescent="0.2">
      <c r="A35" s="29"/>
      <c r="B35" s="30"/>
      <c r="C35" s="31"/>
      <c r="D35" s="41">
        <v>0</v>
      </c>
      <c r="E35" s="42">
        <v>0</v>
      </c>
      <c r="F35" s="38"/>
      <c r="G35" s="40">
        <f t="shared" si="5"/>
        <v>0</v>
      </c>
    </row>
    <row r="36" spans="1:7" s="58" customFormat="1" ht="10.15" customHeight="1" outlineLevel="1" x14ac:dyDescent="0.2"/>
    <row r="37" spans="1:7" s="1" customFormat="1" ht="19.5" customHeight="1" x14ac:dyDescent="0.2">
      <c r="A37" s="77" t="str">
        <f>"TOTAL € HT - "&amp;B29</f>
        <v>TOTAL € HT - OPTIONS</v>
      </c>
      <c r="B37" s="78"/>
      <c r="C37" s="78"/>
      <c r="D37" s="78"/>
      <c r="E37" s="78"/>
      <c r="F37" s="79"/>
      <c r="G37" s="60">
        <f>SUBTOTAL(109,G31:G36)</f>
        <v>0</v>
      </c>
    </row>
    <row r="38" spans="1:7" s="1" customFormat="1" ht="20.100000000000001" customHeight="1" x14ac:dyDescent="0.2">
      <c r="C38" s="22"/>
    </row>
    <row r="39" spans="1:7" s="1" customFormat="1" ht="20.100000000000001" customHeight="1" x14ac:dyDescent="0.2">
      <c r="C39" s="22"/>
    </row>
    <row r="40" spans="1:7" s="1" customFormat="1" ht="20.100000000000001" customHeight="1" x14ac:dyDescent="0.2">
      <c r="C40" s="22"/>
    </row>
    <row r="41" spans="1:7" s="1" customFormat="1" ht="20.100000000000001" customHeight="1" x14ac:dyDescent="0.2">
      <c r="C41" s="22"/>
    </row>
    <row r="42" spans="1:7" s="1" customFormat="1" ht="20.100000000000001" customHeight="1" x14ac:dyDescent="0.2">
      <c r="C42" s="22"/>
    </row>
    <row r="43" spans="1:7" s="1" customFormat="1" ht="20.100000000000001" customHeight="1" x14ac:dyDescent="0.2">
      <c r="C43" s="22"/>
    </row>
    <row r="44" spans="1:7" s="1" customFormat="1" ht="20.100000000000001" customHeight="1" x14ac:dyDescent="0.2">
      <c r="C44" s="22"/>
    </row>
    <row r="45" spans="1:7" s="1" customFormat="1" ht="20.100000000000001" customHeight="1" x14ac:dyDescent="0.2">
      <c r="C45" s="22"/>
    </row>
    <row r="46" spans="1:7" s="1" customFormat="1" ht="20.100000000000001" customHeight="1" x14ac:dyDescent="0.2">
      <c r="C46" s="22"/>
    </row>
    <row r="47" spans="1:7" s="1" customFormat="1" ht="20.100000000000001" customHeight="1" x14ac:dyDescent="0.2">
      <c r="C47" s="22"/>
    </row>
    <row r="48" spans="1:7" s="1" customFormat="1" ht="20.100000000000001" customHeight="1" x14ac:dyDescent="0.2">
      <c r="C48" s="22"/>
    </row>
    <row r="49" spans="3:3" s="1" customFormat="1" ht="20.100000000000001" customHeight="1" x14ac:dyDescent="0.2">
      <c r="C49" s="22"/>
    </row>
    <row r="50" spans="3:3" s="1" customFormat="1" ht="20.100000000000001" customHeight="1" x14ac:dyDescent="0.2">
      <c r="C50" s="22"/>
    </row>
    <row r="51" spans="3:3" s="1" customFormat="1" ht="20.100000000000001" customHeight="1" x14ac:dyDescent="0.2">
      <c r="C51" s="22"/>
    </row>
    <row r="52" spans="3:3" s="1" customFormat="1" ht="20.100000000000001" customHeight="1" x14ac:dyDescent="0.2">
      <c r="C52" s="22"/>
    </row>
    <row r="53" spans="3:3" s="1" customFormat="1" ht="20.100000000000001" customHeight="1" x14ac:dyDescent="0.2">
      <c r="C53" s="22"/>
    </row>
    <row r="54" spans="3:3" s="1" customFormat="1" ht="20.100000000000001" customHeight="1" x14ac:dyDescent="0.2">
      <c r="C54" s="22"/>
    </row>
    <row r="55" spans="3:3" s="1" customFormat="1" ht="20.100000000000001" customHeight="1" x14ac:dyDescent="0.2">
      <c r="C55" s="22"/>
    </row>
    <row r="56" spans="3:3" s="1" customFormat="1" ht="20.100000000000001" customHeight="1" x14ac:dyDescent="0.2">
      <c r="C56" s="22"/>
    </row>
    <row r="57" spans="3:3" s="1" customFormat="1" ht="20.100000000000001" customHeight="1" x14ac:dyDescent="0.2">
      <c r="C57" s="22"/>
    </row>
    <row r="58" spans="3:3" s="1" customFormat="1" ht="20.100000000000001" customHeight="1" x14ac:dyDescent="0.2">
      <c r="C58" s="22"/>
    </row>
    <row r="59" spans="3:3" s="1" customFormat="1" ht="20.100000000000001" customHeight="1" x14ac:dyDescent="0.2">
      <c r="C59" s="22"/>
    </row>
    <row r="60" spans="3:3" s="1" customFormat="1" ht="20.100000000000001" customHeight="1" x14ac:dyDescent="0.2">
      <c r="C60" s="22"/>
    </row>
    <row r="61" spans="3:3" s="1" customFormat="1" ht="20.100000000000001" customHeight="1" x14ac:dyDescent="0.2">
      <c r="C61" s="22"/>
    </row>
    <row r="62" spans="3:3" s="1" customFormat="1" ht="20.100000000000001" customHeight="1" x14ac:dyDescent="0.2">
      <c r="C62" s="22"/>
    </row>
    <row r="63" spans="3:3" s="1" customFormat="1" ht="20.100000000000001" customHeight="1" x14ac:dyDescent="0.2">
      <c r="C63" s="22"/>
    </row>
    <row r="64" spans="3:3" s="1" customFormat="1" ht="20.100000000000001" customHeight="1" x14ac:dyDescent="0.2">
      <c r="C64" s="22"/>
    </row>
    <row r="65" spans="3:3" s="1" customFormat="1" ht="20.100000000000001" customHeight="1" x14ac:dyDescent="0.2">
      <c r="C65" s="22"/>
    </row>
    <row r="66" spans="3:3" s="1" customFormat="1" ht="20.100000000000001" customHeight="1" x14ac:dyDescent="0.2">
      <c r="C66" s="22"/>
    </row>
    <row r="67" spans="3:3" s="1" customFormat="1" ht="20.100000000000001" customHeight="1" x14ac:dyDescent="0.2">
      <c r="C67" s="22"/>
    </row>
    <row r="68" spans="3:3" s="1" customFormat="1" ht="20.100000000000001" customHeight="1" x14ac:dyDescent="0.2">
      <c r="C68" s="22"/>
    </row>
    <row r="69" spans="3:3" s="1" customFormat="1" ht="20.100000000000001" customHeight="1" x14ac:dyDescent="0.2">
      <c r="C69" s="22"/>
    </row>
    <row r="70" spans="3:3" s="1" customFormat="1" ht="20.100000000000001" customHeight="1" x14ac:dyDescent="0.2">
      <c r="C70" s="22"/>
    </row>
    <row r="71" spans="3:3" s="1" customFormat="1" ht="20.100000000000001" customHeight="1" x14ac:dyDescent="0.2">
      <c r="C71" s="22"/>
    </row>
    <row r="72" spans="3:3" s="1" customFormat="1" ht="20.100000000000001" customHeight="1" x14ac:dyDescent="0.2">
      <c r="C72" s="22"/>
    </row>
    <row r="73" spans="3:3" s="1" customFormat="1" ht="20.100000000000001" customHeight="1" x14ac:dyDescent="0.2">
      <c r="C73" s="22"/>
    </row>
    <row r="74" spans="3:3" s="1" customFormat="1" ht="20.100000000000001" customHeight="1" x14ac:dyDescent="0.2">
      <c r="C74" s="22"/>
    </row>
    <row r="75" spans="3:3" s="1" customFormat="1" ht="20.100000000000001" customHeight="1" x14ac:dyDescent="0.2">
      <c r="C75" s="22"/>
    </row>
    <row r="76" spans="3:3" s="1" customFormat="1" ht="20.100000000000001" customHeight="1" x14ac:dyDescent="0.2">
      <c r="C76" s="22"/>
    </row>
    <row r="77" spans="3:3" s="1" customFormat="1" ht="20.100000000000001" customHeight="1" x14ac:dyDescent="0.2">
      <c r="C77" s="22"/>
    </row>
    <row r="78" spans="3:3" s="1" customFormat="1" ht="20.100000000000001" customHeight="1" x14ac:dyDescent="0.2">
      <c r="C78" s="22"/>
    </row>
    <row r="79" spans="3:3" s="1" customFormat="1" ht="20.100000000000001" customHeight="1" x14ac:dyDescent="0.2">
      <c r="C79" s="22"/>
    </row>
    <row r="80" spans="3:3" s="1" customFormat="1" ht="20.100000000000001" customHeight="1" x14ac:dyDescent="0.2">
      <c r="C80" s="22"/>
    </row>
    <row r="81" spans="3:3" s="1" customFormat="1" ht="20.100000000000001" customHeight="1" x14ac:dyDescent="0.2">
      <c r="C81" s="22"/>
    </row>
    <row r="82" spans="3:3" s="1" customFormat="1" ht="20.100000000000001" customHeight="1" x14ac:dyDescent="0.2">
      <c r="C82" s="22"/>
    </row>
    <row r="83" spans="3:3" s="1" customFormat="1" ht="20.100000000000001" customHeight="1" x14ac:dyDescent="0.2">
      <c r="C83" s="22"/>
    </row>
    <row r="84" spans="3:3" s="1" customFormat="1" ht="20.100000000000001" customHeight="1" x14ac:dyDescent="0.2">
      <c r="C84" s="22"/>
    </row>
    <row r="85" spans="3:3" s="1" customFormat="1" ht="20.100000000000001" customHeight="1" x14ac:dyDescent="0.2">
      <c r="C85" s="22"/>
    </row>
    <row r="86" spans="3:3" s="1" customFormat="1" ht="20.100000000000001" customHeight="1" x14ac:dyDescent="0.2">
      <c r="C86" s="22"/>
    </row>
    <row r="87" spans="3:3" s="1" customFormat="1" ht="20.100000000000001" customHeight="1" x14ac:dyDescent="0.2">
      <c r="C87" s="22"/>
    </row>
    <row r="88" spans="3:3" s="1" customFormat="1" ht="20.100000000000001" customHeight="1" x14ac:dyDescent="0.2">
      <c r="C88" s="22"/>
    </row>
    <row r="89" spans="3:3" s="1" customFormat="1" ht="20.100000000000001" customHeight="1" x14ac:dyDescent="0.2">
      <c r="C89" s="22"/>
    </row>
    <row r="90" spans="3:3" s="1" customFormat="1" ht="20.100000000000001" customHeight="1" x14ac:dyDescent="0.2">
      <c r="C90" s="22"/>
    </row>
    <row r="91" spans="3:3" s="1" customFormat="1" ht="20.100000000000001" customHeight="1" x14ac:dyDescent="0.2">
      <c r="C91" s="22"/>
    </row>
    <row r="92" spans="3:3" s="1" customFormat="1" ht="20.100000000000001" customHeight="1" x14ac:dyDescent="0.2">
      <c r="C92" s="22"/>
    </row>
    <row r="93" spans="3:3" s="1" customFormat="1" ht="20.100000000000001" customHeight="1" x14ac:dyDescent="0.2">
      <c r="C93" s="22"/>
    </row>
    <row r="94" spans="3:3" s="1" customFormat="1" ht="20.100000000000001" customHeight="1" x14ac:dyDescent="0.2">
      <c r="C94" s="22"/>
    </row>
    <row r="95" spans="3:3" s="1" customFormat="1" x14ac:dyDescent="0.2">
      <c r="C95" s="22"/>
    </row>
    <row r="96" spans="3:3" s="1" customFormat="1" x14ac:dyDescent="0.2">
      <c r="C96" s="22"/>
    </row>
    <row r="97" spans="3:3" s="1" customFormat="1" x14ac:dyDescent="0.2">
      <c r="C97" s="22"/>
    </row>
    <row r="98" spans="3:3" s="1" customFormat="1" x14ac:dyDescent="0.2">
      <c r="C98" s="22"/>
    </row>
    <row r="99" spans="3:3" s="1" customFormat="1" x14ac:dyDescent="0.2">
      <c r="C99" s="22"/>
    </row>
    <row r="100" spans="3:3" s="1" customFormat="1" x14ac:dyDescent="0.2">
      <c r="C100" s="22"/>
    </row>
    <row r="101" spans="3:3" s="1" customFormat="1" x14ac:dyDescent="0.2">
      <c r="C101" s="22"/>
    </row>
    <row r="102" spans="3:3" s="1" customFormat="1" x14ac:dyDescent="0.2">
      <c r="C102" s="22"/>
    </row>
    <row r="103" spans="3:3" s="1" customFormat="1" x14ac:dyDescent="0.2">
      <c r="C103" s="22"/>
    </row>
    <row r="104" spans="3:3" s="1" customFormat="1" x14ac:dyDescent="0.2">
      <c r="C104" s="22"/>
    </row>
    <row r="105" spans="3:3" s="1" customFormat="1" x14ac:dyDescent="0.2">
      <c r="C105" s="22"/>
    </row>
    <row r="106" spans="3:3" s="1" customFormat="1" x14ac:dyDescent="0.2">
      <c r="C106" s="22"/>
    </row>
    <row r="107" spans="3:3" s="1" customFormat="1" x14ac:dyDescent="0.2">
      <c r="C107" s="22"/>
    </row>
    <row r="108" spans="3:3" s="1" customFormat="1" x14ac:dyDescent="0.2">
      <c r="C108" s="22"/>
    </row>
    <row r="109" spans="3:3" s="1" customFormat="1" x14ac:dyDescent="0.2">
      <c r="C109" s="22"/>
    </row>
    <row r="110" spans="3:3" s="1" customFormat="1" x14ac:dyDescent="0.2">
      <c r="C110" s="22"/>
    </row>
    <row r="111" spans="3:3" s="1" customFormat="1" x14ac:dyDescent="0.2">
      <c r="C111" s="22"/>
    </row>
    <row r="112" spans="3:3" s="1" customFormat="1" x14ac:dyDescent="0.2">
      <c r="C112" s="22"/>
    </row>
    <row r="113" spans="3:3" s="1" customFormat="1" x14ac:dyDescent="0.2">
      <c r="C113" s="22"/>
    </row>
    <row r="114" spans="3:3" s="1" customFormat="1" x14ac:dyDescent="0.2">
      <c r="C114" s="22"/>
    </row>
    <row r="115" spans="3:3" s="1" customFormat="1" x14ac:dyDescent="0.2">
      <c r="C115" s="22"/>
    </row>
    <row r="116" spans="3:3" s="1" customFormat="1" x14ac:dyDescent="0.2">
      <c r="C116" s="22"/>
    </row>
    <row r="117" spans="3:3" s="1" customFormat="1" x14ac:dyDescent="0.2">
      <c r="C117" s="22"/>
    </row>
    <row r="118" spans="3:3" s="1" customFormat="1" x14ac:dyDescent="0.2">
      <c r="C118" s="22"/>
    </row>
    <row r="119" spans="3:3" s="1" customFormat="1" x14ac:dyDescent="0.2">
      <c r="C119" s="22"/>
    </row>
    <row r="120" spans="3:3" s="1" customFormat="1" x14ac:dyDescent="0.2">
      <c r="C120" s="22"/>
    </row>
    <row r="121" spans="3:3" s="1" customFormat="1" x14ac:dyDescent="0.2">
      <c r="C121" s="22"/>
    </row>
    <row r="122" spans="3:3" s="1" customFormat="1" x14ac:dyDescent="0.2">
      <c r="C122" s="22"/>
    </row>
    <row r="123" spans="3:3" s="1" customFormat="1" x14ac:dyDescent="0.2">
      <c r="C123" s="22"/>
    </row>
    <row r="124" spans="3:3" s="1" customFormat="1" x14ac:dyDescent="0.2">
      <c r="C124" s="22"/>
    </row>
    <row r="125" spans="3:3" s="1" customFormat="1" x14ac:dyDescent="0.2">
      <c r="C125" s="22"/>
    </row>
    <row r="126" spans="3:3" s="1" customFormat="1" x14ac:dyDescent="0.2">
      <c r="C126" s="22"/>
    </row>
    <row r="127" spans="3:3" s="1" customFormat="1" x14ac:dyDescent="0.2">
      <c r="C127" s="22"/>
    </row>
    <row r="128" spans="3:3" s="1" customFormat="1" x14ac:dyDescent="0.2">
      <c r="C128" s="22"/>
    </row>
    <row r="129" spans="3:3" s="1" customFormat="1" x14ac:dyDescent="0.2">
      <c r="C129" s="22"/>
    </row>
    <row r="130" spans="3:3" s="1" customFormat="1" x14ac:dyDescent="0.2">
      <c r="C130" s="22"/>
    </row>
    <row r="131" spans="3:3" s="1" customFormat="1" x14ac:dyDescent="0.2">
      <c r="C131" s="22"/>
    </row>
    <row r="132" spans="3:3" s="1" customFormat="1" x14ac:dyDescent="0.2">
      <c r="C132" s="22"/>
    </row>
    <row r="133" spans="3:3" s="1" customFormat="1" x14ac:dyDescent="0.2">
      <c r="C133" s="22"/>
    </row>
    <row r="134" spans="3:3" s="1" customFormat="1" x14ac:dyDescent="0.2">
      <c r="C134" s="22"/>
    </row>
    <row r="135" spans="3:3" s="1" customFormat="1" x14ac:dyDescent="0.2">
      <c r="C135" s="22"/>
    </row>
    <row r="136" spans="3:3" s="1" customFormat="1" x14ac:dyDescent="0.2">
      <c r="C136" s="22"/>
    </row>
    <row r="137" spans="3:3" s="1" customFormat="1" x14ac:dyDescent="0.2">
      <c r="C137" s="22"/>
    </row>
    <row r="138" spans="3:3" s="1" customFormat="1" x14ac:dyDescent="0.2">
      <c r="C138" s="22"/>
    </row>
    <row r="139" spans="3:3" s="1" customFormat="1" x14ac:dyDescent="0.2">
      <c r="C139" s="22"/>
    </row>
    <row r="140" spans="3:3" s="1" customFormat="1" x14ac:dyDescent="0.2">
      <c r="C140" s="22"/>
    </row>
    <row r="141" spans="3:3" s="1" customFormat="1" x14ac:dyDescent="0.2">
      <c r="C141" s="22"/>
    </row>
    <row r="206" spans="1:7" x14ac:dyDescent="0.3">
      <c r="B206" s="61" t="s">
        <v>20</v>
      </c>
    </row>
    <row r="207" spans="1:7" s="1" customFormat="1" ht="19.899999999999999" customHeight="1" outlineLevel="1" x14ac:dyDescent="0.2">
      <c r="A207" s="13"/>
      <c r="B207" s="14" t="s">
        <v>21</v>
      </c>
      <c r="C207" s="14"/>
      <c r="D207" s="38" t="e">
        <f>#REF!</f>
        <v>#REF!</v>
      </c>
      <c r="E207" s="39" t="e">
        <f>#REF!</f>
        <v>#REF!</v>
      </c>
      <c r="F207" s="38" t="e">
        <f>ROUNDUP(#REF!/(1+#REF!),#REF!)</f>
        <v>#REF!</v>
      </c>
      <c r="G207" s="40" t="str">
        <f>IFERROR(E207*F207,"")</f>
        <v/>
      </c>
    </row>
  </sheetData>
  <mergeCells count="9">
    <mergeCell ref="B9:G9"/>
    <mergeCell ref="B10:G10"/>
    <mergeCell ref="B29:G29"/>
    <mergeCell ref="A7:G7"/>
    <mergeCell ref="A1:F2"/>
    <mergeCell ref="A3:G4"/>
    <mergeCell ref="B5:G5"/>
    <mergeCell ref="A6:G6"/>
    <mergeCell ref="A8:G8"/>
  </mergeCells>
  <dataValidations count="1">
    <dataValidation allowBlank="1" sqref="A3" xr:uid="{661BFA5E-FF41-4DF0-9582-8817F4E1AAD0}"/>
  </dataValidations>
  <hyperlinks>
    <hyperlink ref="A3:G4" location="SYNTHESE!A1" display="DPGF" xr:uid="{060256C7-C425-4667-9565-74BD9814F39E}"/>
  </hyperlinks>
  <printOptions horizontalCentered="1"/>
  <pageMargins left="0.39370078740157483" right="0.39370078740157483" top="0.59055118110236227" bottom="0.59055118110236227" header="0.31496062992125984" footer="0.31496062992125984"/>
  <pageSetup paperSize="9" scale="77" fitToHeight="0" orientation="portrait" r:id="rId1"/>
  <headerFooter alignWithMargins="0">
    <oddFooter>&amp;C&amp;"Segoe UI,Normal"&amp;10&amp;K03+000KARDHAM SAS au capital social de 442 680 euros - RCS Strasbourg B 384 407 896
TVA intracommunautaire : FR1238447896&amp;R&amp;"Segoe UI,Normal"&amp;10&amp;K03+000Page &amp;P / &amp;N</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23A7AC-2C79-4007-8F37-489464EC8358}">
  <sheetPr codeName="Feuil71">
    <tabColor rgb="FFFF7768"/>
    <pageSetUpPr fitToPage="1"/>
  </sheetPr>
  <dimension ref="A1:G186"/>
  <sheetViews>
    <sheetView showZeros="0" view="pageBreakPreview" zoomScaleNormal="32" zoomScaleSheetLayoutView="100" workbookViewId="0">
      <pane xSplit="7" ySplit="11" topLeftCell="H21" activePane="bottomRight" state="frozen"/>
      <selection activeCell="A3" sqref="A3:G4"/>
      <selection pane="topRight" activeCell="A3" sqref="A3:G4"/>
      <selection pane="bottomLeft" activeCell="A3" sqref="A3:G4"/>
      <selection pane="bottomRight" activeCell="A24" sqref="A24"/>
    </sheetView>
  </sheetViews>
  <sheetFormatPr baseColWidth="10" defaultColWidth="11" defaultRowHeight="16.5" outlineLevelRow="1" x14ac:dyDescent="0.3"/>
  <cols>
    <col min="1" max="1" width="7" style="2" customWidth="1"/>
    <col min="2" max="2" width="43.375" style="2" customWidth="1"/>
    <col min="3" max="3" width="15.5" style="23" bestFit="1" customWidth="1"/>
    <col min="4" max="5" width="8.125" style="2" customWidth="1"/>
    <col min="6" max="7" width="15.5" style="2" customWidth="1"/>
    <col min="8" max="16384" width="11" style="2"/>
  </cols>
  <sheetData>
    <row r="1" spans="1:7" ht="19.899999999999999" customHeight="1" x14ac:dyDescent="0.3">
      <c r="A1" s="146"/>
      <c r="B1" s="147"/>
      <c r="C1" s="147"/>
      <c r="D1" s="147"/>
      <c r="E1" s="147"/>
      <c r="F1" s="148"/>
      <c r="G1" s="9" t="str">
        <f>SYNTHESE!H1</f>
        <v>Indice</v>
      </c>
    </row>
    <row r="2" spans="1:7" ht="19.899999999999999" customHeight="1" x14ac:dyDescent="0.3">
      <c r="A2" s="149"/>
      <c r="B2" s="150"/>
      <c r="C2" s="150"/>
      <c r="D2" s="150"/>
      <c r="E2" s="150"/>
      <c r="F2" s="151"/>
      <c r="G2" s="10">
        <f ca="1">SYNTHESE!H2</f>
        <v>45748</v>
      </c>
    </row>
    <row r="3" spans="1:7" ht="15" customHeight="1" x14ac:dyDescent="0.3">
      <c r="A3" s="152" t="s">
        <v>17</v>
      </c>
      <c r="B3" s="153"/>
      <c r="C3" s="153"/>
      <c r="D3" s="153"/>
      <c r="E3" s="153"/>
      <c r="F3" s="153"/>
      <c r="G3" s="154"/>
    </row>
    <row r="4" spans="1:7" ht="15" customHeight="1" x14ac:dyDescent="0.3">
      <c r="A4" s="155"/>
      <c r="B4" s="156"/>
      <c r="C4" s="156"/>
      <c r="D4" s="156"/>
      <c r="E4" s="156"/>
      <c r="F4" s="156"/>
      <c r="G4" s="157"/>
    </row>
    <row r="5" spans="1:7" s="1" customFormat="1" ht="10.15" customHeight="1" outlineLevel="1" x14ac:dyDescent="0.2">
      <c r="B5" s="128"/>
      <c r="C5" s="128"/>
      <c r="D5" s="128"/>
      <c r="E5" s="128"/>
      <c r="F5" s="128"/>
      <c r="G5" s="128"/>
    </row>
    <row r="6" spans="1:7" s="1" customFormat="1" ht="24.6" customHeight="1" outlineLevel="1" x14ac:dyDescent="0.2">
      <c r="A6" s="134" t="str">
        <f>SYNTHESE!A6&amp;" "&amp;SYNTHESE!C6</f>
        <v>CLIENT : Université de Bordeaux</v>
      </c>
      <c r="B6" s="135"/>
      <c r="C6" s="135"/>
      <c r="D6" s="135"/>
      <c r="E6" s="135"/>
      <c r="F6" s="135"/>
      <c r="G6" s="142"/>
    </row>
    <row r="7" spans="1:7" s="1" customFormat="1" ht="24.6" customHeight="1" outlineLevel="1" x14ac:dyDescent="0.2">
      <c r="A7" s="134" t="str">
        <f>SYNTHESE!A7&amp;" "&amp;SYNTHESE!C7</f>
        <v>PROJET :  Aménagement d'espace tertiaires et réfection Opération 2 : Mise en accessibilité du batiment 13</v>
      </c>
      <c r="B7" s="135"/>
      <c r="C7" s="135"/>
      <c r="D7" s="135"/>
      <c r="E7" s="135"/>
      <c r="F7" s="135"/>
      <c r="G7" s="142"/>
    </row>
    <row r="8" spans="1:7" s="1" customFormat="1" ht="19.149999999999999" customHeight="1" outlineLevel="1" x14ac:dyDescent="0.2">
      <c r="A8" s="134" t="str">
        <f>SYNTHESE!A8&amp;" "&amp;SYNTHESE!C8</f>
        <v>Adresse  :  Institut européen de chimie et biologie rue Escarpin, 33600 PESSAC</v>
      </c>
      <c r="B8" s="135"/>
      <c r="C8" s="135"/>
      <c r="D8" s="135"/>
      <c r="E8" s="135"/>
      <c r="F8" s="135"/>
      <c r="G8" s="142"/>
    </row>
    <row r="9" spans="1:7" ht="10.15" customHeight="1" x14ac:dyDescent="0.3">
      <c r="B9" s="125"/>
      <c r="C9" s="125"/>
      <c r="D9" s="125"/>
      <c r="E9" s="125"/>
      <c r="F9" s="125"/>
      <c r="G9" s="125"/>
    </row>
    <row r="10" spans="1:7" s="1" customFormat="1" ht="19.5" customHeight="1" x14ac:dyDescent="0.2">
      <c r="A10" s="19" t="s">
        <v>14</v>
      </c>
      <c r="B10" s="143" t="s">
        <v>36</v>
      </c>
      <c r="C10" s="144"/>
      <c r="D10" s="144"/>
      <c r="E10" s="144"/>
      <c r="F10" s="144"/>
      <c r="G10" s="145"/>
    </row>
    <row r="11" spans="1:7" s="1" customFormat="1" ht="15" customHeight="1" x14ac:dyDescent="0.2">
      <c r="A11" s="15" t="s">
        <v>6</v>
      </c>
      <c r="B11" s="15" t="s">
        <v>7</v>
      </c>
      <c r="C11" s="20" t="s">
        <v>15</v>
      </c>
      <c r="D11" s="16" t="s">
        <v>1</v>
      </c>
      <c r="E11" s="16" t="s">
        <v>0</v>
      </c>
      <c r="F11" s="16" t="s">
        <v>5</v>
      </c>
      <c r="G11" s="17" t="s">
        <v>4</v>
      </c>
    </row>
    <row r="12" spans="1:7" s="1" customFormat="1" ht="19.899999999999999" customHeight="1" x14ac:dyDescent="0.2">
      <c r="A12" s="13"/>
      <c r="B12" s="14"/>
      <c r="C12" s="14"/>
      <c r="D12" s="38">
        <v>0</v>
      </c>
      <c r="E12" s="39">
        <v>0</v>
      </c>
      <c r="F12" s="38"/>
      <c r="G12" s="40">
        <f>IFERROR(E12*F12,"")</f>
        <v>0</v>
      </c>
    </row>
    <row r="13" spans="1:7" s="1" customFormat="1" ht="19.899999999999999" customHeight="1" x14ac:dyDescent="0.2">
      <c r="A13" s="13"/>
      <c r="B13" s="91" t="s">
        <v>141</v>
      </c>
      <c r="C13" s="14"/>
      <c r="D13" s="38">
        <v>0</v>
      </c>
      <c r="E13" s="39">
        <v>0</v>
      </c>
      <c r="F13" s="38"/>
      <c r="G13" s="40">
        <f t="shared" ref="G13:G15" si="0">IFERROR(E13*F13,"")</f>
        <v>0</v>
      </c>
    </row>
    <row r="14" spans="1:7" s="1" customFormat="1" ht="19.899999999999999" customHeight="1" x14ac:dyDescent="0.2">
      <c r="A14" s="15"/>
      <c r="B14" s="92" t="s">
        <v>142</v>
      </c>
      <c r="C14" s="14"/>
      <c r="D14" s="38">
        <v>0</v>
      </c>
      <c r="E14" s="39">
        <v>0</v>
      </c>
      <c r="F14" s="38"/>
      <c r="G14" s="40">
        <f t="shared" si="0"/>
        <v>0</v>
      </c>
    </row>
    <row r="15" spans="1:7" s="1" customFormat="1" ht="71.25" x14ac:dyDescent="0.2">
      <c r="A15" s="13"/>
      <c r="B15" s="93" t="s">
        <v>102</v>
      </c>
      <c r="C15" s="95" t="s">
        <v>103</v>
      </c>
      <c r="D15" s="38">
        <v>0</v>
      </c>
      <c r="E15" s="39">
        <v>0</v>
      </c>
      <c r="F15" s="38"/>
      <c r="G15" s="40">
        <f t="shared" si="0"/>
        <v>0</v>
      </c>
    </row>
    <row r="16" spans="1:7" s="1" customFormat="1" x14ac:dyDescent="0.2">
      <c r="A16" s="13"/>
      <c r="B16" s="14" t="s">
        <v>53</v>
      </c>
      <c r="C16" s="14" t="s">
        <v>166</v>
      </c>
      <c r="D16" s="38" t="s">
        <v>1</v>
      </c>
      <c r="E16" s="39">
        <v>0</v>
      </c>
      <c r="F16" s="38"/>
      <c r="G16" s="40">
        <f t="shared" ref="G16:G25" si="1">IFERROR(E16*F16,"")</f>
        <v>0</v>
      </c>
    </row>
    <row r="17" spans="1:7" s="1" customFormat="1" ht="19.899999999999999" customHeight="1" x14ac:dyDescent="0.2">
      <c r="A17" s="13"/>
      <c r="B17" s="14"/>
      <c r="C17" s="14"/>
      <c r="D17" s="38">
        <v>0</v>
      </c>
      <c r="E17" s="39">
        <v>0</v>
      </c>
      <c r="F17" s="38"/>
      <c r="G17" s="40">
        <f t="shared" si="1"/>
        <v>0</v>
      </c>
    </row>
    <row r="18" spans="1:7" s="1" customFormat="1" x14ac:dyDescent="0.2">
      <c r="A18" s="15"/>
      <c r="B18" s="92" t="s">
        <v>143</v>
      </c>
      <c r="C18" s="14"/>
      <c r="D18" s="38">
        <v>0</v>
      </c>
      <c r="E18" s="39">
        <v>0</v>
      </c>
      <c r="F18" s="38"/>
      <c r="G18" s="40">
        <f t="shared" si="1"/>
        <v>0</v>
      </c>
    </row>
    <row r="19" spans="1:7" s="1" customFormat="1" ht="71.25" x14ac:dyDescent="0.2">
      <c r="A19" s="13"/>
      <c r="B19" s="93" t="s">
        <v>104</v>
      </c>
      <c r="C19" s="14" t="s">
        <v>54</v>
      </c>
      <c r="D19" s="38">
        <v>0</v>
      </c>
      <c r="E19" s="39">
        <v>0</v>
      </c>
      <c r="F19" s="38"/>
      <c r="G19" s="40">
        <f t="shared" si="1"/>
        <v>0</v>
      </c>
    </row>
    <row r="20" spans="1:7" s="1" customFormat="1" x14ac:dyDescent="0.2">
      <c r="A20" s="13"/>
      <c r="B20" s="14" t="s">
        <v>55</v>
      </c>
      <c r="C20" s="14" t="s">
        <v>166</v>
      </c>
      <c r="D20" s="38" t="s">
        <v>33</v>
      </c>
      <c r="E20" s="39">
        <v>0</v>
      </c>
      <c r="F20" s="38"/>
      <c r="G20" s="40">
        <f t="shared" si="1"/>
        <v>0</v>
      </c>
    </row>
    <row r="21" spans="1:7" s="1" customFormat="1" ht="19.899999999999999" customHeight="1" x14ac:dyDescent="0.2">
      <c r="A21" s="13"/>
      <c r="B21" s="14"/>
      <c r="C21" s="14"/>
      <c r="D21" s="38">
        <v>0</v>
      </c>
      <c r="E21" s="39">
        <v>0</v>
      </c>
      <c r="F21" s="38"/>
      <c r="G21" s="40">
        <f t="shared" si="1"/>
        <v>0</v>
      </c>
    </row>
    <row r="22" spans="1:7" s="1" customFormat="1" ht="28.5" x14ac:dyDescent="0.2">
      <c r="A22" s="15"/>
      <c r="B22" s="92" t="s">
        <v>144</v>
      </c>
      <c r="C22" s="14"/>
      <c r="D22" s="38">
        <v>0</v>
      </c>
      <c r="E22" s="39">
        <v>0</v>
      </c>
      <c r="F22" s="38"/>
      <c r="G22" s="40">
        <f t="shared" si="1"/>
        <v>0</v>
      </c>
    </row>
    <row r="23" spans="1:7" s="1" customFormat="1" ht="85.5" x14ac:dyDescent="0.2">
      <c r="A23" s="13"/>
      <c r="B23" s="93" t="s">
        <v>105</v>
      </c>
      <c r="C23" s="14" t="s">
        <v>106</v>
      </c>
      <c r="D23" s="38" t="s">
        <v>33</v>
      </c>
      <c r="E23" s="39">
        <v>0</v>
      </c>
      <c r="F23" s="38"/>
      <c r="G23" s="40">
        <f t="shared" ref="G23" si="2">IFERROR(E23*F23,"")</f>
        <v>0</v>
      </c>
    </row>
    <row r="24" spans="1:7" s="1" customFormat="1" x14ac:dyDescent="0.2">
      <c r="A24" s="13"/>
      <c r="B24" s="14" t="s">
        <v>56</v>
      </c>
      <c r="C24" s="14" t="s">
        <v>166</v>
      </c>
      <c r="D24" s="38" t="s">
        <v>33</v>
      </c>
      <c r="E24" s="39">
        <v>0</v>
      </c>
      <c r="F24" s="38"/>
      <c r="G24" s="40">
        <f t="shared" si="1"/>
        <v>0</v>
      </c>
    </row>
    <row r="25" spans="1:7" s="1" customFormat="1" ht="19.899999999999999" customHeight="1" x14ac:dyDescent="0.2">
      <c r="A25" s="13"/>
      <c r="B25" s="14"/>
      <c r="C25" s="14"/>
      <c r="D25" s="38">
        <v>0</v>
      </c>
      <c r="E25" s="39">
        <v>0</v>
      </c>
      <c r="F25" s="38"/>
      <c r="G25" s="40">
        <f t="shared" si="1"/>
        <v>0</v>
      </c>
    </row>
    <row r="26" spans="1:7" s="1" customFormat="1" ht="10.15" customHeight="1" x14ac:dyDescent="0.2">
      <c r="B26" s="6"/>
      <c r="C26" s="21"/>
      <c r="D26" s="7"/>
      <c r="E26" s="7"/>
      <c r="F26" s="7"/>
      <c r="G26" s="7"/>
    </row>
    <row r="27" spans="1:7" s="1" customFormat="1" ht="19.149999999999999" customHeight="1" x14ac:dyDescent="0.2">
      <c r="A27" s="44" t="str">
        <f>"TOTAL € HT - "&amp;B10</f>
        <v>TOTAL € HT - REVETEMENTS DE SOL</v>
      </c>
      <c r="B27" s="45"/>
      <c r="C27" s="45"/>
      <c r="D27" s="45"/>
      <c r="E27" s="45"/>
      <c r="F27" s="46"/>
      <c r="G27" s="8">
        <f>SUBTOTAL(109,G12:G26)</f>
        <v>0</v>
      </c>
    </row>
    <row r="28" spans="1:7" s="1" customFormat="1" ht="20.100000000000001" customHeight="1" x14ac:dyDescent="0.2">
      <c r="C28" s="22"/>
    </row>
    <row r="29" spans="1:7" s="1" customFormat="1" ht="20.100000000000001" customHeight="1" x14ac:dyDescent="0.2">
      <c r="C29" s="22"/>
    </row>
    <row r="30" spans="1:7" s="1" customFormat="1" ht="20.100000000000001" customHeight="1" x14ac:dyDescent="0.2">
      <c r="C30" s="22"/>
    </row>
    <row r="31" spans="1:7" s="1" customFormat="1" ht="20.100000000000001" customHeight="1" x14ac:dyDescent="0.2">
      <c r="C31" s="22"/>
    </row>
    <row r="32" spans="1:7" s="1" customFormat="1" ht="20.100000000000001" customHeight="1" x14ac:dyDescent="0.2">
      <c r="C32" s="22"/>
    </row>
    <row r="33" spans="3:3" s="1" customFormat="1" ht="20.100000000000001" customHeight="1" x14ac:dyDescent="0.2">
      <c r="C33" s="22"/>
    </row>
    <row r="34" spans="3:3" s="1" customFormat="1" ht="20.100000000000001" customHeight="1" x14ac:dyDescent="0.2">
      <c r="C34" s="22"/>
    </row>
    <row r="35" spans="3:3" s="1" customFormat="1" ht="20.100000000000001" customHeight="1" x14ac:dyDescent="0.2">
      <c r="C35" s="22"/>
    </row>
    <row r="36" spans="3:3" s="1" customFormat="1" ht="20.100000000000001" customHeight="1" x14ac:dyDescent="0.2">
      <c r="C36" s="22"/>
    </row>
    <row r="37" spans="3:3" s="1" customFormat="1" ht="20.100000000000001" customHeight="1" x14ac:dyDescent="0.2">
      <c r="C37" s="22"/>
    </row>
    <row r="38" spans="3:3" s="1" customFormat="1" ht="20.100000000000001" customHeight="1" x14ac:dyDescent="0.2">
      <c r="C38" s="22"/>
    </row>
    <row r="39" spans="3:3" s="1" customFormat="1" ht="20.100000000000001" customHeight="1" x14ac:dyDescent="0.2">
      <c r="C39" s="22"/>
    </row>
    <row r="40" spans="3:3" s="1" customFormat="1" ht="20.100000000000001" customHeight="1" x14ac:dyDescent="0.2">
      <c r="C40" s="22"/>
    </row>
    <row r="41" spans="3:3" s="1" customFormat="1" ht="20.100000000000001" customHeight="1" x14ac:dyDescent="0.2">
      <c r="C41" s="22"/>
    </row>
    <row r="42" spans="3:3" s="1" customFormat="1" ht="20.100000000000001" customHeight="1" x14ac:dyDescent="0.2">
      <c r="C42" s="22"/>
    </row>
    <row r="43" spans="3:3" s="1" customFormat="1" ht="20.100000000000001" customHeight="1" x14ac:dyDescent="0.2">
      <c r="C43" s="22"/>
    </row>
    <row r="44" spans="3:3" s="1" customFormat="1" ht="20.100000000000001" customHeight="1" x14ac:dyDescent="0.2">
      <c r="C44" s="22"/>
    </row>
    <row r="45" spans="3:3" s="1" customFormat="1" ht="20.100000000000001" customHeight="1" x14ac:dyDescent="0.2">
      <c r="C45" s="22"/>
    </row>
    <row r="46" spans="3:3" s="1" customFormat="1" ht="20.100000000000001" customHeight="1" x14ac:dyDescent="0.2">
      <c r="C46" s="22"/>
    </row>
    <row r="47" spans="3:3" s="1" customFormat="1" ht="20.100000000000001" customHeight="1" x14ac:dyDescent="0.2">
      <c r="C47" s="22"/>
    </row>
    <row r="48" spans="3:3" s="1" customFormat="1" ht="20.100000000000001" customHeight="1" x14ac:dyDescent="0.2">
      <c r="C48" s="22"/>
    </row>
    <row r="49" spans="3:3" s="1" customFormat="1" ht="20.100000000000001" customHeight="1" x14ac:dyDescent="0.2">
      <c r="C49" s="22"/>
    </row>
    <row r="50" spans="3:3" s="1" customFormat="1" ht="20.100000000000001" customHeight="1" x14ac:dyDescent="0.2">
      <c r="C50" s="22"/>
    </row>
    <row r="51" spans="3:3" s="1" customFormat="1" ht="20.100000000000001" customHeight="1" x14ac:dyDescent="0.2">
      <c r="C51" s="22"/>
    </row>
    <row r="52" spans="3:3" s="1" customFormat="1" ht="20.100000000000001" customHeight="1" x14ac:dyDescent="0.2">
      <c r="C52" s="22"/>
    </row>
    <row r="53" spans="3:3" s="1" customFormat="1" ht="20.100000000000001" customHeight="1" x14ac:dyDescent="0.2">
      <c r="C53" s="22"/>
    </row>
    <row r="54" spans="3:3" s="1" customFormat="1" ht="20.100000000000001" customHeight="1" x14ac:dyDescent="0.2">
      <c r="C54" s="22"/>
    </row>
    <row r="55" spans="3:3" s="1" customFormat="1" ht="20.100000000000001" customHeight="1" x14ac:dyDescent="0.2">
      <c r="C55" s="22"/>
    </row>
    <row r="56" spans="3:3" s="1" customFormat="1" ht="20.100000000000001" customHeight="1" x14ac:dyDescent="0.2">
      <c r="C56" s="22"/>
    </row>
    <row r="57" spans="3:3" s="1" customFormat="1" ht="20.100000000000001" customHeight="1" x14ac:dyDescent="0.2">
      <c r="C57" s="22"/>
    </row>
    <row r="58" spans="3:3" s="1" customFormat="1" ht="20.100000000000001" customHeight="1" x14ac:dyDescent="0.2">
      <c r="C58" s="22"/>
    </row>
    <row r="59" spans="3:3" s="1" customFormat="1" ht="20.100000000000001" customHeight="1" x14ac:dyDescent="0.2">
      <c r="C59" s="22"/>
    </row>
    <row r="60" spans="3:3" s="1" customFormat="1" ht="20.100000000000001" customHeight="1" x14ac:dyDescent="0.2">
      <c r="C60" s="22"/>
    </row>
    <row r="61" spans="3:3" s="1" customFormat="1" ht="20.100000000000001" customHeight="1" x14ac:dyDescent="0.2">
      <c r="C61" s="22"/>
    </row>
    <row r="62" spans="3:3" s="1" customFormat="1" ht="20.100000000000001" customHeight="1" x14ac:dyDescent="0.2">
      <c r="C62" s="22"/>
    </row>
    <row r="63" spans="3:3" s="1" customFormat="1" ht="20.100000000000001" customHeight="1" x14ac:dyDescent="0.2">
      <c r="C63" s="22"/>
    </row>
    <row r="64" spans="3:3" s="1" customFormat="1" ht="20.100000000000001" customHeight="1" x14ac:dyDescent="0.2">
      <c r="C64" s="22"/>
    </row>
    <row r="65" spans="3:3" s="1" customFormat="1" ht="20.100000000000001" customHeight="1" x14ac:dyDescent="0.2">
      <c r="C65" s="22"/>
    </row>
    <row r="66" spans="3:3" s="1" customFormat="1" ht="20.100000000000001" customHeight="1" x14ac:dyDescent="0.2">
      <c r="C66" s="22"/>
    </row>
    <row r="67" spans="3:3" s="1" customFormat="1" ht="20.100000000000001" customHeight="1" x14ac:dyDescent="0.2">
      <c r="C67" s="22"/>
    </row>
    <row r="68" spans="3:3" s="1" customFormat="1" ht="20.100000000000001" customHeight="1" x14ac:dyDescent="0.2">
      <c r="C68" s="22"/>
    </row>
    <row r="69" spans="3:3" s="1" customFormat="1" ht="20.100000000000001" customHeight="1" x14ac:dyDescent="0.2">
      <c r="C69" s="22"/>
    </row>
    <row r="70" spans="3:3" s="1" customFormat="1" ht="20.100000000000001" customHeight="1" x14ac:dyDescent="0.2">
      <c r="C70" s="22"/>
    </row>
    <row r="71" spans="3:3" s="1" customFormat="1" ht="20.100000000000001" customHeight="1" x14ac:dyDescent="0.2">
      <c r="C71" s="22"/>
    </row>
    <row r="72" spans="3:3" s="1" customFormat="1" ht="20.100000000000001" customHeight="1" x14ac:dyDescent="0.2">
      <c r="C72" s="22"/>
    </row>
    <row r="73" spans="3:3" s="1" customFormat="1" ht="20.100000000000001" customHeight="1" x14ac:dyDescent="0.2">
      <c r="C73" s="22"/>
    </row>
    <row r="74" spans="3:3" s="1" customFormat="1" x14ac:dyDescent="0.2">
      <c r="C74" s="22"/>
    </row>
    <row r="75" spans="3:3" s="1" customFormat="1" x14ac:dyDescent="0.2">
      <c r="C75" s="22"/>
    </row>
    <row r="76" spans="3:3" s="1" customFormat="1" x14ac:dyDescent="0.2">
      <c r="C76" s="22"/>
    </row>
    <row r="77" spans="3:3" s="1" customFormat="1" x14ac:dyDescent="0.2">
      <c r="C77" s="22"/>
    </row>
    <row r="78" spans="3:3" s="1" customFormat="1" x14ac:dyDescent="0.2">
      <c r="C78" s="22"/>
    </row>
    <row r="79" spans="3:3" s="1" customFormat="1" x14ac:dyDescent="0.2">
      <c r="C79" s="22"/>
    </row>
    <row r="80" spans="3:3" s="1" customFormat="1" x14ac:dyDescent="0.2">
      <c r="C80" s="22"/>
    </row>
    <row r="81" spans="3:3" s="1" customFormat="1" x14ac:dyDescent="0.2">
      <c r="C81" s="22"/>
    </row>
    <row r="82" spans="3:3" s="1" customFormat="1" x14ac:dyDescent="0.2">
      <c r="C82" s="22"/>
    </row>
    <row r="83" spans="3:3" s="1" customFormat="1" x14ac:dyDescent="0.2">
      <c r="C83" s="22"/>
    </row>
    <row r="84" spans="3:3" s="1" customFormat="1" x14ac:dyDescent="0.2">
      <c r="C84" s="22"/>
    </row>
    <row r="85" spans="3:3" s="1" customFormat="1" x14ac:dyDescent="0.2">
      <c r="C85" s="22"/>
    </row>
    <row r="86" spans="3:3" s="1" customFormat="1" x14ac:dyDescent="0.2">
      <c r="C86" s="22"/>
    </row>
    <row r="87" spans="3:3" s="1" customFormat="1" x14ac:dyDescent="0.2">
      <c r="C87" s="22"/>
    </row>
    <row r="88" spans="3:3" s="1" customFormat="1" x14ac:dyDescent="0.2">
      <c r="C88" s="22"/>
    </row>
    <row r="89" spans="3:3" s="1" customFormat="1" x14ac:dyDescent="0.2">
      <c r="C89" s="22"/>
    </row>
    <row r="90" spans="3:3" s="1" customFormat="1" x14ac:dyDescent="0.2">
      <c r="C90" s="22"/>
    </row>
    <row r="91" spans="3:3" s="1" customFormat="1" x14ac:dyDescent="0.2">
      <c r="C91" s="22"/>
    </row>
    <row r="92" spans="3:3" s="1" customFormat="1" x14ac:dyDescent="0.2">
      <c r="C92" s="22"/>
    </row>
    <row r="93" spans="3:3" s="1" customFormat="1" x14ac:dyDescent="0.2">
      <c r="C93" s="22"/>
    </row>
    <row r="94" spans="3:3" s="1" customFormat="1" x14ac:dyDescent="0.2">
      <c r="C94" s="22"/>
    </row>
    <row r="95" spans="3:3" s="1" customFormat="1" x14ac:dyDescent="0.2">
      <c r="C95" s="22"/>
    </row>
    <row r="96" spans="3:3" s="1" customFormat="1" x14ac:dyDescent="0.2">
      <c r="C96" s="22"/>
    </row>
    <row r="97" spans="3:3" s="1" customFormat="1" x14ac:dyDescent="0.2">
      <c r="C97" s="22"/>
    </row>
    <row r="98" spans="3:3" s="1" customFormat="1" x14ac:dyDescent="0.2">
      <c r="C98" s="22"/>
    </row>
    <row r="99" spans="3:3" s="1" customFormat="1" x14ac:dyDescent="0.2">
      <c r="C99" s="22"/>
    </row>
    <row r="100" spans="3:3" s="1" customFormat="1" x14ac:dyDescent="0.2">
      <c r="C100" s="22"/>
    </row>
    <row r="101" spans="3:3" s="1" customFormat="1" x14ac:dyDescent="0.2">
      <c r="C101" s="22"/>
    </row>
    <row r="102" spans="3:3" s="1" customFormat="1" x14ac:dyDescent="0.2">
      <c r="C102" s="22"/>
    </row>
    <row r="103" spans="3:3" s="1" customFormat="1" x14ac:dyDescent="0.2">
      <c r="C103" s="22"/>
    </row>
    <row r="104" spans="3:3" s="1" customFormat="1" x14ac:dyDescent="0.2">
      <c r="C104" s="22"/>
    </row>
    <row r="105" spans="3:3" s="1" customFormat="1" x14ac:dyDescent="0.2">
      <c r="C105" s="22"/>
    </row>
    <row r="106" spans="3:3" s="1" customFormat="1" x14ac:dyDescent="0.2">
      <c r="C106" s="22"/>
    </row>
    <row r="107" spans="3:3" s="1" customFormat="1" x14ac:dyDescent="0.2">
      <c r="C107" s="22"/>
    </row>
    <row r="108" spans="3:3" s="1" customFormat="1" x14ac:dyDescent="0.2">
      <c r="C108" s="22"/>
    </row>
    <row r="109" spans="3:3" s="1" customFormat="1" x14ac:dyDescent="0.2">
      <c r="C109" s="22"/>
    </row>
    <row r="110" spans="3:3" s="1" customFormat="1" x14ac:dyDescent="0.2">
      <c r="C110" s="22"/>
    </row>
    <row r="111" spans="3:3" s="1" customFormat="1" x14ac:dyDescent="0.2">
      <c r="C111" s="22"/>
    </row>
    <row r="112" spans="3:3" s="1" customFormat="1" x14ac:dyDescent="0.2">
      <c r="C112" s="22"/>
    </row>
    <row r="113" spans="3:3" s="1" customFormat="1" x14ac:dyDescent="0.2">
      <c r="C113" s="22"/>
    </row>
    <row r="114" spans="3:3" s="1" customFormat="1" x14ac:dyDescent="0.2">
      <c r="C114" s="22"/>
    </row>
    <row r="115" spans="3:3" s="1" customFormat="1" x14ac:dyDescent="0.2">
      <c r="C115" s="22"/>
    </row>
    <row r="116" spans="3:3" s="1" customFormat="1" x14ac:dyDescent="0.2">
      <c r="C116" s="22"/>
    </row>
    <row r="117" spans="3:3" s="1" customFormat="1" x14ac:dyDescent="0.2">
      <c r="C117" s="22"/>
    </row>
    <row r="118" spans="3:3" s="1" customFormat="1" x14ac:dyDescent="0.2">
      <c r="C118" s="22"/>
    </row>
    <row r="119" spans="3:3" s="1" customFormat="1" x14ac:dyDescent="0.2">
      <c r="C119" s="22"/>
    </row>
    <row r="120" spans="3:3" s="1" customFormat="1" x14ac:dyDescent="0.2">
      <c r="C120" s="22"/>
    </row>
    <row r="185" spans="1:7" x14ac:dyDescent="0.3">
      <c r="B185" s="61" t="s">
        <v>20</v>
      </c>
    </row>
    <row r="186" spans="1:7" s="1" customFormat="1" ht="19.899999999999999" customHeight="1" outlineLevel="1" x14ac:dyDescent="0.2">
      <c r="A186" s="13"/>
      <c r="B186" s="14" t="s">
        <v>21</v>
      </c>
      <c r="C186" s="14"/>
      <c r="D186" s="38" t="e">
        <f>#REF!</f>
        <v>#REF!</v>
      </c>
      <c r="E186" s="39" t="e">
        <f>#REF!</f>
        <v>#REF!</v>
      </c>
      <c r="F186" s="38" t="e">
        <f>ROUNDUP(#REF!/(1+#REF!),#REF!)</f>
        <v>#REF!</v>
      </c>
      <c r="G186" s="40" t="str">
        <f>IFERROR(E186*F186,"")</f>
        <v/>
      </c>
    </row>
  </sheetData>
  <mergeCells count="8">
    <mergeCell ref="A8:G8"/>
    <mergeCell ref="B9:G9"/>
    <mergeCell ref="B10:G10"/>
    <mergeCell ref="A7:G7"/>
    <mergeCell ref="A1:F2"/>
    <mergeCell ref="A3:G4"/>
    <mergeCell ref="B5:G5"/>
    <mergeCell ref="A6:G6"/>
  </mergeCells>
  <dataValidations count="1">
    <dataValidation allowBlank="1" sqref="A3" xr:uid="{09CEDC7E-F188-4F3A-B46F-6F2E1232E887}"/>
  </dataValidations>
  <hyperlinks>
    <hyperlink ref="A3:G4" location="SYNTHESE!A1" display="DPGF" xr:uid="{23FF5ACA-77EA-480D-916F-7B22462B31DD}"/>
  </hyperlinks>
  <printOptions horizontalCentered="1"/>
  <pageMargins left="0.39370078740157483" right="0.39370078740157483" top="0.59055118110236227" bottom="0.59055118110236227" header="0.31496062992125984" footer="0.31496062992125984"/>
  <pageSetup paperSize="9" scale="77" fitToHeight="0" orientation="portrait" r:id="rId1"/>
  <headerFooter alignWithMargins="0">
    <oddFooter>&amp;C&amp;"Segoe UI,Normal"&amp;10&amp;K03+000KARDHAM SAS au capital social de 442 680 euros - RCS Strasbourg B 384 407 896
TVA intracommunautaire : FR1238447896&amp;R&amp;"Segoe UI,Normal"&amp;10&amp;K03+000Page &amp;P / &amp;N</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0767BEC-EE97-4A38-BD28-5E604C84EC7D}">
  <sheetPr codeName="Feuil72">
    <tabColor rgb="FFFF7768"/>
    <pageSetUpPr fitToPage="1"/>
  </sheetPr>
  <dimension ref="A1:AX80"/>
  <sheetViews>
    <sheetView showZeros="0" view="pageBreakPreview" zoomScaleNormal="82" zoomScaleSheetLayoutView="100" workbookViewId="0">
      <pane xSplit="7" ySplit="11" topLeftCell="H19" activePane="bottomRight" state="frozen"/>
      <selection activeCell="A3" sqref="A3:G4"/>
      <selection pane="topRight" activeCell="A3" sqref="A3:G4"/>
      <selection pane="bottomLeft" activeCell="A3" sqref="A3:G4"/>
      <selection pane="bottomRight" activeCell="C27" sqref="C27"/>
    </sheetView>
  </sheetViews>
  <sheetFormatPr baseColWidth="10" defaultColWidth="11" defaultRowHeight="16.5" outlineLevelRow="1" x14ac:dyDescent="0.3"/>
  <cols>
    <col min="1" max="1" width="7" style="2" customWidth="1"/>
    <col min="2" max="2" width="43.375" style="2" customWidth="1"/>
    <col min="3" max="3" width="15.5" style="23" bestFit="1" customWidth="1"/>
    <col min="4" max="5" width="8.125" style="2" customWidth="1"/>
    <col min="6" max="7" width="15.5" style="2" customWidth="1"/>
    <col min="8" max="16384" width="11" style="2"/>
  </cols>
  <sheetData>
    <row r="1" spans="1:7" ht="19.899999999999999" customHeight="1" x14ac:dyDescent="0.3">
      <c r="A1" s="146"/>
      <c r="B1" s="147"/>
      <c r="C1" s="147"/>
      <c r="D1" s="147"/>
      <c r="E1" s="147"/>
      <c r="F1" s="148"/>
      <c r="G1" s="9" t="str">
        <f>SYNTHESE!H1</f>
        <v>Indice</v>
      </c>
    </row>
    <row r="2" spans="1:7" ht="19.899999999999999" customHeight="1" x14ac:dyDescent="0.3">
      <c r="A2" s="149"/>
      <c r="B2" s="150"/>
      <c r="C2" s="150"/>
      <c r="D2" s="150"/>
      <c r="E2" s="150"/>
      <c r="F2" s="151"/>
      <c r="G2" s="10">
        <f ca="1">SYNTHESE!H2</f>
        <v>45748</v>
      </c>
    </row>
    <row r="3" spans="1:7" ht="15" customHeight="1" x14ac:dyDescent="0.3">
      <c r="A3" s="152" t="s">
        <v>17</v>
      </c>
      <c r="B3" s="153"/>
      <c r="C3" s="153"/>
      <c r="D3" s="153"/>
      <c r="E3" s="153"/>
      <c r="F3" s="153"/>
      <c r="G3" s="154"/>
    </row>
    <row r="4" spans="1:7" ht="15" customHeight="1" x14ac:dyDescent="0.3">
      <c r="A4" s="155"/>
      <c r="B4" s="156"/>
      <c r="C4" s="156"/>
      <c r="D4" s="156"/>
      <c r="E4" s="156"/>
      <c r="F4" s="156"/>
      <c r="G4" s="157"/>
    </row>
    <row r="5" spans="1:7" s="1" customFormat="1" ht="10.15" customHeight="1" outlineLevel="1" x14ac:dyDescent="0.2">
      <c r="B5" s="128"/>
      <c r="C5" s="128"/>
      <c r="D5" s="128"/>
      <c r="E5" s="128"/>
      <c r="F5" s="128"/>
      <c r="G5" s="128"/>
    </row>
    <row r="6" spans="1:7" s="1" customFormat="1" ht="24.6" customHeight="1" outlineLevel="1" x14ac:dyDescent="0.2">
      <c r="A6" s="134" t="str">
        <f>SYNTHESE!A6&amp;" "&amp;SYNTHESE!C6</f>
        <v>CLIENT : Université de Bordeaux</v>
      </c>
      <c r="B6" s="135"/>
      <c r="C6" s="135"/>
      <c r="D6" s="135"/>
      <c r="E6" s="135"/>
      <c r="F6" s="135"/>
      <c r="G6" s="142"/>
    </row>
    <row r="7" spans="1:7" s="1" customFormat="1" ht="24.6" customHeight="1" outlineLevel="1" x14ac:dyDescent="0.2">
      <c r="A7" s="134" t="str">
        <f>SYNTHESE!A7&amp;" "&amp;SYNTHESE!C7</f>
        <v>PROJET :  Aménagement d'espace tertiaires et réfection Opération 2 : Mise en accessibilité du batiment 13</v>
      </c>
      <c r="B7" s="135"/>
      <c r="C7" s="135"/>
      <c r="D7" s="135"/>
      <c r="E7" s="135"/>
      <c r="F7" s="135"/>
      <c r="G7" s="142"/>
    </row>
    <row r="8" spans="1:7" s="1" customFormat="1" ht="19.149999999999999" customHeight="1" outlineLevel="1" x14ac:dyDescent="0.2">
      <c r="A8" s="134" t="str">
        <f>SYNTHESE!A8&amp;" "&amp;SYNTHESE!C8</f>
        <v>Adresse  :  Institut européen de chimie et biologie rue Escarpin, 33600 PESSAC</v>
      </c>
      <c r="B8" s="135"/>
      <c r="C8" s="135"/>
      <c r="D8" s="135"/>
      <c r="E8" s="135"/>
      <c r="F8" s="135"/>
      <c r="G8" s="142"/>
    </row>
    <row r="9" spans="1:7" ht="10.15" customHeight="1" x14ac:dyDescent="0.3">
      <c r="B9" s="125"/>
      <c r="C9" s="125"/>
      <c r="D9" s="125"/>
      <c r="E9" s="125"/>
      <c r="F9" s="125"/>
      <c r="G9" s="125"/>
    </row>
    <row r="10" spans="1:7" s="1" customFormat="1" ht="19.5" customHeight="1" x14ac:dyDescent="0.2">
      <c r="A10" s="19" t="s">
        <v>14</v>
      </c>
      <c r="B10" s="143" t="s">
        <v>26</v>
      </c>
      <c r="C10" s="144"/>
      <c r="D10" s="144"/>
      <c r="E10" s="144"/>
      <c r="F10" s="144"/>
      <c r="G10" s="145"/>
    </row>
    <row r="11" spans="1:7" s="1" customFormat="1" ht="15" customHeight="1" x14ac:dyDescent="0.2">
      <c r="A11" s="15" t="s">
        <v>6</v>
      </c>
      <c r="B11" s="15" t="s">
        <v>7</v>
      </c>
      <c r="C11" s="20" t="s">
        <v>15</v>
      </c>
      <c r="D11" s="16" t="s">
        <v>1</v>
      </c>
      <c r="E11" s="16" t="s">
        <v>0</v>
      </c>
      <c r="F11" s="16" t="s">
        <v>5</v>
      </c>
      <c r="G11" s="17" t="s">
        <v>4</v>
      </c>
    </row>
    <row r="12" spans="1:7" s="1" customFormat="1" ht="19.899999999999999" customHeight="1" x14ac:dyDescent="0.2">
      <c r="A12" s="13"/>
      <c r="B12" s="14"/>
      <c r="C12" s="14"/>
      <c r="D12" s="38">
        <v>0</v>
      </c>
      <c r="E12" s="39">
        <v>0</v>
      </c>
      <c r="F12" s="38"/>
      <c r="G12" s="40">
        <f>IFERROR(E12*F12,"")</f>
        <v>0</v>
      </c>
    </row>
    <row r="13" spans="1:7" s="1" customFormat="1" ht="19.899999999999999" customHeight="1" x14ac:dyDescent="0.2">
      <c r="A13" s="13"/>
      <c r="B13" s="91" t="s">
        <v>145</v>
      </c>
      <c r="C13" s="14"/>
      <c r="D13" s="38">
        <v>0</v>
      </c>
      <c r="E13" s="39">
        <v>0</v>
      </c>
      <c r="F13" s="38"/>
      <c r="G13" s="40">
        <f t="shared" ref="G13:G15" si="0">IFERROR(E13*F13,"")</f>
        <v>0</v>
      </c>
    </row>
    <row r="14" spans="1:7" s="1" customFormat="1" ht="19.899999999999999" customHeight="1" x14ac:dyDescent="0.2">
      <c r="A14" s="15"/>
      <c r="B14" s="92" t="s">
        <v>146</v>
      </c>
      <c r="C14" s="14"/>
      <c r="D14" s="38">
        <v>0</v>
      </c>
      <c r="E14" s="39">
        <v>0</v>
      </c>
      <c r="F14" s="38"/>
      <c r="G14" s="40">
        <f t="shared" si="0"/>
        <v>0</v>
      </c>
    </row>
    <row r="15" spans="1:7" s="1" customFormat="1" ht="57" x14ac:dyDescent="0.2">
      <c r="A15" s="13"/>
      <c r="B15" s="93" t="s">
        <v>107</v>
      </c>
      <c r="C15" s="95" t="s">
        <v>108</v>
      </c>
      <c r="D15" s="38">
        <v>0</v>
      </c>
      <c r="E15" s="39">
        <v>0</v>
      </c>
      <c r="F15" s="38"/>
      <c r="G15" s="40">
        <f t="shared" si="0"/>
        <v>0</v>
      </c>
    </row>
    <row r="16" spans="1:7" s="1" customFormat="1" x14ac:dyDescent="0.2">
      <c r="A16" s="15"/>
      <c r="B16" s="14" t="s">
        <v>84</v>
      </c>
      <c r="C16" s="14"/>
      <c r="D16" s="38" t="s">
        <v>47</v>
      </c>
      <c r="E16" s="39">
        <v>0</v>
      </c>
      <c r="F16" s="38"/>
      <c r="G16" s="40">
        <f t="shared" ref="G16:G31" si="1">IFERROR(E16*F16,"")</f>
        <v>0</v>
      </c>
    </row>
    <row r="17" spans="1:50" s="1" customFormat="1" ht="19.899999999999999" customHeight="1" x14ac:dyDescent="0.2">
      <c r="A17" s="13"/>
      <c r="B17" s="14"/>
      <c r="C17" s="14"/>
      <c r="D17" s="38">
        <v>0</v>
      </c>
      <c r="E17" s="39">
        <v>0</v>
      </c>
      <c r="F17" s="38"/>
      <c r="G17" s="40">
        <f t="shared" si="1"/>
        <v>0</v>
      </c>
    </row>
    <row r="18" spans="1:50" s="1" customFormat="1" ht="28.5" x14ac:dyDescent="0.2">
      <c r="A18" s="13"/>
      <c r="B18" s="92" t="s">
        <v>149</v>
      </c>
      <c r="C18" s="14"/>
      <c r="D18" s="38">
        <v>0</v>
      </c>
      <c r="E18" s="39">
        <v>0</v>
      </c>
      <c r="F18" s="38"/>
      <c r="G18" s="40">
        <f t="shared" si="1"/>
        <v>0</v>
      </c>
    </row>
    <row r="19" spans="1:50" s="1" customFormat="1" ht="71.25" x14ac:dyDescent="0.2">
      <c r="A19" s="13"/>
      <c r="B19" s="93" t="s">
        <v>148</v>
      </c>
      <c r="C19" s="14" t="s">
        <v>109</v>
      </c>
      <c r="D19" s="38">
        <v>0</v>
      </c>
      <c r="E19" s="39">
        <v>0</v>
      </c>
      <c r="F19" s="38"/>
      <c r="G19" s="40">
        <f t="shared" ref="G19" si="2">IFERROR(E19*F19,"")</f>
        <v>0</v>
      </c>
    </row>
    <row r="20" spans="1:50" s="1" customFormat="1" x14ac:dyDescent="0.2">
      <c r="A20" s="13"/>
      <c r="B20" s="14" t="s">
        <v>46</v>
      </c>
      <c r="C20" s="14" t="s">
        <v>166</v>
      </c>
      <c r="D20" s="38" t="s">
        <v>33</v>
      </c>
      <c r="E20" s="39">
        <v>0</v>
      </c>
      <c r="F20" s="38"/>
      <c r="G20" s="40">
        <f>IFERROR(E20*F20,"")</f>
        <v>0</v>
      </c>
    </row>
    <row r="21" spans="1:50" s="1" customFormat="1" ht="19.899999999999999" customHeight="1" x14ac:dyDescent="0.2">
      <c r="A21" s="13"/>
      <c r="B21" s="14"/>
      <c r="C21" s="14"/>
      <c r="D21" s="38">
        <v>0</v>
      </c>
      <c r="E21" s="39">
        <v>0</v>
      </c>
      <c r="F21" s="38"/>
      <c r="G21" s="40">
        <f t="shared" si="1"/>
        <v>0</v>
      </c>
    </row>
    <row r="22" spans="1:50" s="1" customFormat="1" ht="19.899999999999999" customHeight="1" x14ac:dyDescent="0.2">
      <c r="A22" s="13"/>
      <c r="B22" s="92" t="s">
        <v>147</v>
      </c>
      <c r="C22" s="14"/>
      <c r="D22" s="38">
        <v>0</v>
      </c>
      <c r="E22" s="39">
        <v>0</v>
      </c>
      <c r="F22" s="38"/>
      <c r="G22" s="40">
        <f t="shared" si="1"/>
        <v>0</v>
      </c>
    </row>
    <row r="23" spans="1:50" s="1" customFormat="1" ht="57" x14ac:dyDescent="0.2">
      <c r="A23" s="13"/>
      <c r="B23" s="93" t="s">
        <v>110</v>
      </c>
      <c r="C23" s="14" t="s">
        <v>111</v>
      </c>
      <c r="D23" s="38">
        <v>0</v>
      </c>
      <c r="E23" s="39">
        <v>0</v>
      </c>
      <c r="F23" s="38"/>
      <c r="G23" s="40">
        <f t="shared" si="1"/>
        <v>0</v>
      </c>
    </row>
    <row r="24" spans="1:50" s="1" customFormat="1" x14ac:dyDescent="0.2">
      <c r="A24" s="13" t="s">
        <v>52</v>
      </c>
      <c r="B24" s="14" t="s">
        <v>86</v>
      </c>
      <c r="C24" s="14" t="s">
        <v>166</v>
      </c>
      <c r="D24" s="38" t="s">
        <v>47</v>
      </c>
      <c r="E24" s="39">
        <v>0</v>
      </c>
      <c r="F24" s="38"/>
      <c r="G24" s="40">
        <f t="shared" si="1"/>
        <v>0</v>
      </c>
    </row>
    <row r="25" spans="1:50" s="1" customFormat="1" ht="19.899999999999999" customHeight="1" x14ac:dyDescent="0.2">
      <c r="A25" s="13"/>
      <c r="B25" s="14"/>
      <c r="C25" s="14"/>
      <c r="D25" s="38"/>
      <c r="E25" s="39"/>
      <c r="F25" s="38"/>
      <c r="G25" s="40"/>
      <c r="I25" s="96">
        <f t="shared" ref="I25:I26" si="3">IF(ISERR(((G25/O25)-1)=TRUE),0,((G25/O25)-1))</f>
        <v>0</v>
      </c>
      <c r="J25" s="97">
        <f t="shared" ref="J25" si="4">$J$10</f>
        <v>0</v>
      </c>
      <c r="K25" s="1">
        <f t="shared" ref="K25:K26" si="5">AD25</f>
        <v>0</v>
      </c>
      <c r="L25" s="98"/>
      <c r="M25" s="99"/>
      <c r="N25" s="100"/>
      <c r="O25" s="101">
        <f t="shared" ref="O25:O26" si="6">IFERROR(M25*N25,"")</f>
        <v>0</v>
      </c>
      <c r="Q25" s="102"/>
      <c r="R25" s="103"/>
      <c r="S25" s="104"/>
      <c r="T25" s="105">
        <f t="shared" ref="T25:T26" si="7">IFERROR(S25*R25,"")</f>
        <v>0</v>
      </c>
      <c r="U25" s="106">
        <f t="shared" ref="U25:U26" si="8">$O25-T25</f>
        <v>0</v>
      </c>
      <c r="V25" s="102"/>
      <c r="X25" s="102"/>
      <c r="Y25" s="103"/>
      <c r="Z25" s="104"/>
      <c r="AA25" s="105">
        <f t="shared" ref="AA25:AA26" si="9">IFERROR(Z25*Y25,"")</f>
        <v>0</v>
      </c>
      <c r="AB25" s="106">
        <f t="shared" ref="AB25:AB26" si="10">$O25-AA25</f>
        <v>0</v>
      </c>
      <c r="AC25" s="102"/>
      <c r="AE25" s="102"/>
      <c r="AF25" s="103"/>
      <c r="AG25" s="104"/>
      <c r="AH25" s="105">
        <f t="shared" ref="AH25:AH26" si="11">IFERROR(AG25*AF25,"")</f>
        <v>0</v>
      </c>
      <c r="AI25" s="106">
        <f t="shared" ref="AI25:AI26" si="12">$O25-AH25</f>
        <v>0</v>
      </c>
      <c r="AJ25" s="102"/>
      <c r="AL25" s="102"/>
      <c r="AM25" s="103"/>
      <c r="AN25" s="104"/>
      <c r="AO25" s="105">
        <f t="shared" ref="AO25:AO26" si="13">IFERROR(AN25*AM25,"")</f>
        <v>0</v>
      </c>
      <c r="AP25" s="106">
        <f t="shared" ref="AP25:AP26" si="14">$O25-AO25</f>
        <v>0</v>
      </c>
      <c r="AQ25" s="102"/>
      <c r="AS25" s="102"/>
      <c r="AT25" s="103"/>
      <c r="AU25" s="104"/>
      <c r="AV25" s="105">
        <f t="shared" ref="AV25:AV26" si="15">IFERROR(AU25*AT25,"")</f>
        <v>0</v>
      </c>
      <c r="AW25" s="106">
        <f t="shared" ref="AW25:AW26" si="16">$O25-AV25</f>
        <v>0</v>
      </c>
      <c r="AX25" s="102"/>
    </row>
    <row r="26" spans="1:50" s="1" customFormat="1" ht="19.899999999999999" customHeight="1" x14ac:dyDescent="0.2">
      <c r="A26" s="13"/>
      <c r="B26" s="92" t="s">
        <v>167</v>
      </c>
      <c r="C26" s="14"/>
      <c r="D26" s="38"/>
      <c r="E26" s="39"/>
      <c r="F26" s="38"/>
      <c r="G26" s="40"/>
      <c r="I26" s="96">
        <f t="shared" si="3"/>
        <v>0</v>
      </c>
      <c r="J26" s="97">
        <f>$J$10</f>
        <v>0</v>
      </c>
      <c r="K26" s="1">
        <f t="shared" si="5"/>
        <v>0</v>
      </c>
      <c r="L26" s="98"/>
      <c r="M26" s="99"/>
      <c r="N26" s="100"/>
      <c r="O26" s="101">
        <f t="shared" si="6"/>
        <v>0</v>
      </c>
      <c r="Q26" s="107"/>
      <c r="R26" s="108"/>
      <c r="S26" s="109"/>
      <c r="T26" s="105">
        <f t="shared" si="7"/>
        <v>0</v>
      </c>
      <c r="U26" s="106">
        <f t="shared" si="8"/>
        <v>0</v>
      </c>
      <c r="V26" s="107"/>
      <c r="X26" s="107"/>
      <c r="Y26" s="108"/>
      <c r="Z26" s="109"/>
      <c r="AA26" s="105">
        <f t="shared" si="9"/>
        <v>0</v>
      </c>
      <c r="AB26" s="106">
        <f t="shared" si="10"/>
        <v>0</v>
      </c>
      <c r="AC26" s="107"/>
      <c r="AE26" s="107"/>
      <c r="AF26" s="108"/>
      <c r="AG26" s="109"/>
      <c r="AH26" s="105">
        <f t="shared" si="11"/>
        <v>0</v>
      </c>
      <c r="AI26" s="106">
        <f t="shared" si="12"/>
        <v>0</v>
      </c>
      <c r="AJ26" s="107"/>
      <c r="AL26" s="107"/>
      <c r="AM26" s="108"/>
      <c r="AN26" s="109"/>
      <c r="AO26" s="105">
        <f t="shared" si="13"/>
        <v>0</v>
      </c>
      <c r="AP26" s="106">
        <f t="shared" si="14"/>
        <v>0</v>
      </c>
      <c r="AQ26" s="107"/>
      <c r="AS26" s="107"/>
      <c r="AT26" s="108"/>
      <c r="AU26" s="109"/>
      <c r="AV26" s="105">
        <f t="shared" si="15"/>
        <v>0</v>
      </c>
      <c r="AW26" s="106">
        <f t="shared" si="16"/>
        <v>0</v>
      </c>
      <c r="AX26" s="107"/>
    </row>
    <row r="27" spans="1:50" s="1" customFormat="1" ht="28.5" x14ac:dyDescent="0.2">
      <c r="A27" s="13"/>
      <c r="B27" s="14" t="s">
        <v>112</v>
      </c>
      <c r="C27" s="14" t="s">
        <v>166</v>
      </c>
      <c r="D27" s="38" t="s">
        <v>33</v>
      </c>
      <c r="E27" s="39">
        <v>0</v>
      </c>
      <c r="F27" s="38"/>
      <c r="G27" s="40">
        <f t="shared" ref="G27" si="17">IFERROR(E27*F27,"")</f>
        <v>0</v>
      </c>
    </row>
    <row r="28" spans="1:50" s="1" customFormat="1" ht="19.899999999999999" customHeight="1" x14ac:dyDescent="0.2">
      <c r="A28" s="13"/>
      <c r="B28" s="14"/>
      <c r="C28" s="14"/>
      <c r="D28" s="38">
        <v>0</v>
      </c>
      <c r="E28" s="39">
        <v>0</v>
      </c>
      <c r="F28" s="38"/>
      <c r="G28" s="40">
        <f t="shared" ref="G28" si="18">IFERROR(E28*F28,"")</f>
        <v>0</v>
      </c>
    </row>
    <row r="29" spans="1:50" s="1" customFormat="1" ht="19.899999999999999" customHeight="1" x14ac:dyDescent="0.2">
      <c r="A29" s="13"/>
      <c r="B29" s="14"/>
      <c r="C29" s="14"/>
      <c r="D29" s="38">
        <v>0</v>
      </c>
      <c r="E29" s="39">
        <v>0</v>
      </c>
      <c r="F29" s="38"/>
      <c r="G29" s="40">
        <f t="shared" si="1"/>
        <v>0</v>
      </c>
    </row>
    <row r="30" spans="1:50" s="1" customFormat="1" ht="19.899999999999999" customHeight="1" x14ac:dyDescent="0.2">
      <c r="A30" s="13"/>
      <c r="B30" s="14"/>
      <c r="C30" s="14"/>
      <c r="D30" s="38">
        <v>0</v>
      </c>
      <c r="E30" s="39">
        <v>0</v>
      </c>
      <c r="F30" s="38"/>
      <c r="G30" s="40">
        <f t="shared" si="1"/>
        <v>0</v>
      </c>
    </row>
    <row r="31" spans="1:50" s="1" customFormat="1" ht="19.899999999999999" customHeight="1" x14ac:dyDescent="0.2">
      <c r="A31" s="13"/>
      <c r="B31" s="14"/>
      <c r="C31" s="14"/>
      <c r="D31" s="38">
        <v>0</v>
      </c>
      <c r="E31" s="39">
        <v>0</v>
      </c>
      <c r="F31" s="38"/>
      <c r="G31" s="40">
        <f t="shared" si="1"/>
        <v>0</v>
      </c>
    </row>
    <row r="32" spans="1:50" s="1" customFormat="1" ht="10.15" customHeight="1" x14ac:dyDescent="0.2">
      <c r="B32" s="6"/>
      <c r="C32" s="21"/>
      <c r="D32" s="7"/>
      <c r="E32" s="7"/>
      <c r="F32" s="7"/>
      <c r="G32" s="7"/>
    </row>
    <row r="33" spans="1:7" s="1" customFormat="1" ht="19.5" customHeight="1" x14ac:dyDescent="0.2">
      <c r="A33" s="44" t="str">
        <f>"TOTAL € HT - "&amp;B10</f>
        <v>TOTAL € HT - REVETEMENTS MURAUX</v>
      </c>
      <c r="B33" s="45"/>
      <c r="C33" s="45"/>
      <c r="D33" s="45"/>
      <c r="E33" s="45"/>
      <c r="F33" s="46"/>
      <c r="G33" s="8">
        <f>SUBTOTAL(109,G12:G32)</f>
        <v>0</v>
      </c>
    </row>
    <row r="79" spans="1:7" x14ac:dyDescent="0.3">
      <c r="B79" s="61" t="s">
        <v>20</v>
      </c>
    </row>
    <row r="80" spans="1:7" s="1" customFormat="1" ht="19.899999999999999" customHeight="1" outlineLevel="1" x14ac:dyDescent="0.2">
      <c r="A80" s="13"/>
      <c r="B80" s="14" t="s">
        <v>21</v>
      </c>
      <c r="C80" s="14"/>
      <c r="D80" s="38" t="e">
        <f>#REF!</f>
        <v>#REF!</v>
      </c>
      <c r="E80" s="39" t="e">
        <f>#REF!</f>
        <v>#REF!</v>
      </c>
      <c r="F80" s="38" t="e">
        <f>ROUNDUP(#REF!/(1+#REF!),#REF!)</f>
        <v>#REF!</v>
      </c>
      <c r="G80" s="40" t="str">
        <f>IFERROR(E80*F80,"")</f>
        <v/>
      </c>
    </row>
  </sheetData>
  <mergeCells count="8">
    <mergeCell ref="A8:G8"/>
    <mergeCell ref="B9:G9"/>
    <mergeCell ref="B10:G10"/>
    <mergeCell ref="A7:G7"/>
    <mergeCell ref="A1:F2"/>
    <mergeCell ref="A3:G4"/>
    <mergeCell ref="B5:G5"/>
    <mergeCell ref="A6:G6"/>
  </mergeCells>
  <phoneticPr fontId="39" type="noConversion"/>
  <conditionalFormatting sqref="J25:J26">
    <cfRule type="cellIs" dxfId="3" priority="1" operator="lessThan">
      <formula>$J$10</formula>
    </cfRule>
    <cfRule type="cellIs" dxfId="2" priority="2" operator="greaterThan">
      <formula>$J$10</formula>
    </cfRule>
  </conditionalFormatting>
  <conditionalFormatting sqref="U25:U26 AB25:AB26 AI25:AI26 AP25:AP26 AW25:AW26">
    <cfRule type="cellIs" dxfId="1" priority="3" operator="lessThan">
      <formula>0</formula>
    </cfRule>
    <cfRule type="cellIs" dxfId="0" priority="4" operator="greaterThan">
      <formula>0</formula>
    </cfRule>
  </conditionalFormatting>
  <dataValidations count="1">
    <dataValidation allowBlank="1" sqref="A3" xr:uid="{5E438565-DB80-4DBE-88B5-EE427C8B4026}"/>
  </dataValidations>
  <hyperlinks>
    <hyperlink ref="A3:G4" location="SYNTHESE!A1" display="DPGF" xr:uid="{039D7BD5-AADB-4177-A27B-57D1398C769C}"/>
  </hyperlinks>
  <printOptions horizontalCentered="1"/>
  <pageMargins left="0.39370078740157483" right="0.39370078740157483" top="0.59055118110236227" bottom="0.59055118110236227" header="0.31496062992125984" footer="0.31496062992125984"/>
  <pageSetup paperSize="9" scale="77" fitToHeight="0" orientation="portrait" r:id="rId1"/>
  <headerFooter alignWithMargins="0">
    <oddFooter>&amp;C&amp;"Segoe UI,Normal"&amp;10&amp;K03+000KARDHAM SAS au capital social de 442 680 euros - RCS Strasbourg B 384 407 896
TVA intracommunautaire : FR1238447896&amp;R&amp;"Segoe UI,Normal"&amp;10&amp;K03+000Page &amp;P / &amp;N</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7AC2CB2-E6C4-4B9E-83BE-344B374E60E3}">
  <sheetPr codeName="Feuil67">
    <tabColor rgb="FFFF7768"/>
    <pageSetUpPr fitToPage="1"/>
  </sheetPr>
  <dimension ref="A1:G210"/>
  <sheetViews>
    <sheetView showZeros="0" view="pageBreakPreview" zoomScale="115" zoomScaleNormal="77" zoomScaleSheetLayoutView="115" workbookViewId="0">
      <pane xSplit="7" ySplit="11" topLeftCell="H12" activePane="bottomRight" state="frozen"/>
      <selection activeCell="A3" sqref="A3:G4"/>
      <selection pane="topRight" activeCell="A3" sqref="A3:G4"/>
      <selection pane="bottomLeft" activeCell="A3" sqref="A3:G4"/>
      <selection pane="bottomRight" activeCell="B15" sqref="B15"/>
    </sheetView>
  </sheetViews>
  <sheetFormatPr baseColWidth="10" defaultColWidth="11" defaultRowHeight="16.5" outlineLevelRow="1" x14ac:dyDescent="0.3"/>
  <cols>
    <col min="1" max="1" width="7" style="2" customWidth="1"/>
    <col min="2" max="2" width="50.5" style="2" customWidth="1"/>
    <col min="3" max="3" width="15.5" style="23" bestFit="1" customWidth="1"/>
    <col min="4" max="5" width="8.125" style="2" customWidth="1"/>
    <col min="6" max="7" width="15.5" style="2" customWidth="1"/>
    <col min="8" max="16384" width="11" style="2"/>
  </cols>
  <sheetData>
    <row r="1" spans="1:7" ht="19.899999999999999" customHeight="1" x14ac:dyDescent="0.3">
      <c r="A1" s="146"/>
      <c r="B1" s="147"/>
      <c r="C1" s="147"/>
      <c r="D1" s="147"/>
      <c r="E1" s="147"/>
      <c r="F1" s="148"/>
      <c r="G1" s="9" t="str">
        <f>SYNTHESE!H1</f>
        <v>Indice</v>
      </c>
    </row>
    <row r="2" spans="1:7" ht="19.899999999999999" customHeight="1" x14ac:dyDescent="0.3">
      <c r="A2" s="149"/>
      <c r="B2" s="150"/>
      <c r="C2" s="150"/>
      <c r="D2" s="150"/>
      <c r="E2" s="150"/>
      <c r="F2" s="151"/>
      <c r="G2" s="10">
        <f ca="1">SYNTHESE!H2</f>
        <v>45748</v>
      </c>
    </row>
    <row r="3" spans="1:7" ht="15" customHeight="1" x14ac:dyDescent="0.3">
      <c r="A3" s="152" t="s">
        <v>17</v>
      </c>
      <c r="B3" s="153"/>
      <c r="C3" s="153"/>
      <c r="D3" s="153"/>
      <c r="E3" s="153"/>
      <c r="F3" s="153"/>
      <c r="G3" s="154"/>
    </row>
    <row r="4" spans="1:7" ht="15" customHeight="1" x14ac:dyDescent="0.3">
      <c r="A4" s="155"/>
      <c r="B4" s="156"/>
      <c r="C4" s="156"/>
      <c r="D4" s="156"/>
      <c r="E4" s="156"/>
      <c r="F4" s="156"/>
      <c r="G4" s="157"/>
    </row>
    <row r="5" spans="1:7" s="1" customFormat="1" ht="10.15" customHeight="1" outlineLevel="1" x14ac:dyDescent="0.2">
      <c r="B5" s="128"/>
      <c r="C5" s="128"/>
      <c r="D5" s="128"/>
      <c r="E5" s="128"/>
      <c r="F5" s="128"/>
      <c r="G5" s="128"/>
    </row>
    <row r="6" spans="1:7" s="1" customFormat="1" ht="24.6" customHeight="1" outlineLevel="1" x14ac:dyDescent="0.2">
      <c r="A6" s="134" t="str">
        <f>SYNTHESE!A6&amp;" "&amp;SYNTHESE!C6</f>
        <v>CLIENT : Université de Bordeaux</v>
      </c>
      <c r="B6" s="135"/>
      <c r="C6" s="135"/>
      <c r="D6" s="135"/>
      <c r="E6" s="135"/>
      <c r="F6" s="135"/>
      <c r="G6" s="142"/>
    </row>
    <row r="7" spans="1:7" s="1" customFormat="1" ht="24.6" customHeight="1" outlineLevel="1" x14ac:dyDescent="0.2">
      <c r="A7" s="134" t="str">
        <f>SYNTHESE!A7&amp;" "&amp;SYNTHESE!C7</f>
        <v>PROJET :  Aménagement d'espace tertiaires et réfection Opération 2 : Mise en accessibilité du batiment 13</v>
      </c>
      <c r="B7" s="135"/>
      <c r="C7" s="135"/>
      <c r="D7" s="135"/>
      <c r="E7" s="135"/>
      <c r="F7" s="135"/>
      <c r="G7" s="142"/>
    </row>
    <row r="8" spans="1:7" s="1" customFormat="1" ht="19.149999999999999" customHeight="1" outlineLevel="1" x14ac:dyDescent="0.2">
      <c r="A8" s="134" t="str">
        <f>SYNTHESE!A8&amp;" "&amp;SYNTHESE!C8</f>
        <v>Adresse  :  Institut européen de chimie et biologie rue Escarpin, 33600 PESSAC</v>
      </c>
      <c r="B8" s="135"/>
      <c r="C8" s="135"/>
      <c r="D8" s="135"/>
      <c r="E8" s="135"/>
      <c r="F8" s="135"/>
      <c r="G8" s="142"/>
    </row>
    <row r="9" spans="1:7" ht="10.15" customHeight="1" x14ac:dyDescent="0.3">
      <c r="B9" s="125"/>
      <c r="C9" s="125"/>
      <c r="D9" s="125"/>
      <c r="E9" s="125"/>
      <c r="F9" s="125"/>
      <c r="G9" s="125"/>
    </row>
    <row r="10" spans="1:7" s="1" customFormat="1" ht="19.5" customHeight="1" x14ac:dyDescent="0.2">
      <c r="A10" s="19" t="s">
        <v>14</v>
      </c>
      <c r="B10" s="143" t="s">
        <v>35</v>
      </c>
      <c r="C10" s="144"/>
      <c r="D10" s="144"/>
      <c r="E10" s="144"/>
      <c r="F10" s="144"/>
      <c r="G10" s="145"/>
    </row>
    <row r="11" spans="1:7" s="1" customFormat="1" ht="15" customHeight="1" x14ac:dyDescent="0.2">
      <c r="A11" s="15" t="s">
        <v>6</v>
      </c>
      <c r="B11" s="15" t="s">
        <v>7</v>
      </c>
      <c r="C11" s="20" t="s">
        <v>15</v>
      </c>
      <c r="D11" s="16" t="s">
        <v>1</v>
      </c>
      <c r="E11" s="16" t="s">
        <v>0</v>
      </c>
      <c r="F11" s="16" t="s">
        <v>5</v>
      </c>
      <c r="G11" s="17" t="s">
        <v>4</v>
      </c>
    </row>
    <row r="12" spans="1:7" s="1" customFormat="1" ht="19.899999999999999" customHeight="1" x14ac:dyDescent="0.2">
      <c r="A12" s="13"/>
      <c r="B12" s="14"/>
      <c r="C12" s="14"/>
      <c r="D12" s="38">
        <v>0</v>
      </c>
      <c r="E12" s="39">
        <v>0</v>
      </c>
      <c r="F12" s="38"/>
      <c r="G12" s="40">
        <f>IFERROR(E12*F12,"")</f>
        <v>0</v>
      </c>
    </row>
    <row r="13" spans="1:7" s="1" customFormat="1" ht="19.899999999999999" customHeight="1" x14ac:dyDescent="0.2">
      <c r="A13" s="13"/>
      <c r="B13" s="91" t="s">
        <v>150</v>
      </c>
      <c r="C13" s="14"/>
      <c r="D13" s="38">
        <v>0</v>
      </c>
      <c r="E13" s="39">
        <v>0</v>
      </c>
      <c r="F13" s="38"/>
      <c r="G13" s="40">
        <f t="shared" ref="G13" si="0">IFERROR(E13*F13,"")</f>
        <v>0</v>
      </c>
    </row>
    <row r="14" spans="1:7" s="1" customFormat="1" ht="19.899999999999999" customHeight="1" x14ac:dyDescent="0.2">
      <c r="A14" s="13"/>
      <c r="B14" s="92" t="s">
        <v>152</v>
      </c>
      <c r="C14" s="14"/>
      <c r="D14" s="38">
        <v>0</v>
      </c>
      <c r="E14" s="39">
        <v>0</v>
      </c>
      <c r="F14" s="38"/>
      <c r="G14" s="40">
        <f t="shared" ref="G14:G24" si="1">IFERROR(E14*F14,"")</f>
        <v>0</v>
      </c>
    </row>
    <row r="15" spans="1:7" s="1" customFormat="1" ht="128.25" x14ac:dyDescent="0.2">
      <c r="A15" s="13"/>
      <c r="B15" s="93" t="s">
        <v>113</v>
      </c>
      <c r="C15" s="95" t="s">
        <v>114</v>
      </c>
      <c r="D15" s="38">
        <v>0</v>
      </c>
      <c r="E15" s="39">
        <v>0</v>
      </c>
      <c r="F15" s="38"/>
      <c r="G15" s="40">
        <f t="shared" si="1"/>
        <v>0</v>
      </c>
    </row>
    <row r="16" spans="1:7" s="1" customFormat="1" ht="28.5" x14ac:dyDescent="0.2">
      <c r="A16" s="13"/>
      <c r="B16" s="14" t="s">
        <v>42</v>
      </c>
      <c r="C16" s="14" t="s">
        <v>166</v>
      </c>
      <c r="D16" s="38" t="s">
        <v>33</v>
      </c>
      <c r="E16" s="39">
        <v>0</v>
      </c>
      <c r="F16" s="38"/>
      <c r="G16" s="40">
        <f t="shared" si="1"/>
        <v>0</v>
      </c>
    </row>
    <row r="17" spans="1:7" s="1" customFormat="1" ht="19.899999999999999" customHeight="1" x14ac:dyDescent="0.2">
      <c r="A17" s="13"/>
      <c r="B17" s="14"/>
      <c r="C17" s="14"/>
      <c r="D17" s="38">
        <v>0</v>
      </c>
      <c r="E17" s="39">
        <v>0</v>
      </c>
      <c r="F17" s="38"/>
      <c r="G17" s="40">
        <f t="shared" si="1"/>
        <v>0</v>
      </c>
    </row>
    <row r="18" spans="1:7" s="1" customFormat="1" x14ac:dyDescent="0.2">
      <c r="A18" s="13"/>
      <c r="B18" s="92" t="s">
        <v>153</v>
      </c>
      <c r="C18" s="14"/>
      <c r="D18" s="38">
        <v>0</v>
      </c>
      <c r="E18" s="39">
        <v>0</v>
      </c>
      <c r="F18" s="38"/>
      <c r="G18" s="40">
        <f t="shared" si="1"/>
        <v>0</v>
      </c>
    </row>
    <row r="19" spans="1:7" s="1" customFormat="1" ht="71.25" x14ac:dyDescent="0.2">
      <c r="A19" s="13"/>
      <c r="B19" s="93" t="s">
        <v>115</v>
      </c>
      <c r="C19" s="95" t="s">
        <v>116</v>
      </c>
      <c r="D19" s="38">
        <v>0</v>
      </c>
      <c r="E19" s="39">
        <v>0</v>
      </c>
      <c r="F19" s="38"/>
      <c r="G19" s="40">
        <f t="shared" si="1"/>
        <v>0</v>
      </c>
    </row>
    <row r="20" spans="1:7" s="1" customFormat="1" x14ac:dyDescent="0.2">
      <c r="A20" s="13"/>
      <c r="B20" s="14" t="s">
        <v>44</v>
      </c>
      <c r="C20" s="14" t="s">
        <v>166</v>
      </c>
      <c r="D20" s="38" t="s">
        <v>1</v>
      </c>
      <c r="E20" s="39">
        <v>0</v>
      </c>
      <c r="F20" s="38"/>
      <c r="G20" s="40">
        <f t="shared" si="1"/>
        <v>0</v>
      </c>
    </row>
    <row r="21" spans="1:7" s="1" customFormat="1" ht="19.899999999999999" customHeight="1" x14ac:dyDescent="0.2">
      <c r="A21" s="13"/>
      <c r="B21" s="14"/>
      <c r="C21" s="14"/>
      <c r="D21" s="38">
        <v>0</v>
      </c>
      <c r="E21" s="39">
        <v>0</v>
      </c>
      <c r="F21" s="38"/>
      <c r="G21" s="40">
        <f t="shared" si="1"/>
        <v>0</v>
      </c>
    </row>
    <row r="22" spans="1:7" s="1" customFormat="1" ht="42" customHeight="1" x14ac:dyDescent="0.2">
      <c r="A22" s="13"/>
      <c r="B22" s="92" t="s">
        <v>154</v>
      </c>
      <c r="C22" s="14"/>
      <c r="D22" s="38">
        <v>0</v>
      </c>
      <c r="E22" s="39">
        <v>0</v>
      </c>
      <c r="F22" s="38"/>
      <c r="G22" s="40">
        <f t="shared" si="1"/>
        <v>0</v>
      </c>
    </row>
    <row r="23" spans="1:7" s="1" customFormat="1" ht="42" customHeight="1" x14ac:dyDescent="0.2">
      <c r="A23" s="13"/>
      <c r="B23" s="93" t="s">
        <v>117</v>
      </c>
      <c r="C23" s="95" t="s">
        <v>118</v>
      </c>
      <c r="D23" s="38">
        <v>0</v>
      </c>
      <c r="E23" s="39">
        <v>0</v>
      </c>
      <c r="F23" s="38"/>
      <c r="G23" s="40">
        <f t="shared" si="1"/>
        <v>0</v>
      </c>
    </row>
    <row r="24" spans="1:7" s="1" customFormat="1" ht="28.5" x14ac:dyDescent="0.2">
      <c r="A24" s="13"/>
      <c r="B24" s="14" t="s">
        <v>45</v>
      </c>
      <c r="C24" s="14" t="s">
        <v>166</v>
      </c>
      <c r="D24" s="38" t="s">
        <v>30</v>
      </c>
      <c r="E24" s="39">
        <v>0</v>
      </c>
      <c r="F24" s="38"/>
      <c r="G24" s="40">
        <f t="shared" si="1"/>
        <v>0</v>
      </c>
    </row>
    <row r="25" spans="1:7" s="1" customFormat="1" ht="19.899999999999999" customHeight="1" x14ac:dyDescent="0.2">
      <c r="A25" s="13"/>
      <c r="B25" s="14"/>
      <c r="C25" s="14"/>
      <c r="D25" s="38">
        <v>0</v>
      </c>
      <c r="E25" s="39">
        <v>0</v>
      </c>
      <c r="F25" s="38"/>
      <c r="G25" s="40">
        <f t="shared" ref="G25:G50" si="2">IFERROR(E25*F25,"")</f>
        <v>0</v>
      </c>
    </row>
    <row r="26" spans="1:7" s="1" customFormat="1" ht="19.899999999999999" customHeight="1" x14ac:dyDescent="0.2">
      <c r="A26" s="13"/>
      <c r="B26" s="14"/>
      <c r="C26" s="14"/>
      <c r="D26" s="38">
        <v>0</v>
      </c>
      <c r="E26" s="39">
        <v>0</v>
      </c>
      <c r="F26" s="38"/>
      <c r="G26" s="40">
        <f t="shared" si="2"/>
        <v>0</v>
      </c>
    </row>
    <row r="27" spans="1:7" s="1" customFormat="1" ht="19.899999999999999" customHeight="1" x14ac:dyDescent="0.2">
      <c r="A27" s="13"/>
      <c r="B27" s="92" t="s">
        <v>155</v>
      </c>
      <c r="C27" s="14"/>
      <c r="D27" s="38">
        <v>0</v>
      </c>
      <c r="E27" s="39">
        <v>0</v>
      </c>
      <c r="F27" s="38"/>
      <c r="G27" s="40">
        <f t="shared" si="2"/>
        <v>0</v>
      </c>
    </row>
    <row r="28" spans="1:7" s="1" customFormat="1" ht="71.25" x14ac:dyDescent="0.2">
      <c r="A28" s="13"/>
      <c r="B28" s="93" t="s">
        <v>119</v>
      </c>
      <c r="C28" s="95" t="s">
        <v>120</v>
      </c>
      <c r="D28" s="38">
        <v>0</v>
      </c>
      <c r="E28" s="39">
        <v>0</v>
      </c>
      <c r="F28" s="38"/>
      <c r="G28" s="40">
        <f t="shared" si="2"/>
        <v>0</v>
      </c>
    </row>
    <row r="29" spans="1:7" s="1" customFormat="1" ht="42.75" x14ac:dyDescent="0.2">
      <c r="A29" s="13" t="s">
        <v>40</v>
      </c>
      <c r="B29" s="14" t="s">
        <v>41</v>
      </c>
      <c r="C29" s="14" t="s">
        <v>39</v>
      </c>
      <c r="D29" s="38" t="s">
        <v>30</v>
      </c>
      <c r="E29" s="39">
        <v>0</v>
      </c>
      <c r="F29" s="38"/>
      <c r="G29" s="40">
        <f t="shared" si="2"/>
        <v>0</v>
      </c>
    </row>
    <row r="30" spans="1:7" s="1" customFormat="1" ht="19.899999999999999" customHeight="1" x14ac:dyDescent="0.2">
      <c r="A30" s="13"/>
      <c r="B30" s="14"/>
      <c r="C30" s="14"/>
      <c r="D30" s="38">
        <v>0</v>
      </c>
      <c r="E30" s="39">
        <v>0</v>
      </c>
      <c r="F30" s="38"/>
      <c r="G30" s="40">
        <f t="shared" si="2"/>
        <v>0</v>
      </c>
    </row>
    <row r="31" spans="1:7" s="1" customFormat="1" ht="19.899999999999999" customHeight="1" x14ac:dyDescent="0.2">
      <c r="A31" s="13"/>
      <c r="B31" s="92" t="s">
        <v>156</v>
      </c>
      <c r="C31" s="14"/>
      <c r="D31" s="38">
        <v>0</v>
      </c>
      <c r="E31" s="39">
        <v>0</v>
      </c>
      <c r="F31" s="38"/>
      <c r="G31" s="40">
        <f t="shared" si="2"/>
        <v>0</v>
      </c>
    </row>
    <row r="32" spans="1:7" s="1" customFormat="1" ht="42.75" x14ac:dyDescent="0.2">
      <c r="A32" s="13"/>
      <c r="B32" s="93" t="s">
        <v>121</v>
      </c>
      <c r="C32" s="95" t="s">
        <v>122</v>
      </c>
      <c r="D32" s="38">
        <v>0</v>
      </c>
      <c r="E32" s="39">
        <v>0</v>
      </c>
      <c r="F32" s="38"/>
      <c r="G32" s="40">
        <f t="shared" si="2"/>
        <v>0</v>
      </c>
    </row>
    <row r="33" spans="1:7" s="1" customFormat="1" ht="28.5" x14ac:dyDescent="0.2">
      <c r="A33" s="13" t="s">
        <v>51</v>
      </c>
      <c r="B33" s="14" t="s">
        <v>133</v>
      </c>
      <c r="C33" s="14" t="s">
        <v>50</v>
      </c>
      <c r="D33" s="38" t="s">
        <v>1</v>
      </c>
      <c r="E33" s="39">
        <v>0</v>
      </c>
      <c r="F33" s="38"/>
      <c r="G33" s="40">
        <f t="shared" si="2"/>
        <v>0</v>
      </c>
    </row>
    <row r="34" spans="1:7" s="1" customFormat="1" ht="19.899999999999999" customHeight="1" x14ac:dyDescent="0.2">
      <c r="A34" s="13"/>
      <c r="B34" s="14"/>
      <c r="C34" s="14"/>
      <c r="D34" s="38">
        <v>0</v>
      </c>
      <c r="E34" s="39">
        <v>0</v>
      </c>
      <c r="F34" s="38"/>
      <c r="G34" s="40">
        <f t="shared" si="2"/>
        <v>0</v>
      </c>
    </row>
    <row r="35" spans="1:7" s="1" customFormat="1" ht="19.899999999999999" customHeight="1" x14ac:dyDescent="0.2">
      <c r="A35" s="13"/>
      <c r="B35" s="92" t="s">
        <v>157</v>
      </c>
      <c r="C35" s="14"/>
      <c r="D35" s="38">
        <v>0</v>
      </c>
      <c r="E35" s="39">
        <v>0</v>
      </c>
      <c r="F35" s="38"/>
      <c r="G35" s="40">
        <f t="shared" si="2"/>
        <v>0</v>
      </c>
    </row>
    <row r="36" spans="1:7" s="1" customFormat="1" ht="19.899999999999999" customHeight="1" x14ac:dyDescent="0.2">
      <c r="A36" s="13"/>
      <c r="B36" s="14"/>
      <c r="C36" s="14"/>
      <c r="D36" s="38">
        <v>0</v>
      </c>
      <c r="E36" s="39">
        <v>0</v>
      </c>
      <c r="F36" s="38"/>
      <c r="G36" s="40">
        <f t="shared" si="2"/>
        <v>0</v>
      </c>
    </row>
    <row r="37" spans="1:7" s="1" customFormat="1" x14ac:dyDescent="0.2">
      <c r="A37" s="13"/>
      <c r="B37" s="14" t="s">
        <v>123</v>
      </c>
      <c r="C37" s="14"/>
      <c r="D37" s="38" t="s">
        <v>1</v>
      </c>
      <c r="E37" s="39">
        <v>0</v>
      </c>
      <c r="F37" s="38"/>
      <c r="G37" s="40">
        <f t="shared" si="2"/>
        <v>0</v>
      </c>
    </row>
    <row r="38" spans="1:7" s="1" customFormat="1" ht="297.60000000000002" customHeight="1" x14ac:dyDescent="0.2">
      <c r="A38" s="13"/>
      <c r="B38" s="14" t="s">
        <v>169</v>
      </c>
      <c r="C38" s="14" t="s">
        <v>170</v>
      </c>
      <c r="D38" s="38" t="s">
        <v>1</v>
      </c>
      <c r="E38" s="39">
        <v>0</v>
      </c>
      <c r="F38" s="38"/>
      <c r="G38" s="40">
        <f t="shared" si="2"/>
        <v>0</v>
      </c>
    </row>
    <row r="39" spans="1:7" s="1" customFormat="1" ht="29.45" customHeight="1" x14ac:dyDescent="0.2">
      <c r="A39" s="13"/>
      <c r="B39" s="14"/>
      <c r="C39" s="14"/>
      <c r="D39" s="38"/>
      <c r="E39" s="39"/>
      <c r="F39" s="38"/>
      <c r="G39" s="40"/>
    </row>
    <row r="40" spans="1:7" s="1" customFormat="1" ht="28.9" customHeight="1" x14ac:dyDescent="0.2">
      <c r="A40" s="13"/>
      <c r="B40" s="92" t="s">
        <v>151</v>
      </c>
      <c r="C40" s="14"/>
      <c r="D40" s="38"/>
      <c r="E40" s="39">
        <v>0</v>
      </c>
      <c r="F40" s="38"/>
      <c r="G40" s="40">
        <f>IFERROR(E40*F40,"")</f>
        <v>0</v>
      </c>
    </row>
    <row r="41" spans="1:7" s="1" customFormat="1" ht="48.6" customHeight="1" x14ac:dyDescent="0.2">
      <c r="A41" s="13"/>
      <c r="B41" s="14" t="s">
        <v>171</v>
      </c>
      <c r="C41" s="14" t="s">
        <v>172</v>
      </c>
      <c r="D41" s="38" t="s">
        <v>47</v>
      </c>
      <c r="E41" s="39"/>
      <c r="F41" s="38"/>
      <c r="G41" s="40"/>
    </row>
    <row r="42" spans="1:7" s="1" customFormat="1" ht="29.45" customHeight="1" x14ac:dyDescent="0.2">
      <c r="A42" s="13"/>
      <c r="B42" s="14"/>
      <c r="C42" s="14"/>
      <c r="D42" s="38"/>
      <c r="E42" s="39"/>
      <c r="F42" s="38"/>
      <c r="G42" s="40"/>
    </row>
    <row r="43" spans="1:7" s="1" customFormat="1" ht="28.9" customHeight="1" x14ac:dyDescent="0.2">
      <c r="A43" s="13"/>
      <c r="B43" s="92" t="s">
        <v>173</v>
      </c>
      <c r="C43" s="14"/>
      <c r="D43" s="38"/>
      <c r="E43" s="39">
        <v>0</v>
      </c>
      <c r="F43" s="38"/>
      <c r="G43" s="40">
        <f>IFERROR(E43*F43,"")</f>
        <v>0</v>
      </c>
    </row>
    <row r="44" spans="1:7" s="1" customFormat="1" ht="218.45" customHeight="1" x14ac:dyDescent="0.2">
      <c r="A44" s="13"/>
      <c r="B44" s="14" t="s">
        <v>174</v>
      </c>
      <c r="C44" s="14" t="s">
        <v>176</v>
      </c>
      <c r="D44" s="38" t="s">
        <v>101</v>
      </c>
      <c r="E44" s="39">
        <v>0</v>
      </c>
      <c r="F44" s="38"/>
      <c r="G44" s="40">
        <f t="shared" ref="G44" si="3">IFERROR(E44*F44,"")</f>
        <v>0</v>
      </c>
    </row>
    <row r="45" spans="1:7" s="1" customFormat="1" ht="42" customHeight="1" x14ac:dyDescent="0.2">
      <c r="A45" s="13"/>
      <c r="B45" s="14"/>
      <c r="C45" s="14"/>
      <c r="D45" s="38"/>
      <c r="E45" s="39"/>
      <c r="F45" s="38"/>
      <c r="G45" s="40"/>
    </row>
    <row r="46" spans="1:7" s="1" customFormat="1" ht="24.6" customHeight="1" x14ac:dyDescent="0.2">
      <c r="A46" s="13"/>
      <c r="B46" s="92" t="s">
        <v>175</v>
      </c>
      <c r="C46" s="14"/>
      <c r="D46" s="38"/>
      <c r="E46" s="39"/>
      <c r="F46" s="38"/>
      <c r="G46" s="40"/>
    </row>
    <row r="47" spans="1:7" s="1" customFormat="1" ht="61.9" customHeight="1" x14ac:dyDescent="0.2">
      <c r="A47" s="13"/>
      <c r="B47" s="14" t="s">
        <v>89</v>
      </c>
      <c r="C47" s="14"/>
      <c r="D47" s="38" t="s">
        <v>1</v>
      </c>
      <c r="E47" s="39">
        <v>0</v>
      </c>
      <c r="F47" s="38"/>
      <c r="G47" s="40">
        <f t="shared" si="2"/>
        <v>0</v>
      </c>
    </row>
    <row r="48" spans="1:7" s="1" customFormat="1" ht="19.899999999999999" customHeight="1" x14ac:dyDescent="0.2">
      <c r="A48" s="13"/>
      <c r="B48" s="14" t="s">
        <v>90</v>
      </c>
      <c r="C48" s="14"/>
      <c r="D48" s="38">
        <v>0</v>
      </c>
      <c r="E48" s="39">
        <v>0</v>
      </c>
      <c r="F48" s="38"/>
      <c r="G48" s="40">
        <f t="shared" si="2"/>
        <v>0</v>
      </c>
    </row>
    <row r="49" spans="1:7" s="1" customFormat="1" ht="19.899999999999999" customHeight="1" x14ac:dyDescent="0.2">
      <c r="A49" s="13"/>
      <c r="B49" s="14" t="s">
        <v>91</v>
      </c>
      <c r="C49" s="14"/>
      <c r="D49" s="38">
        <v>0</v>
      </c>
      <c r="E49" s="39">
        <v>0</v>
      </c>
      <c r="F49" s="38"/>
      <c r="G49" s="40">
        <f t="shared" si="2"/>
        <v>0</v>
      </c>
    </row>
    <row r="50" spans="1:7" s="1" customFormat="1" ht="19.899999999999999" customHeight="1" x14ac:dyDescent="0.2">
      <c r="A50" s="13"/>
      <c r="B50" s="14"/>
      <c r="C50" s="14"/>
      <c r="D50" s="38">
        <v>0</v>
      </c>
      <c r="E50" s="39">
        <v>0</v>
      </c>
      <c r="F50" s="38"/>
      <c r="G50" s="40">
        <f t="shared" si="2"/>
        <v>0</v>
      </c>
    </row>
    <row r="51" spans="1:7" s="1" customFormat="1" ht="10.15" customHeight="1" x14ac:dyDescent="0.2">
      <c r="B51" s="6"/>
      <c r="C51" s="21"/>
      <c r="D51" s="7"/>
      <c r="E51" s="7"/>
      <c r="F51" s="7"/>
      <c r="G51" s="7"/>
    </row>
    <row r="52" spans="1:7" s="1" customFormat="1" ht="19.5" customHeight="1" x14ac:dyDescent="0.2">
      <c r="A52" s="44" t="str">
        <f>"TOTAL € HT - "&amp;B10</f>
        <v>TOTAL € HT - SERRURERIE  -  AGENCEMENT</v>
      </c>
      <c r="B52" s="45"/>
      <c r="C52" s="45"/>
      <c r="D52" s="45"/>
      <c r="E52" s="45"/>
      <c r="F52" s="46"/>
      <c r="G52" s="8">
        <f>SUBTOTAL(109,G12:G51)</f>
        <v>0</v>
      </c>
    </row>
    <row r="53" spans="1:7" s="1" customFormat="1" ht="20.100000000000001" customHeight="1" x14ac:dyDescent="0.2">
      <c r="C53" s="22"/>
    </row>
    <row r="54" spans="1:7" s="1" customFormat="1" ht="20.100000000000001" customHeight="1" x14ac:dyDescent="0.2">
      <c r="C54" s="22"/>
    </row>
    <row r="55" spans="1:7" s="1" customFormat="1" ht="20.100000000000001" customHeight="1" x14ac:dyDescent="0.2">
      <c r="C55" s="22"/>
    </row>
    <row r="56" spans="1:7" s="1" customFormat="1" ht="20.100000000000001" customHeight="1" x14ac:dyDescent="0.2">
      <c r="C56" s="22"/>
    </row>
    <row r="57" spans="1:7" s="1" customFormat="1" ht="20.100000000000001" customHeight="1" x14ac:dyDescent="0.2">
      <c r="C57" s="22"/>
    </row>
    <row r="58" spans="1:7" s="1" customFormat="1" ht="20.100000000000001" customHeight="1" x14ac:dyDescent="0.2">
      <c r="C58" s="22"/>
    </row>
    <row r="59" spans="1:7" s="1" customFormat="1" ht="20.100000000000001" customHeight="1" x14ac:dyDescent="0.2">
      <c r="C59" s="22"/>
    </row>
    <row r="60" spans="1:7" s="1" customFormat="1" ht="20.100000000000001" customHeight="1" x14ac:dyDescent="0.2">
      <c r="C60" s="22"/>
    </row>
    <row r="61" spans="1:7" s="1" customFormat="1" ht="20.100000000000001" customHeight="1" x14ac:dyDescent="0.2">
      <c r="C61" s="22"/>
    </row>
    <row r="62" spans="1:7" s="1" customFormat="1" ht="20.100000000000001" customHeight="1" x14ac:dyDescent="0.2">
      <c r="C62" s="22"/>
    </row>
    <row r="63" spans="1:7" s="1" customFormat="1" ht="20.100000000000001" customHeight="1" x14ac:dyDescent="0.2">
      <c r="C63" s="22"/>
    </row>
    <row r="64" spans="1:7" s="1" customFormat="1" ht="20.100000000000001" customHeight="1" x14ac:dyDescent="0.2">
      <c r="C64" s="22"/>
    </row>
    <row r="65" spans="3:3" s="1" customFormat="1" ht="20.100000000000001" customHeight="1" x14ac:dyDescent="0.2">
      <c r="C65" s="22"/>
    </row>
    <row r="66" spans="3:3" s="1" customFormat="1" ht="20.100000000000001" customHeight="1" x14ac:dyDescent="0.2">
      <c r="C66" s="22"/>
    </row>
    <row r="67" spans="3:3" s="1" customFormat="1" ht="20.100000000000001" customHeight="1" x14ac:dyDescent="0.2">
      <c r="C67" s="22"/>
    </row>
    <row r="68" spans="3:3" s="1" customFormat="1" ht="20.100000000000001" customHeight="1" x14ac:dyDescent="0.2">
      <c r="C68" s="22"/>
    </row>
    <row r="69" spans="3:3" s="1" customFormat="1" ht="20.100000000000001" customHeight="1" x14ac:dyDescent="0.2">
      <c r="C69" s="22"/>
    </row>
    <row r="70" spans="3:3" s="1" customFormat="1" ht="20.100000000000001" customHeight="1" x14ac:dyDescent="0.2">
      <c r="C70" s="22"/>
    </row>
    <row r="71" spans="3:3" s="1" customFormat="1" ht="20.100000000000001" customHeight="1" x14ac:dyDescent="0.2">
      <c r="C71" s="22"/>
    </row>
    <row r="72" spans="3:3" s="1" customFormat="1" ht="20.100000000000001" customHeight="1" x14ac:dyDescent="0.2">
      <c r="C72" s="22"/>
    </row>
    <row r="73" spans="3:3" s="1" customFormat="1" ht="20.100000000000001" customHeight="1" x14ac:dyDescent="0.2">
      <c r="C73" s="22"/>
    </row>
    <row r="74" spans="3:3" s="1" customFormat="1" ht="20.100000000000001" customHeight="1" x14ac:dyDescent="0.2">
      <c r="C74" s="22"/>
    </row>
    <row r="75" spans="3:3" s="1" customFormat="1" ht="20.100000000000001" customHeight="1" x14ac:dyDescent="0.2">
      <c r="C75" s="22"/>
    </row>
    <row r="76" spans="3:3" s="1" customFormat="1" ht="20.100000000000001" customHeight="1" x14ac:dyDescent="0.2">
      <c r="C76" s="22"/>
    </row>
    <row r="77" spans="3:3" s="1" customFormat="1" ht="20.100000000000001" customHeight="1" x14ac:dyDescent="0.2">
      <c r="C77" s="22"/>
    </row>
    <row r="78" spans="3:3" s="1" customFormat="1" ht="20.100000000000001" customHeight="1" x14ac:dyDescent="0.2">
      <c r="C78" s="22"/>
    </row>
    <row r="79" spans="3:3" s="1" customFormat="1" ht="20.100000000000001" customHeight="1" x14ac:dyDescent="0.2">
      <c r="C79" s="22"/>
    </row>
    <row r="80" spans="3:3" s="1" customFormat="1" ht="20.100000000000001" customHeight="1" x14ac:dyDescent="0.2">
      <c r="C80" s="22"/>
    </row>
    <row r="81" spans="3:3" s="1" customFormat="1" ht="20.100000000000001" customHeight="1" x14ac:dyDescent="0.2">
      <c r="C81" s="22"/>
    </row>
    <row r="82" spans="3:3" s="1" customFormat="1" ht="20.100000000000001" customHeight="1" x14ac:dyDescent="0.2">
      <c r="C82" s="22"/>
    </row>
    <row r="83" spans="3:3" s="1" customFormat="1" ht="20.100000000000001" customHeight="1" x14ac:dyDescent="0.2">
      <c r="C83" s="22"/>
    </row>
    <row r="84" spans="3:3" s="1" customFormat="1" ht="20.100000000000001" customHeight="1" x14ac:dyDescent="0.2">
      <c r="C84" s="22"/>
    </row>
    <row r="85" spans="3:3" s="1" customFormat="1" ht="20.100000000000001" customHeight="1" x14ac:dyDescent="0.2">
      <c r="C85" s="22"/>
    </row>
    <row r="86" spans="3:3" s="1" customFormat="1" ht="20.100000000000001" customHeight="1" x14ac:dyDescent="0.2">
      <c r="C86" s="22"/>
    </row>
    <row r="87" spans="3:3" s="1" customFormat="1" ht="20.100000000000001" customHeight="1" x14ac:dyDescent="0.2">
      <c r="C87" s="22"/>
    </row>
    <row r="88" spans="3:3" s="1" customFormat="1" ht="20.100000000000001" customHeight="1" x14ac:dyDescent="0.2">
      <c r="C88" s="22"/>
    </row>
    <row r="89" spans="3:3" s="1" customFormat="1" ht="20.100000000000001" customHeight="1" x14ac:dyDescent="0.2">
      <c r="C89" s="22"/>
    </row>
    <row r="90" spans="3:3" s="1" customFormat="1" ht="20.100000000000001" customHeight="1" x14ac:dyDescent="0.2">
      <c r="C90" s="22"/>
    </row>
    <row r="91" spans="3:3" s="1" customFormat="1" ht="20.100000000000001" customHeight="1" x14ac:dyDescent="0.2">
      <c r="C91" s="22"/>
    </row>
    <row r="92" spans="3:3" s="1" customFormat="1" ht="20.100000000000001" customHeight="1" x14ac:dyDescent="0.2">
      <c r="C92" s="22"/>
    </row>
    <row r="93" spans="3:3" s="1" customFormat="1" ht="20.100000000000001" customHeight="1" x14ac:dyDescent="0.2">
      <c r="C93" s="22"/>
    </row>
    <row r="94" spans="3:3" s="1" customFormat="1" ht="20.100000000000001" customHeight="1" x14ac:dyDescent="0.2">
      <c r="C94" s="22"/>
    </row>
    <row r="95" spans="3:3" s="1" customFormat="1" ht="20.100000000000001" customHeight="1" x14ac:dyDescent="0.2">
      <c r="C95" s="22"/>
    </row>
    <row r="96" spans="3:3" s="1" customFormat="1" ht="20.100000000000001" customHeight="1" x14ac:dyDescent="0.2">
      <c r="C96" s="22"/>
    </row>
    <row r="97" spans="3:3" s="1" customFormat="1" ht="20.100000000000001" customHeight="1" x14ac:dyDescent="0.2">
      <c r="C97" s="22"/>
    </row>
    <row r="98" spans="3:3" s="1" customFormat="1" x14ac:dyDescent="0.2">
      <c r="C98" s="22"/>
    </row>
    <row r="99" spans="3:3" s="1" customFormat="1" x14ac:dyDescent="0.2">
      <c r="C99" s="22"/>
    </row>
    <row r="100" spans="3:3" s="1" customFormat="1" x14ac:dyDescent="0.2">
      <c r="C100" s="22"/>
    </row>
    <row r="101" spans="3:3" s="1" customFormat="1" x14ac:dyDescent="0.2">
      <c r="C101" s="22"/>
    </row>
    <row r="102" spans="3:3" s="1" customFormat="1" x14ac:dyDescent="0.2">
      <c r="C102" s="22"/>
    </row>
    <row r="103" spans="3:3" s="1" customFormat="1" x14ac:dyDescent="0.2">
      <c r="C103" s="22"/>
    </row>
    <row r="104" spans="3:3" s="1" customFormat="1" x14ac:dyDescent="0.2">
      <c r="C104" s="22"/>
    </row>
    <row r="105" spans="3:3" s="1" customFormat="1" x14ac:dyDescent="0.2">
      <c r="C105" s="22"/>
    </row>
    <row r="106" spans="3:3" s="1" customFormat="1" x14ac:dyDescent="0.2">
      <c r="C106" s="22"/>
    </row>
    <row r="107" spans="3:3" s="1" customFormat="1" x14ac:dyDescent="0.2">
      <c r="C107" s="22"/>
    </row>
    <row r="108" spans="3:3" s="1" customFormat="1" x14ac:dyDescent="0.2">
      <c r="C108" s="22"/>
    </row>
    <row r="109" spans="3:3" s="1" customFormat="1" x14ac:dyDescent="0.2">
      <c r="C109" s="22"/>
    </row>
    <row r="110" spans="3:3" s="1" customFormat="1" x14ac:dyDescent="0.2">
      <c r="C110" s="22"/>
    </row>
    <row r="111" spans="3:3" s="1" customFormat="1" x14ac:dyDescent="0.2">
      <c r="C111" s="22"/>
    </row>
    <row r="112" spans="3:3" s="1" customFormat="1" x14ac:dyDescent="0.2">
      <c r="C112" s="22"/>
    </row>
    <row r="113" spans="3:3" s="1" customFormat="1" x14ac:dyDescent="0.2">
      <c r="C113" s="22"/>
    </row>
    <row r="114" spans="3:3" s="1" customFormat="1" x14ac:dyDescent="0.2">
      <c r="C114" s="22"/>
    </row>
    <row r="115" spans="3:3" s="1" customFormat="1" x14ac:dyDescent="0.2">
      <c r="C115" s="22"/>
    </row>
    <row r="116" spans="3:3" s="1" customFormat="1" x14ac:dyDescent="0.2">
      <c r="C116" s="22"/>
    </row>
    <row r="117" spans="3:3" s="1" customFormat="1" x14ac:dyDescent="0.2">
      <c r="C117" s="22"/>
    </row>
    <row r="118" spans="3:3" s="1" customFormat="1" x14ac:dyDescent="0.2">
      <c r="C118" s="22"/>
    </row>
    <row r="119" spans="3:3" s="1" customFormat="1" x14ac:dyDescent="0.2">
      <c r="C119" s="22"/>
    </row>
    <row r="120" spans="3:3" s="1" customFormat="1" x14ac:dyDescent="0.2">
      <c r="C120" s="22"/>
    </row>
    <row r="121" spans="3:3" s="1" customFormat="1" x14ac:dyDescent="0.2">
      <c r="C121" s="22"/>
    </row>
    <row r="122" spans="3:3" s="1" customFormat="1" x14ac:dyDescent="0.2">
      <c r="C122" s="22"/>
    </row>
    <row r="123" spans="3:3" s="1" customFormat="1" x14ac:dyDescent="0.2">
      <c r="C123" s="22"/>
    </row>
    <row r="124" spans="3:3" s="1" customFormat="1" x14ac:dyDescent="0.2">
      <c r="C124" s="22"/>
    </row>
    <row r="125" spans="3:3" s="1" customFormat="1" x14ac:dyDescent="0.2">
      <c r="C125" s="22"/>
    </row>
    <row r="126" spans="3:3" s="1" customFormat="1" x14ac:dyDescent="0.2">
      <c r="C126" s="22"/>
    </row>
    <row r="127" spans="3:3" s="1" customFormat="1" x14ac:dyDescent="0.2">
      <c r="C127" s="22"/>
    </row>
    <row r="128" spans="3:3" s="1" customFormat="1" x14ac:dyDescent="0.2">
      <c r="C128" s="22"/>
    </row>
    <row r="129" spans="3:3" s="1" customFormat="1" x14ac:dyDescent="0.2">
      <c r="C129" s="22"/>
    </row>
    <row r="130" spans="3:3" s="1" customFormat="1" x14ac:dyDescent="0.2">
      <c r="C130" s="22"/>
    </row>
    <row r="131" spans="3:3" s="1" customFormat="1" x14ac:dyDescent="0.2">
      <c r="C131" s="22"/>
    </row>
    <row r="132" spans="3:3" s="1" customFormat="1" x14ac:dyDescent="0.2">
      <c r="C132" s="22"/>
    </row>
    <row r="133" spans="3:3" s="1" customFormat="1" x14ac:dyDescent="0.2">
      <c r="C133" s="22"/>
    </row>
    <row r="134" spans="3:3" s="1" customFormat="1" x14ac:dyDescent="0.2">
      <c r="C134" s="22"/>
    </row>
    <row r="135" spans="3:3" s="1" customFormat="1" x14ac:dyDescent="0.2">
      <c r="C135" s="22"/>
    </row>
    <row r="136" spans="3:3" s="1" customFormat="1" x14ac:dyDescent="0.2">
      <c r="C136" s="22"/>
    </row>
    <row r="137" spans="3:3" s="1" customFormat="1" x14ac:dyDescent="0.2">
      <c r="C137" s="22"/>
    </row>
    <row r="138" spans="3:3" s="1" customFormat="1" x14ac:dyDescent="0.2">
      <c r="C138" s="22"/>
    </row>
    <row r="139" spans="3:3" s="1" customFormat="1" x14ac:dyDescent="0.2">
      <c r="C139" s="22"/>
    </row>
    <row r="140" spans="3:3" s="1" customFormat="1" x14ac:dyDescent="0.2">
      <c r="C140" s="22"/>
    </row>
    <row r="141" spans="3:3" s="1" customFormat="1" x14ac:dyDescent="0.2">
      <c r="C141" s="22"/>
    </row>
    <row r="142" spans="3:3" s="1" customFormat="1" x14ac:dyDescent="0.2">
      <c r="C142" s="22"/>
    </row>
    <row r="143" spans="3:3" s="1" customFormat="1" x14ac:dyDescent="0.2">
      <c r="C143" s="22"/>
    </row>
    <row r="144" spans="3:3" s="1" customFormat="1" x14ac:dyDescent="0.2">
      <c r="C144" s="22"/>
    </row>
    <row r="209" spans="1:7" x14ac:dyDescent="0.3">
      <c r="B209" s="61" t="s">
        <v>20</v>
      </c>
    </row>
    <row r="210" spans="1:7" s="1" customFormat="1" ht="19.899999999999999" customHeight="1" outlineLevel="1" x14ac:dyDescent="0.2">
      <c r="A210" s="13"/>
      <c r="B210" s="14" t="s">
        <v>21</v>
      </c>
      <c r="C210" s="14"/>
      <c r="D210" s="38" t="e">
        <f>#REF!</f>
        <v>#REF!</v>
      </c>
      <c r="E210" s="39" t="e">
        <f>#REF!</f>
        <v>#REF!</v>
      </c>
      <c r="F210" s="38" t="e">
        <f>ROUNDUP(#REF!/(1+#REF!),#REF!)</f>
        <v>#REF!</v>
      </c>
      <c r="G210" s="40" t="str">
        <f>IFERROR(E210*F210,"")</f>
        <v/>
      </c>
    </row>
  </sheetData>
  <mergeCells count="8">
    <mergeCell ref="A8:G8"/>
    <mergeCell ref="B9:G9"/>
    <mergeCell ref="B10:G10"/>
    <mergeCell ref="A7:G7"/>
    <mergeCell ref="A1:F2"/>
    <mergeCell ref="A3:G4"/>
    <mergeCell ref="B5:G5"/>
    <mergeCell ref="A6:G6"/>
  </mergeCells>
  <phoneticPr fontId="39" type="noConversion"/>
  <dataValidations count="1">
    <dataValidation allowBlank="1" sqref="A3" xr:uid="{616929B6-4238-46FB-B002-7491F2B6977F}"/>
  </dataValidations>
  <hyperlinks>
    <hyperlink ref="A3:G4" location="SYNTHESE!A1" display="DPGF" xr:uid="{69DB9AB1-C1B9-4FD5-8671-6975D7834383}"/>
  </hyperlinks>
  <printOptions horizontalCentered="1"/>
  <pageMargins left="0.39370078740157483" right="0.39370078740157483" top="0.59055118110236227" bottom="0.59055118110236227" header="0.31496062992125984" footer="0.31496062992125984"/>
  <pageSetup paperSize="9" scale="73" fitToHeight="0" orientation="portrait" r:id="rId1"/>
  <headerFooter alignWithMargins="0">
    <oddFooter>&amp;C&amp;"Segoe UI,Normal"&amp;10&amp;K03+000KARDHAM SAS au capital social de 442 680 euros - RCS Strasbourg B 384 407 896
TVA intracommunautaire : FR1238447896&amp;R&amp;"Segoe UI,Normal"&amp;10&amp;K03+000Page &amp;P / &amp;N</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AD5A17-5E16-42CF-A9B2-8F04BD61EC60}">
  <sheetPr codeName="Feuil54">
    <tabColor rgb="FFFF7768"/>
    <pageSetUpPr fitToPage="1"/>
  </sheetPr>
  <dimension ref="A1:G183"/>
  <sheetViews>
    <sheetView showZeros="0" view="pageBreakPreview" zoomScaleNormal="60" zoomScaleSheetLayoutView="100" workbookViewId="0">
      <pane xSplit="7" ySplit="11" topLeftCell="H12" activePane="bottomRight" state="frozen"/>
      <selection activeCell="A3" sqref="A3:G4"/>
      <selection pane="topRight" activeCell="A3" sqref="A3:G4"/>
      <selection pane="bottomLeft" activeCell="A3" sqref="A3:G4"/>
      <selection pane="bottomRight" activeCell="A16" sqref="A16:A19"/>
    </sheetView>
  </sheetViews>
  <sheetFormatPr baseColWidth="10" defaultColWidth="11" defaultRowHeight="16.5" outlineLevelRow="1" x14ac:dyDescent="0.3"/>
  <cols>
    <col min="1" max="1" width="7" style="2" customWidth="1"/>
    <col min="2" max="2" width="43.375" style="2" customWidth="1"/>
    <col min="3" max="3" width="15.5" style="23" bestFit="1" customWidth="1"/>
    <col min="4" max="5" width="8.125" style="2" customWidth="1"/>
    <col min="6" max="7" width="15.5" style="2" customWidth="1"/>
    <col min="8" max="16384" width="11" style="2"/>
  </cols>
  <sheetData>
    <row r="1" spans="1:7" ht="19.899999999999999" customHeight="1" x14ac:dyDescent="0.3">
      <c r="A1" s="146"/>
      <c r="B1" s="147"/>
      <c r="C1" s="147"/>
      <c r="D1" s="147"/>
      <c r="E1" s="147"/>
      <c r="F1" s="148"/>
      <c r="G1" s="9" t="str">
        <f>SYNTHESE!H1</f>
        <v>Indice</v>
      </c>
    </row>
    <row r="2" spans="1:7" ht="19.899999999999999" customHeight="1" x14ac:dyDescent="0.3">
      <c r="A2" s="149"/>
      <c r="B2" s="150"/>
      <c r="C2" s="150"/>
      <c r="D2" s="150"/>
      <c r="E2" s="150"/>
      <c r="F2" s="151"/>
      <c r="G2" s="10">
        <f ca="1">SYNTHESE!H2</f>
        <v>45748</v>
      </c>
    </row>
    <row r="3" spans="1:7" ht="15" customHeight="1" x14ac:dyDescent="0.3">
      <c r="A3" s="152" t="s">
        <v>17</v>
      </c>
      <c r="B3" s="153"/>
      <c r="C3" s="153"/>
      <c r="D3" s="153"/>
      <c r="E3" s="153"/>
      <c r="F3" s="153"/>
      <c r="G3" s="154"/>
    </row>
    <row r="4" spans="1:7" ht="15" customHeight="1" x14ac:dyDescent="0.3">
      <c r="A4" s="155"/>
      <c r="B4" s="156"/>
      <c r="C4" s="156"/>
      <c r="D4" s="156"/>
      <c r="E4" s="156"/>
      <c r="F4" s="156"/>
      <c r="G4" s="157"/>
    </row>
    <row r="5" spans="1:7" s="1" customFormat="1" ht="10.15" customHeight="1" outlineLevel="1" x14ac:dyDescent="0.2">
      <c r="B5" s="128"/>
      <c r="C5" s="128"/>
      <c r="D5" s="128"/>
      <c r="E5" s="128"/>
      <c r="F5" s="128"/>
      <c r="G5" s="128"/>
    </row>
    <row r="6" spans="1:7" s="1" customFormat="1" ht="24.6" customHeight="1" outlineLevel="1" x14ac:dyDescent="0.2">
      <c r="A6" s="134" t="str">
        <f>SYNTHESE!A6&amp;" "&amp;SYNTHESE!C6</f>
        <v>CLIENT : Université de Bordeaux</v>
      </c>
      <c r="B6" s="135"/>
      <c r="C6" s="135"/>
      <c r="D6" s="135"/>
      <c r="E6" s="135"/>
      <c r="F6" s="135"/>
      <c r="G6" s="142"/>
    </row>
    <row r="7" spans="1:7" s="1" customFormat="1" ht="24.6" customHeight="1" outlineLevel="1" x14ac:dyDescent="0.2">
      <c r="A7" s="134" t="str">
        <f>SYNTHESE!A7&amp;" "&amp;SYNTHESE!C7</f>
        <v>PROJET :  Aménagement d'espace tertiaires et réfection Opération 2 : Mise en accessibilité du batiment 13</v>
      </c>
      <c r="B7" s="135"/>
      <c r="C7" s="135"/>
      <c r="D7" s="135"/>
      <c r="E7" s="135"/>
      <c r="F7" s="135"/>
      <c r="G7" s="142"/>
    </row>
    <row r="8" spans="1:7" s="1" customFormat="1" ht="19.149999999999999" customHeight="1" outlineLevel="1" x14ac:dyDescent="0.2">
      <c r="A8" s="134" t="str">
        <f>SYNTHESE!A8&amp;" "&amp;SYNTHESE!C8</f>
        <v>Adresse  :  Institut européen de chimie et biologie rue Escarpin, 33600 PESSAC</v>
      </c>
      <c r="B8" s="135"/>
      <c r="C8" s="135"/>
      <c r="D8" s="135"/>
      <c r="E8" s="135"/>
      <c r="F8" s="135"/>
      <c r="G8" s="142"/>
    </row>
    <row r="9" spans="1:7" ht="10.15" customHeight="1" x14ac:dyDescent="0.3">
      <c r="B9" s="125"/>
      <c r="C9" s="125"/>
      <c r="D9" s="125"/>
      <c r="E9" s="125"/>
      <c r="F9" s="125"/>
      <c r="G9" s="125"/>
    </row>
    <row r="10" spans="1:7" s="1" customFormat="1" ht="19.5" customHeight="1" x14ac:dyDescent="0.2">
      <c r="A10" s="19" t="s">
        <v>14</v>
      </c>
      <c r="B10" s="143" t="s">
        <v>22</v>
      </c>
      <c r="C10" s="144"/>
      <c r="D10" s="144"/>
      <c r="E10" s="144"/>
      <c r="F10" s="144"/>
      <c r="G10" s="145"/>
    </row>
    <row r="11" spans="1:7" s="1" customFormat="1" ht="15" customHeight="1" x14ac:dyDescent="0.2">
      <c r="A11" s="15" t="s">
        <v>6</v>
      </c>
      <c r="B11" s="15" t="s">
        <v>7</v>
      </c>
      <c r="C11" s="20" t="s">
        <v>15</v>
      </c>
      <c r="D11" s="16" t="s">
        <v>1</v>
      </c>
      <c r="E11" s="16" t="s">
        <v>0</v>
      </c>
      <c r="F11" s="16" t="s">
        <v>5</v>
      </c>
      <c r="G11" s="17" t="s">
        <v>4</v>
      </c>
    </row>
    <row r="12" spans="1:7" s="1" customFormat="1" ht="19.899999999999999" customHeight="1" x14ac:dyDescent="0.2">
      <c r="A12" s="13"/>
      <c r="B12" s="14"/>
      <c r="C12" s="14"/>
      <c r="D12" s="38">
        <v>0</v>
      </c>
      <c r="E12" s="39">
        <v>0</v>
      </c>
      <c r="F12" s="38"/>
      <c r="G12" s="40">
        <f>IFERROR(E12*F12,"")</f>
        <v>0</v>
      </c>
    </row>
    <row r="13" spans="1:7" s="1" customFormat="1" ht="19.899999999999999" customHeight="1" x14ac:dyDescent="0.2">
      <c r="A13" s="13"/>
      <c r="B13" s="14"/>
      <c r="C13" s="14"/>
      <c r="D13" s="38">
        <v>0</v>
      </c>
      <c r="E13" s="39">
        <v>0</v>
      </c>
      <c r="F13" s="38"/>
      <c r="G13" s="40">
        <f t="shared" ref="G13:G21" si="0">IFERROR(E13*F13,"")</f>
        <v>0</v>
      </c>
    </row>
    <row r="14" spans="1:7" s="1" customFormat="1" ht="19.899999999999999" customHeight="1" x14ac:dyDescent="0.2">
      <c r="A14" s="13"/>
      <c r="B14" s="91" t="s">
        <v>158</v>
      </c>
      <c r="C14" s="14"/>
      <c r="D14" s="38">
        <v>0</v>
      </c>
      <c r="E14" s="39">
        <v>0</v>
      </c>
      <c r="F14" s="38"/>
      <c r="G14" s="40">
        <f t="shared" si="0"/>
        <v>0</v>
      </c>
    </row>
    <row r="15" spans="1:7" s="1" customFormat="1" ht="19.899999999999999" customHeight="1" x14ac:dyDescent="0.2">
      <c r="A15" s="13"/>
      <c r="B15" s="92" t="s">
        <v>159</v>
      </c>
      <c r="C15" s="14"/>
      <c r="D15" s="38">
        <v>0</v>
      </c>
      <c r="E15" s="39">
        <v>0</v>
      </c>
      <c r="F15" s="38"/>
      <c r="G15" s="40">
        <f t="shared" si="0"/>
        <v>0</v>
      </c>
    </row>
    <row r="16" spans="1:7" s="1" customFormat="1" ht="57" x14ac:dyDescent="0.2">
      <c r="A16" s="13"/>
      <c r="B16" s="93" t="s">
        <v>124</v>
      </c>
      <c r="C16" s="95" t="s">
        <v>125</v>
      </c>
      <c r="D16" s="38">
        <v>0</v>
      </c>
      <c r="E16" s="39">
        <v>0</v>
      </c>
      <c r="F16" s="38"/>
      <c r="G16" s="40">
        <f t="shared" si="0"/>
        <v>0</v>
      </c>
    </row>
    <row r="17" spans="1:7" s="1" customFormat="1" ht="28.5" x14ac:dyDescent="0.2">
      <c r="A17" s="13"/>
      <c r="B17" s="14" t="s">
        <v>58</v>
      </c>
      <c r="C17" s="14"/>
      <c r="D17" s="38" t="s">
        <v>30</v>
      </c>
      <c r="E17" s="39">
        <v>0</v>
      </c>
      <c r="F17" s="38"/>
      <c r="G17" s="40">
        <f>IFERROR(E17*F17,"")</f>
        <v>0</v>
      </c>
    </row>
    <row r="18" spans="1:7" s="1" customFormat="1" ht="19.899999999999999" customHeight="1" x14ac:dyDescent="0.2">
      <c r="A18" s="13"/>
      <c r="B18" s="14"/>
      <c r="C18" s="14"/>
      <c r="D18" s="38">
        <v>0</v>
      </c>
      <c r="E18" s="39">
        <v>0</v>
      </c>
      <c r="F18" s="38"/>
      <c r="G18" s="40">
        <f t="shared" ref="G18" si="1">IFERROR(E18*F18,"")</f>
        <v>0</v>
      </c>
    </row>
    <row r="19" spans="1:7" s="1" customFormat="1" ht="19.899999999999999" customHeight="1" x14ac:dyDescent="0.2">
      <c r="A19" s="13"/>
      <c r="B19" s="14" t="s">
        <v>57</v>
      </c>
      <c r="C19" s="14"/>
      <c r="D19" s="38" t="s">
        <v>1</v>
      </c>
      <c r="E19" s="39">
        <v>0</v>
      </c>
      <c r="F19" s="38"/>
      <c r="G19" s="40">
        <f t="shared" si="0"/>
        <v>0</v>
      </c>
    </row>
    <row r="20" spans="1:7" s="1" customFormat="1" ht="19.899999999999999" customHeight="1" x14ac:dyDescent="0.2">
      <c r="A20" s="13"/>
      <c r="B20" s="14"/>
      <c r="C20" s="14"/>
      <c r="D20" s="38">
        <v>0</v>
      </c>
      <c r="E20" s="39">
        <v>0</v>
      </c>
      <c r="F20" s="38"/>
      <c r="G20" s="40">
        <f t="shared" si="0"/>
        <v>0</v>
      </c>
    </row>
    <row r="21" spans="1:7" s="1" customFormat="1" ht="19.899999999999999" customHeight="1" x14ac:dyDescent="0.2">
      <c r="A21" s="13"/>
      <c r="B21" s="14"/>
      <c r="C21" s="14"/>
      <c r="D21" s="38">
        <v>0</v>
      </c>
      <c r="E21" s="39">
        <v>0</v>
      </c>
      <c r="F21" s="38"/>
      <c r="G21" s="40">
        <f t="shared" si="0"/>
        <v>0</v>
      </c>
    </row>
    <row r="22" spans="1:7" s="1" customFormat="1" ht="10.15" customHeight="1" x14ac:dyDescent="0.2">
      <c r="B22" s="6"/>
      <c r="C22" s="21"/>
      <c r="D22" s="7"/>
      <c r="E22" s="7"/>
      <c r="F22" s="7"/>
      <c r="G22" s="7"/>
    </row>
    <row r="23" spans="1:7" s="1" customFormat="1" ht="19.5" customHeight="1" x14ac:dyDescent="0.2">
      <c r="A23" s="44" t="str">
        <f>"TOTAL € HT - "&amp;B10</f>
        <v>TOTAL € HT - PLOMBERIE</v>
      </c>
      <c r="B23" s="45"/>
      <c r="C23" s="45"/>
      <c r="D23" s="45"/>
      <c r="E23" s="45"/>
      <c r="F23" s="46"/>
      <c r="G23" s="8">
        <f>SUBTOTAL(109,G12:G22)</f>
        <v>0</v>
      </c>
    </row>
    <row r="24" spans="1:7" s="1" customFormat="1" ht="20.100000000000001" customHeight="1" x14ac:dyDescent="0.2">
      <c r="C24" s="22"/>
    </row>
    <row r="25" spans="1:7" s="1" customFormat="1" ht="20.100000000000001" customHeight="1" x14ac:dyDescent="0.2">
      <c r="C25" s="22"/>
    </row>
    <row r="26" spans="1:7" s="1" customFormat="1" ht="20.100000000000001" customHeight="1" x14ac:dyDescent="0.2">
      <c r="C26" s="22"/>
    </row>
    <row r="27" spans="1:7" s="1" customFormat="1" ht="20.100000000000001" customHeight="1" x14ac:dyDescent="0.2">
      <c r="C27" s="22"/>
    </row>
    <row r="28" spans="1:7" s="1" customFormat="1" ht="20.100000000000001" customHeight="1" x14ac:dyDescent="0.2">
      <c r="C28" s="22"/>
    </row>
    <row r="29" spans="1:7" s="1" customFormat="1" ht="20.100000000000001" customHeight="1" x14ac:dyDescent="0.2">
      <c r="C29" s="22"/>
    </row>
    <row r="30" spans="1:7" s="1" customFormat="1" ht="20.100000000000001" customHeight="1" x14ac:dyDescent="0.2">
      <c r="C30" s="22"/>
    </row>
    <row r="31" spans="1:7" s="1" customFormat="1" ht="20.100000000000001" customHeight="1" x14ac:dyDescent="0.2">
      <c r="C31" s="22"/>
    </row>
    <row r="32" spans="1:7" s="1" customFormat="1" ht="20.100000000000001" customHeight="1" x14ac:dyDescent="0.2">
      <c r="C32" s="22"/>
    </row>
    <row r="33" spans="3:3" s="1" customFormat="1" ht="20.100000000000001" customHeight="1" x14ac:dyDescent="0.2">
      <c r="C33" s="22"/>
    </row>
    <row r="34" spans="3:3" s="1" customFormat="1" ht="20.100000000000001" customHeight="1" x14ac:dyDescent="0.2">
      <c r="C34" s="22"/>
    </row>
    <row r="35" spans="3:3" s="1" customFormat="1" ht="20.100000000000001" customHeight="1" x14ac:dyDescent="0.2">
      <c r="C35" s="22"/>
    </row>
    <row r="36" spans="3:3" s="1" customFormat="1" ht="20.100000000000001" customHeight="1" x14ac:dyDescent="0.2">
      <c r="C36" s="22"/>
    </row>
    <row r="37" spans="3:3" s="1" customFormat="1" ht="20.100000000000001" customHeight="1" x14ac:dyDescent="0.2">
      <c r="C37" s="22"/>
    </row>
    <row r="38" spans="3:3" s="1" customFormat="1" ht="20.100000000000001" customHeight="1" x14ac:dyDescent="0.2">
      <c r="C38" s="22"/>
    </row>
    <row r="39" spans="3:3" s="1" customFormat="1" ht="20.100000000000001" customHeight="1" x14ac:dyDescent="0.2">
      <c r="C39" s="22"/>
    </row>
    <row r="40" spans="3:3" s="1" customFormat="1" ht="20.100000000000001" customHeight="1" x14ac:dyDescent="0.2">
      <c r="C40" s="22"/>
    </row>
    <row r="41" spans="3:3" s="1" customFormat="1" ht="20.100000000000001" customHeight="1" x14ac:dyDescent="0.2">
      <c r="C41" s="22"/>
    </row>
    <row r="42" spans="3:3" s="1" customFormat="1" ht="20.100000000000001" customHeight="1" x14ac:dyDescent="0.2">
      <c r="C42" s="22"/>
    </row>
    <row r="43" spans="3:3" s="1" customFormat="1" ht="20.100000000000001" customHeight="1" x14ac:dyDescent="0.2">
      <c r="C43" s="22"/>
    </row>
    <row r="44" spans="3:3" s="1" customFormat="1" ht="20.100000000000001" customHeight="1" x14ac:dyDescent="0.2">
      <c r="C44" s="22"/>
    </row>
    <row r="45" spans="3:3" s="1" customFormat="1" ht="20.100000000000001" customHeight="1" x14ac:dyDescent="0.2">
      <c r="C45" s="22"/>
    </row>
    <row r="46" spans="3:3" s="1" customFormat="1" ht="20.100000000000001" customHeight="1" x14ac:dyDescent="0.2">
      <c r="C46" s="22"/>
    </row>
    <row r="47" spans="3:3" s="1" customFormat="1" ht="20.100000000000001" customHeight="1" x14ac:dyDescent="0.2">
      <c r="C47" s="22"/>
    </row>
    <row r="48" spans="3:3" s="1" customFormat="1" ht="20.100000000000001" customHeight="1" x14ac:dyDescent="0.2">
      <c r="C48" s="22"/>
    </row>
    <row r="49" spans="3:3" s="1" customFormat="1" ht="20.100000000000001" customHeight="1" x14ac:dyDescent="0.2">
      <c r="C49" s="22"/>
    </row>
    <row r="50" spans="3:3" s="1" customFormat="1" ht="20.100000000000001" customHeight="1" x14ac:dyDescent="0.2">
      <c r="C50" s="22"/>
    </row>
    <row r="51" spans="3:3" s="1" customFormat="1" ht="20.100000000000001" customHeight="1" x14ac:dyDescent="0.2">
      <c r="C51" s="22"/>
    </row>
    <row r="52" spans="3:3" s="1" customFormat="1" ht="20.100000000000001" customHeight="1" x14ac:dyDescent="0.2">
      <c r="C52" s="22"/>
    </row>
    <row r="53" spans="3:3" s="1" customFormat="1" ht="20.100000000000001" customHeight="1" x14ac:dyDescent="0.2">
      <c r="C53" s="22"/>
    </row>
    <row r="54" spans="3:3" s="1" customFormat="1" ht="20.100000000000001" customHeight="1" x14ac:dyDescent="0.2">
      <c r="C54" s="22"/>
    </row>
    <row r="55" spans="3:3" s="1" customFormat="1" ht="20.100000000000001" customHeight="1" x14ac:dyDescent="0.2">
      <c r="C55" s="22"/>
    </row>
    <row r="56" spans="3:3" s="1" customFormat="1" ht="20.100000000000001" customHeight="1" x14ac:dyDescent="0.2">
      <c r="C56" s="22"/>
    </row>
    <row r="57" spans="3:3" s="1" customFormat="1" ht="20.100000000000001" customHeight="1" x14ac:dyDescent="0.2">
      <c r="C57" s="22"/>
    </row>
    <row r="58" spans="3:3" s="1" customFormat="1" ht="20.100000000000001" customHeight="1" x14ac:dyDescent="0.2">
      <c r="C58" s="22"/>
    </row>
    <row r="59" spans="3:3" s="1" customFormat="1" ht="20.100000000000001" customHeight="1" x14ac:dyDescent="0.2">
      <c r="C59" s="22"/>
    </row>
    <row r="60" spans="3:3" s="1" customFormat="1" ht="20.100000000000001" customHeight="1" x14ac:dyDescent="0.2">
      <c r="C60" s="22"/>
    </row>
    <row r="61" spans="3:3" s="1" customFormat="1" ht="20.100000000000001" customHeight="1" x14ac:dyDescent="0.2">
      <c r="C61" s="22"/>
    </row>
    <row r="62" spans="3:3" s="1" customFormat="1" ht="20.100000000000001" customHeight="1" x14ac:dyDescent="0.2">
      <c r="C62" s="22"/>
    </row>
    <row r="63" spans="3:3" s="1" customFormat="1" ht="20.100000000000001" customHeight="1" x14ac:dyDescent="0.2">
      <c r="C63" s="22"/>
    </row>
    <row r="64" spans="3:3" s="1" customFormat="1" ht="20.100000000000001" customHeight="1" x14ac:dyDescent="0.2">
      <c r="C64" s="22"/>
    </row>
    <row r="65" spans="3:3" s="1" customFormat="1" ht="20.100000000000001" customHeight="1" x14ac:dyDescent="0.2">
      <c r="C65" s="22"/>
    </row>
    <row r="66" spans="3:3" s="1" customFormat="1" ht="20.100000000000001" customHeight="1" x14ac:dyDescent="0.2">
      <c r="C66" s="22"/>
    </row>
    <row r="67" spans="3:3" s="1" customFormat="1" ht="20.100000000000001" customHeight="1" x14ac:dyDescent="0.2">
      <c r="C67" s="22"/>
    </row>
    <row r="68" spans="3:3" s="1" customFormat="1" ht="20.100000000000001" customHeight="1" x14ac:dyDescent="0.2">
      <c r="C68" s="22"/>
    </row>
    <row r="69" spans="3:3" s="1" customFormat="1" ht="20.100000000000001" customHeight="1" x14ac:dyDescent="0.2">
      <c r="C69" s="22"/>
    </row>
    <row r="70" spans="3:3" s="1" customFormat="1" ht="20.100000000000001" customHeight="1" x14ac:dyDescent="0.2">
      <c r="C70" s="22"/>
    </row>
    <row r="71" spans="3:3" s="1" customFormat="1" x14ac:dyDescent="0.2">
      <c r="C71" s="22"/>
    </row>
    <row r="72" spans="3:3" s="1" customFormat="1" x14ac:dyDescent="0.2">
      <c r="C72" s="22"/>
    </row>
    <row r="73" spans="3:3" s="1" customFormat="1" x14ac:dyDescent="0.2">
      <c r="C73" s="22"/>
    </row>
    <row r="74" spans="3:3" s="1" customFormat="1" x14ac:dyDescent="0.2">
      <c r="C74" s="22"/>
    </row>
    <row r="75" spans="3:3" s="1" customFormat="1" x14ac:dyDescent="0.2">
      <c r="C75" s="22"/>
    </row>
    <row r="76" spans="3:3" s="1" customFormat="1" x14ac:dyDescent="0.2">
      <c r="C76" s="22"/>
    </row>
    <row r="77" spans="3:3" s="1" customFormat="1" x14ac:dyDescent="0.2">
      <c r="C77" s="22"/>
    </row>
    <row r="78" spans="3:3" s="1" customFormat="1" x14ac:dyDescent="0.2">
      <c r="C78" s="22"/>
    </row>
    <row r="79" spans="3:3" s="1" customFormat="1" x14ac:dyDescent="0.2">
      <c r="C79" s="22"/>
    </row>
    <row r="80" spans="3:3" s="1" customFormat="1" x14ac:dyDescent="0.2">
      <c r="C80" s="22"/>
    </row>
    <row r="81" spans="3:3" s="1" customFormat="1" x14ac:dyDescent="0.2">
      <c r="C81" s="22"/>
    </row>
    <row r="82" spans="3:3" s="1" customFormat="1" x14ac:dyDescent="0.2">
      <c r="C82" s="22"/>
    </row>
    <row r="83" spans="3:3" s="1" customFormat="1" x14ac:dyDescent="0.2">
      <c r="C83" s="22"/>
    </row>
    <row r="84" spans="3:3" s="1" customFormat="1" x14ac:dyDescent="0.2">
      <c r="C84" s="22"/>
    </row>
    <row r="85" spans="3:3" s="1" customFormat="1" x14ac:dyDescent="0.2">
      <c r="C85" s="22"/>
    </row>
    <row r="86" spans="3:3" s="1" customFormat="1" x14ac:dyDescent="0.2">
      <c r="C86" s="22"/>
    </row>
    <row r="87" spans="3:3" s="1" customFormat="1" x14ac:dyDescent="0.2">
      <c r="C87" s="22"/>
    </row>
    <row r="88" spans="3:3" s="1" customFormat="1" x14ac:dyDescent="0.2">
      <c r="C88" s="22"/>
    </row>
    <row r="89" spans="3:3" s="1" customFormat="1" x14ac:dyDescent="0.2">
      <c r="C89" s="22"/>
    </row>
    <row r="90" spans="3:3" s="1" customFormat="1" x14ac:dyDescent="0.2">
      <c r="C90" s="22"/>
    </row>
    <row r="91" spans="3:3" s="1" customFormat="1" x14ac:dyDescent="0.2">
      <c r="C91" s="22"/>
    </row>
    <row r="92" spans="3:3" s="1" customFormat="1" x14ac:dyDescent="0.2">
      <c r="C92" s="22"/>
    </row>
    <row r="93" spans="3:3" s="1" customFormat="1" x14ac:dyDescent="0.2">
      <c r="C93" s="22"/>
    </row>
    <row r="94" spans="3:3" s="1" customFormat="1" x14ac:dyDescent="0.2">
      <c r="C94" s="22"/>
    </row>
    <row r="95" spans="3:3" s="1" customFormat="1" x14ac:dyDescent="0.2">
      <c r="C95" s="22"/>
    </row>
    <row r="96" spans="3:3" s="1" customFormat="1" x14ac:dyDescent="0.2">
      <c r="C96" s="22"/>
    </row>
    <row r="97" spans="3:3" s="1" customFormat="1" x14ac:dyDescent="0.2">
      <c r="C97" s="22"/>
    </row>
    <row r="98" spans="3:3" s="1" customFormat="1" x14ac:dyDescent="0.2">
      <c r="C98" s="22"/>
    </row>
    <row r="99" spans="3:3" s="1" customFormat="1" x14ac:dyDescent="0.2">
      <c r="C99" s="22"/>
    </row>
    <row r="100" spans="3:3" s="1" customFormat="1" x14ac:dyDescent="0.2">
      <c r="C100" s="22"/>
    </row>
    <row r="101" spans="3:3" s="1" customFormat="1" x14ac:dyDescent="0.2">
      <c r="C101" s="22"/>
    </row>
    <row r="102" spans="3:3" s="1" customFormat="1" x14ac:dyDescent="0.2">
      <c r="C102" s="22"/>
    </row>
    <row r="103" spans="3:3" s="1" customFormat="1" x14ac:dyDescent="0.2">
      <c r="C103" s="22"/>
    </row>
    <row r="104" spans="3:3" s="1" customFormat="1" x14ac:dyDescent="0.2">
      <c r="C104" s="22"/>
    </row>
    <row r="105" spans="3:3" s="1" customFormat="1" x14ac:dyDescent="0.2">
      <c r="C105" s="22"/>
    </row>
    <row r="106" spans="3:3" s="1" customFormat="1" x14ac:dyDescent="0.2">
      <c r="C106" s="22"/>
    </row>
    <row r="107" spans="3:3" s="1" customFormat="1" x14ac:dyDescent="0.2">
      <c r="C107" s="22"/>
    </row>
    <row r="108" spans="3:3" s="1" customFormat="1" x14ac:dyDescent="0.2">
      <c r="C108" s="22"/>
    </row>
    <row r="109" spans="3:3" s="1" customFormat="1" x14ac:dyDescent="0.2">
      <c r="C109" s="22"/>
    </row>
    <row r="110" spans="3:3" s="1" customFormat="1" x14ac:dyDescent="0.2">
      <c r="C110" s="22"/>
    </row>
    <row r="111" spans="3:3" s="1" customFormat="1" x14ac:dyDescent="0.2">
      <c r="C111" s="22"/>
    </row>
    <row r="112" spans="3:3" s="1" customFormat="1" x14ac:dyDescent="0.2">
      <c r="C112" s="22"/>
    </row>
    <row r="113" spans="3:3" s="1" customFormat="1" x14ac:dyDescent="0.2">
      <c r="C113" s="22"/>
    </row>
    <row r="114" spans="3:3" s="1" customFormat="1" x14ac:dyDescent="0.2">
      <c r="C114" s="22"/>
    </row>
    <row r="115" spans="3:3" s="1" customFormat="1" x14ac:dyDescent="0.2">
      <c r="C115" s="22"/>
    </row>
    <row r="116" spans="3:3" s="1" customFormat="1" x14ac:dyDescent="0.2">
      <c r="C116" s="22"/>
    </row>
    <row r="117" spans="3:3" s="1" customFormat="1" x14ac:dyDescent="0.2">
      <c r="C117" s="22"/>
    </row>
    <row r="182" spans="1:7" x14ac:dyDescent="0.3">
      <c r="B182" s="61" t="s">
        <v>20</v>
      </c>
    </row>
    <row r="183" spans="1:7" s="1" customFormat="1" ht="19.899999999999999" customHeight="1" outlineLevel="1" x14ac:dyDescent="0.2">
      <c r="A183" s="13"/>
      <c r="B183" s="14" t="s">
        <v>21</v>
      </c>
      <c r="C183" s="14"/>
      <c r="D183" s="38" t="e">
        <f>#REF!</f>
        <v>#REF!</v>
      </c>
      <c r="E183" s="39" t="e">
        <f>#REF!</f>
        <v>#REF!</v>
      </c>
      <c r="F183" s="38" t="e">
        <f>ROUNDUP(#REF!/(1+#REF!),#REF!)</f>
        <v>#REF!</v>
      </c>
      <c r="G183" s="40" t="str">
        <f>IFERROR(E183*F183,"")</f>
        <v/>
      </c>
    </row>
  </sheetData>
  <mergeCells count="8">
    <mergeCell ref="A8:G8"/>
    <mergeCell ref="B9:G9"/>
    <mergeCell ref="B10:G10"/>
    <mergeCell ref="A7:G7"/>
    <mergeCell ref="A1:F2"/>
    <mergeCell ref="A3:G4"/>
    <mergeCell ref="B5:G5"/>
    <mergeCell ref="A6:G6"/>
  </mergeCells>
  <dataValidations count="1">
    <dataValidation allowBlank="1" sqref="A3" xr:uid="{9EDBB739-ADCC-422E-898E-5FCA62CA56E6}"/>
  </dataValidations>
  <hyperlinks>
    <hyperlink ref="A3:G4" location="SYNTHESE!A1" display="DPGF" xr:uid="{CA859D09-6FA7-4785-B175-4BA1A25D991C}"/>
  </hyperlinks>
  <printOptions horizontalCentered="1"/>
  <pageMargins left="0.39370078740157483" right="0.39370078740157483" top="0.59055118110236227" bottom="0.59055118110236227" header="0.31496062992125984" footer="0.31496062992125984"/>
  <pageSetup paperSize="9" scale="77" fitToHeight="0" orientation="portrait" r:id="rId1"/>
  <headerFooter alignWithMargins="0">
    <oddFooter>&amp;C&amp;"Segoe UI,Normal"&amp;10&amp;K03+000KARDHAM SAS au capital social de 442 680 euros - RCS Strasbourg B 384 407 896
TVA intracommunautaire : FR1238447896&amp;R&amp;"Segoe UI,Normal"&amp;10&amp;K03+000Page &amp;P / &amp;N</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09DA6F5-1791-4A7C-973A-D022031BF09C}">
  <sheetPr codeName="Feuil56">
    <tabColor rgb="FFFF7768"/>
    <pageSetUpPr fitToPage="1"/>
  </sheetPr>
  <dimension ref="A1:G207"/>
  <sheetViews>
    <sheetView showZeros="0" view="pageBreakPreview" zoomScale="70" zoomScaleNormal="80" zoomScaleSheetLayoutView="70" workbookViewId="0">
      <pane xSplit="7" ySplit="11" topLeftCell="H12" activePane="bottomRight" state="frozen"/>
      <selection activeCell="A3" sqref="A3:G4"/>
      <selection pane="topRight" activeCell="A3" sqref="A3:G4"/>
      <selection pane="bottomLeft" activeCell="A3" sqref="A3:G4"/>
      <selection pane="bottomRight" activeCell="C26" sqref="C26"/>
    </sheetView>
  </sheetViews>
  <sheetFormatPr baseColWidth="10" defaultColWidth="11" defaultRowHeight="16.5" outlineLevelRow="1" x14ac:dyDescent="0.3"/>
  <cols>
    <col min="1" max="1" width="7" style="2" customWidth="1"/>
    <col min="2" max="2" width="43.375" style="2" customWidth="1"/>
    <col min="3" max="3" width="15.5" style="23" bestFit="1" customWidth="1"/>
    <col min="4" max="5" width="8.125" style="2" customWidth="1"/>
    <col min="6" max="7" width="15.5" style="2" customWidth="1"/>
    <col min="8" max="16384" width="11" style="2"/>
  </cols>
  <sheetData>
    <row r="1" spans="1:7" ht="19.899999999999999" customHeight="1" x14ac:dyDescent="0.3">
      <c r="A1" s="146"/>
      <c r="B1" s="147"/>
      <c r="C1" s="147"/>
      <c r="D1" s="147"/>
      <c r="E1" s="147"/>
      <c r="F1" s="148"/>
      <c r="G1" s="9" t="str">
        <f>SYNTHESE!H1</f>
        <v>Indice</v>
      </c>
    </row>
    <row r="2" spans="1:7" ht="19.899999999999999" customHeight="1" x14ac:dyDescent="0.3">
      <c r="A2" s="149"/>
      <c r="B2" s="150"/>
      <c r="C2" s="150"/>
      <c r="D2" s="150"/>
      <c r="E2" s="150"/>
      <c r="F2" s="151"/>
      <c r="G2" s="10">
        <f ca="1">SYNTHESE!H2</f>
        <v>45748</v>
      </c>
    </row>
    <row r="3" spans="1:7" ht="15" customHeight="1" x14ac:dyDescent="0.3">
      <c r="A3" s="152" t="s">
        <v>17</v>
      </c>
      <c r="B3" s="153"/>
      <c r="C3" s="153"/>
      <c r="D3" s="153"/>
      <c r="E3" s="153"/>
      <c r="F3" s="153"/>
      <c r="G3" s="154"/>
    </row>
    <row r="4" spans="1:7" ht="15" customHeight="1" x14ac:dyDescent="0.3">
      <c r="A4" s="155"/>
      <c r="B4" s="156"/>
      <c r="C4" s="156"/>
      <c r="D4" s="156"/>
      <c r="E4" s="156"/>
      <c r="F4" s="156"/>
      <c r="G4" s="157"/>
    </row>
    <row r="5" spans="1:7" s="1" customFormat="1" ht="10.15" customHeight="1" outlineLevel="1" x14ac:dyDescent="0.2">
      <c r="B5" s="128"/>
      <c r="C5" s="128"/>
      <c r="D5" s="128"/>
      <c r="E5" s="128"/>
      <c r="F5" s="128"/>
      <c r="G5" s="128"/>
    </row>
    <row r="6" spans="1:7" s="1" customFormat="1" ht="24.6" customHeight="1" outlineLevel="1" x14ac:dyDescent="0.2">
      <c r="A6" s="134" t="str">
        <f>SYNTHESE!A6&amp;" "&amp;SYNTHESE!C6</f>
        <v>CLIENT : Université de Bordeaux</v>
      </c>
      <c r="B6" s="135"/>
      <c r="C6" s="135"/>
      <c r="D6" s="135"/>
      <c r="E6" s="135"/>
      <c r="F6" s="135"/>
      <c r="G6" s="142"/>
    </row>
    <row r="7" spans="1:7" s="1" customFormat="1" ht="24.6" customHeight="1" outlineLevel="1" x14ac:dyDescent="0.2">
      <c r="A7" s="134" t="str">
        <f>SYNTHESE!A7&amp;" "&amp;SYNTHESE!C7</f>
        <v>PROJET :  Aménagement d'espace tertiaires et réfection Opération 2 : Mise en accessibilité du batiment 13</v>
      </c>
      <c r="B7" s="135"/>
      <c r="C7" s="135"/>
      <c r="D7" s="135"/>
      <c r="E7" s="135"/>
      <c r="F7" s="135"/>
      <c r="G7" s="142"/>
    </row>
    <row r="8" spans="1:7" s="1" customFormat="1" ht="19.149999999999999" customHeight="1" outlineLevel="1" x14ac:dyDescent="0.2">
      <c r="A8" s="134" t="str">
        <f>SYNTHESE!A8&amp;" "&amp;SYNTHESE!C8</f>
        <v>Adresse  :  Institut européen de chimie et biologie rue Escarpin, 33600 PESSAC</v>
      </c>
      <c r="B8" s="135"/>
      <c r="C8" s="135"/>
      <c r="D8" s="135"/>
      <c r="E8" s="135"/>
      <c r="F8" s="135"/>
      <c r="G8" s="142"/>
    </row>
    <row r="9" spans="1:7" ht="10.15" customHeight="1" x14ac:dyDescent="0.3">
      <c r="B9" s="125"/>
      <c r="C9" s="125"/>
      <c r="D9" s="125"/>
      <c r="E9" s="125"/>
      <c r="F9" s="125"/>
      <c r="G9" s="125"/>
    </row>
    <row r="10" spans="1:7" s="1" customFormat="1" ht="19.5" customHeight="1" x14ac:dyDescent="0.2">
      <c r="A10" s="19" t="s">
        <v>14</v>
      </c>
      <c r="B10" s="143" t="s">
        <v>38</v>
      </c>
      <c r="C10" s="144"/>
      <c r="D10" s="144"/>
      <c r="E10" s="144"/>
      <c r="F10" s="144"/>
      <c r="G10" s="145"/>
    </row>
    <row r="11" spans="1:7" s="1" customFormat="1" ht="15" customHeight="1" x14ac:dyDescent="0.2">
      <c r="A11" s="15" t="s">
        <v>6</v>
      </c>
      <c r="B11" s="15" t="s">
        <v>7</v>
      </c>
      <c r="C11" s="20" t="s">
        <v>15</v>
      </c>
      <c r="D11" s="16" t="s">
        <v>1</v>
      </c>
      <c r="E11" s="16" t="s">
        <v>0</v>
      </c>
      <c r="F11" s="16" t="s">
        <v>5</v>
      </c>
      <c r="G11" s="17" t="s">
        <v>4</v>
      </c>
    </row>
    <row r="12" spans="1:7" s="1" customFormat="1" ht="19.899999999999999" customHeight="1" x14ac:dyDescent="0.2">
      <c r="A12" s="13"/>
      <c r="B12" s="14"/>
      <c r="C12" s="14"/>
      <c r="D12" s="38">
        <v>0</v>
      </c>
      <c r="E12" s="39">
        <v>0</v>
      </c>
      <c r="F12" s="38"/>
      <c r="G12" s="40">
        <f>IFERROR(E12*F12,"")</f>
        <v>0</v>
      </c>
    </row>
    <row r="13" spans="1:7" s="1" customFormat="1" ht="19.899999999999999" customHeight="1" x14ac:dyDescent="0.2">
      <c r="A13" s="13"/>
      <c r="B13" s="91" t="s">
        <v>160</v>
      </c>
      <c r="C13" s="14"/>
      <c r="D13" s="38">
        <v>0</v>
      </c>
      <c r="E13" s="39">
        <v>0</v>
      </c>
      <c r="F13" s="38"/>
      <c r="G13" s="40">
        <f t="shared" ref="G13:G33" si="0">IFERROR(E13*F13,"")</f>
        <v>0</v>
      </c>
    </row>
    <row r="14" spans="1:7" s="1" customFormat="1" ht="19.899999999999999" customHeight="1" x14ac:dyDescent="0.2">
      <c r="A14" s="13"/>
      <c r="B14" s="92" t="s">
        <v>161</v>
      </c>
      <c r="C14" s="14"/>
      <c r="D14" s="38">
        <v>0</v>
      </c>
      <c r="E14" s="39">
        <v>0</v>
      </c>
      <c r="F14" s="38"/>
      <c r="G14" s="40">
        <f t="shared" si="0"/>
        <v>0</v>
      </c>
    </row>
    <row r="15" spans="1:7" s="1" customFormat="1" ht="28.5" x14ac:dyDescent="0.2">
      <c r="A15" s="13"/>
      <c r="B15" s="93" t="s">
        <v>126</v>
      </c>
      <c r="C15" s="95" t="s">
        <v>127</v>
      </c>
      <c r="D15" s="38">
        <v>0</v>
      </c>
      <c r="E15" s="39">
        <v>0</v>
      </c>
      <c r="F15" s="38"/>
      <c r="G15" s="40">
        <f t="shared" si="0"/>
        <v>0</v>
      </c>
    </row>
    <row r="16" spans="1:7" s="1" customFormat="1" ht="28.5" x14ac:dyDescent="0.2">
      <c r="A16" s="13"/>
      <c r="B16" s="14" t="s">
        <v>48</v>
      </c>
      <c r="C16" s="14" t="s">
        <v>34</v>
      </c>
      <c r="D16" s="38" t="s">
        <v>1</v>
      </c>
      <c r="E16" s="39">
        <v>0</v>
      </c>
      <c r="F16" s="38"/>
      <c r="G16" s="40">
        <f t="shared" si="0"/>
        <v>0</v>
      </c>
    </row>
    <row r="17" spans="1:7" s="1" customFormat="1" ht="19.899999999999999" customHeight="1" x14ac:dyDescent="0.2">
      <c r="A17" s="13"/>
      <c r="B17" s="14"/>
      <c r="C17" s="14"/>
      <c r="D17" s="38">
        <v>0</v>
      </c>
      <c r="E17" s="39">
        <v>0</v>
      </c>
      <c r="F17" s="38"/>
      <c r="G17" s="40">
        <f>IFERROR(E17*F17,"")</f>
        <v>0</v>
      </c>
    </row>
    <row r="18" spans="1:7" s="1" customFormat="1" ht="19.899999999999999" customHeight="1" x14ac:dyDescent="0.2">
      <c r="A18" s="13"/>
      <c r="B18" s="92" t="s">
        <v>162</v>
      </c>
      <c r="C18" s="14"/>
      <c r="D18" s="38">
        <v>0</v>
      </c>
      <c r="E18" s="39">
        <v>0</v>
      </c>
      <c r="F18" s="38"/>
      <c r="G18" s="40">
        <f t="shared" ref="G18:G21" si="1">IFERROR(E18*F18,"")</f>
        <v>0</v>
      </c>
    </row>
    <row r="19" spans="1:7" s="1" customFormat="1" ht="28.5" x14ac:dyDescent="0.2">
      <c r="A19" s="13"/>
      <c r="B19" s="93" t="s">
        <v>128</v>
      </c>
      <c r="C19" s="95" t="s">
        <v>99</v>
      </c>
      <c r="D19" s="38">
        <v>0</v>
      </c>
      <c r="E19" s="39">
        <v>0</v>
      </c>
      <c r="F19" s="38"/>
      <c r="G19" s="40">
        <f t="shared" si="1"/>
        <v>0</v>
      </c>
    </row>
    <row r="20" spans="1:7" s="1" customFormat="1" ht="42.75" x14ac:dyDescent="0.2">
      <c r="A20" s="13"/>
      <c r="B20" s="14" t="s">
        <v>49</v>
      </c>
      <c r="C20" s="14"/>
      <c r="D20" s="38" t="s">
        <v>1</v>
      </c>
      <c r="E20" s="39">
        <v>0</v>
      </c>
      <c r="F20" s="38"/>
      <c r="G20" s="40">
        <f t="shared" ref="G20" si="2">IFERROR(E20*F20,"")</f>
        <v>0</v>
      </c>
    </row>
    <row r="21" spans="1:7" s="1" customFormat="1" x14ac:dyDescent="0.2">
      <c r="A21" s="13"/>
      <c r="B21" s="14"/>
      <c r="C21" s="14"/>
      <c r="D21" s="38">
        <v>0</v>
      </c>
      <c r="E21" s="39">
        <v>0</v>
      </c>
      <c r="F21" s="38"/>
      <c r="G21" s="40">
        <f t="shared" si="1"/>
        <v>0</v>
      </c>
    </row>
    <row r="22" spans="1:7" s="1" customFormat="1" ht="19.899999999999999" customHeight="1" x14ac:dyDescent="0.2">
      <c r="A22" s="13"/>
      <c r="B22" s="92" t="s">
        <v>163</v>
      </c>
      <c r="C22" s="14"/>
      <c r="D22" s="38">
        <v>0</v>
      </c>
      <c r="E22" s="39">
        <v>0</v>
      </c>
      <c r="F22" s="38"/>
      <c r="G22" s="40">
        <f t="shared" ref="G22:G24" si="3">IFERROR(E22*F22,"")</f>
        <v>0</v>
      </c>
    </row>
    <row r="23" spans="1:7" s="1" customFormat="1" ht="42.75" x14ac:dyDescent="0.2">
      <c r="A23" s="13"/>
      <c r="B23" s="93" t="s">
        <v>129</v>
      </c>
      <c r="C23" s="95" t="s">
        <v>99</v>
      </c>
      <c r="D23" s="38" t="s">
        <v>1</v>
      </c>
      <c r="E23" s="39">
        <v>0</v>
      </c>
      <c r="F23" s="38"/>
      <c r="G23" s="40">
        <f t="shared" si="3"/>
        <v>0</v>
      </c>
    </row>
    <row r="24" spans="1:7" s="1" customFormat="1" ht="19.899999999999999" customHeight="1" x14ac:dyDescent="0.2">
      <c r="A24" s="13"/>
      <c r="B24" s="14"/>
      <c r="C24" s="14"/>
      <c r="D24" s="38">
        <v>0</v>
      </c>
      <c r="E24" s="39">
        <v>0</v>
      </c>
      <c r="F24" s="38"/>
      <c r="G24" s="40">
        <f t="shared" si="3"/>
        <v>0</v>
      </c>
    </row>
    <row r="25" spans="1:7" s="1" customFormat="1" ht="28.5" x14ac:dyDescent="0.2">
      <c r="A25" s="13"/>
      <c r="B25" s="92" t="s">
        <v>164</v>
      </c>
      <c r="C25" s="14"/>
      <c r="D25" s="38">
        <v>0</v>
      </c>
      <c r="E25" s="39">
        <v>0</v>
      </c>
      <c r="F25" s="38"/>
      <c r="G25" s="40">
        <f t="shared" ref="G25:G26" si="4">IFERROR(E25*F25,"")</f>
        <v>0</v>
      </c>
    </row>
    <row r="26" spans="1:7" s="1" customFormat="1" ht="57" x14ac:dyDescent="0.2">
      <c r="A26" s="13"/>
      <c r="B26" s="93" t="s">
        <v>130</v>
      </c>
      <c r="C26" s="95" t="s">
        <v>131</v>
      </c>
      <c r="D26" s="38">
        <v>0</v>
      </c>
      <c r="E26" s="39">
        <v>0</v>
      </c>
      <c r="F26" s="38"/>
      <c r="G26" s="40">
        <f t="shared" si="4"/>
        <v>0</v>
      </c>
    </row>
    <row r="27" spans="1:7" s="1" customFormat="1" ht="28.5" x14ac:dyDescent="0.2">
      <c r="A27" s="13"/>
      <c r="B27" s="14" t="s">
        <v>28</v>
      </c>
      <c r="C27" s="14" t="s">
        <v>39</v>
      </c>
      <c r="D27" s="38" t="s">
        <v>1</v>
      </c>
      <c r="E27" s="39">
        <v>0</v>
      </c>
      <c r="F27" s="38"/>
      <c r="G27" s="40">
        <f t="shared" si="0"/>
        <v>0</v>
      </c>
    </row>
    <row r="28" spans="1:7" s="1" customFormat="1" ht="19.899999999999999" customHeight="1" x14ac:dyDescent="0.2">
      <c r="A28" s="13"/>
      <c r="B28" s="14"/>
      <c r="C28" s="14"/>
      <c r="D28" s="38">
        <v>0</v>
      </c>
      <c r="E28" s="39">
        <v>0</v>
      </c>
      <c r="F28" s="38"/>
      <c r="G28" s="40">
        <f t="shared" si="0"/>
        <v>0</v>
      </c>
    </row>
    <row r="29" spans="1:7" s="1" customFormat="1" ht="28.5" x14ac:dyDescent="0.2">
      <c r="A29" s="13"/>
      <c r="B29" s="92" t="s">
        <v>165</v>
      </c>
      <c r="C29" s="14"/>
      <c r="D29" s="38">
        <v>0</v>
      </c>
      <c r="E29" s="39">
        <v>0</v>
      </c>
      <c r="F29" s="38"/>
      <c r="G29" s="40">
        <f t="shared" si="0"/>
        <v>0</v>
      </c>
    </row>
    <row r="30" spans="1:7" s="1" customFormat="1" ht="185.25" x14ac:dyDescent="0.2">
      <c r="A30" s="13"/>
      <c r="B30" s="93" t="s">
        <v>132</v>
      </c>
      <c r="C30" s="95" t="s">
        <v>131</v>
      </c>
      <c r="D30" s="38">
        <v>0</v>
      </c>
      <c r="E30" s="39">
        <v>0</v>
      </c>
      <c r="F30" s="38"/>
      <c r="G30" s="40">
        <f t="shared" si="0"/>
        <v>0</v>
      </c>
    </row>
    <row r="31" spans="1:7" s="1" customFormat="1" ht="28.5" x14ac:dyDescent="0.2">
      <c r="A31" s="13" t="s">
        <v>29</v>
      </c>
      <c r="B31" s="14" t="s">
        <v>28</v>
      </c>
      <c r="C31" s="14" t="s">
        <v>50</v>
      </c>
      <c r="D31" s="38" t="s">
        <v>1</v>
      </c>
      <c r="E31" s="39">
        <v>1</v>
      </c>
      <c r="F31" s="38"/>
      <c r="G31" s="40">
        <f t="shared" si="0"/>
        <v>0</v>
      </c>
    </row>
    <row r="32" spans="1:7" s="1" customFormat="1" ht="19.899999999999999" customHeight="1" x14ac:dyDescent="0.2">
      <c r="A32" s="13"/>
      <c r="B32" s="14"/>
      <c r="C32" s="14"/>
      <c r="D32" s="38">
        <v>0</v>
      </c>
      <c r="E32" s="39">
        <v>0</v>
      </c>
      <c r="F32" s="38"/>
      <c r="G32" s="40">
        <f t="shared" ref="G32" si="5">IFERROR(E32*F32,"")</f>
        <v>0</v>
      </c>
    </row>
    <row r="33" spans="1:7" s="1" customFormat="1" ht="19.899999999999999" customHeight="1" x14ac:dyDescent="0.2">
      <c r="A33" s="13"/>
      <c r="B33" s="14"/>
      <c r="C33" s="14"/>
      <c r="D33" s="38">
        <v>0</v>
      </c>
      <c r="E33" s="39">
        <v>0</v>
      </c>
      <c r="F33" s="38"/>
      <c r="G33" s="40">
        <f t="shared" si="0"/>
        <v>0</v>
      </c>
    </row>
    <row r="34" spans="1:7" s="1" customFormat="1" ht="10.15" customHeight="1" x14ac:dyDescent="0.2">
      <c r="B34" s="6"/>
      <c r="C34" s="21"/>
      <c r="D34" s="7"/>
      <c r="E34" s="7"/>
      <c r="F34" s="7"/>
      <c r="G34" s="7"/>
    </row>
    <row r="35" spans="1:7" s="1" customFormat="1" ht="19.5" customHeight="1" x14ac:dyDescent="0.2">
      <c r="A35" s="44" t="str">
        <f>"TOTAL € HT - "&amp;B10</f>
        <v>TOTAL € HT - ELECTRICITE</v>
      </c>
      <c r="B35" s="45"/>
      <c r="C35" s="45"/>
      <c r="D35" s="45"/>
      <c r="E35" s="45"/>
      <c r="F35" s="46"/>
      <c r="G35" s="8">
        <f>SUBTOTAL(109,G12:G34)</f>
        <v>0</v>
      </c>
    </row>
    <row r="36" spans="1:7" s="24" customFormat="1" ht="20.100000000000001" customHeight="1" x14ac:dyDescent="0.2">
      <c r="C36" s="32"/>
      <c r="E36" s="33"/>
    </row>
    <row r="37" spans="1:7" s="1" customFormat="1" ht="20.100000000000001" customHeight="1" x14ac:dyDescent="0.2">
      <c r="C37" s="22"/>
    </row>
    <row r="38" spans="1:7" s="1" customFormat="1" ht="20.100000000000001" customHeight="1" x14ac:dyDescent="0.2">
      <c r="C38" s="22"/>
    </row>
    <row r="39" spans="1:7" s="1" customFormat="1" ht="20.100000000000001" customHeight="1" x14ac:dyDescent="0.2">
      <c r="C39" s="22"/>
    </row>
    <row r="40" spans="1:7" s="1" customFormat="1" ht="20.100000000000001" customHeight="1" x14ac:dyDescent="0.2">
      <c r="C40" s="22"/>
    </row>
    <row r="41" spans="1:7" s="1" customFormat="1" ht="20.100000000000001" customHeight="1" x14ac:dyDescent="0.2">
      <c r="C41" s="22"/>
    </row>
    <row r="42" spans="1:7" s="1" customFormat="1" ht="20.100000000000001" customHeight="1" x14ac:dyDescent="0.2">
      <c r="C42" s="22"/>
    </row>
    <row r="43" spans="1:7" s="1" customFormat="1" ht="20.100000000000001" customHeight="1" x14ac:dyDescent="0.2">
      <c r="C43" s="22"/>
    </row>
    <row r="44" spans="1:7" s="1" customFormat="1" ht="20.100000000000001" customHeight="1" x14ac:dyDescent="0.2">
      <c r="C44" s="22"/>
    </row>
    <row r="45" spans="1:7" s="1" customFormat="1" ht="20.100000000000001" customHeight="1" x14ac:dyDescent="0.2">
      <c r="C45" s="22"/>
    </row>
    <row r="46" spans="1:7" s="1" customFormat="1" ht="20.100000000000001" customHeight="1" x14ac:dyDescent="0.2">
      <c r="C46" s="22"/>
    </row>
    <row r="47" spans="1:7" s="1" customFormat="1" ht="20.100000000000001" customHeight="1" x14ac:dyDescent="0.2">
      <c r="C47" s="22"/>
    </row>
    <row r="48" spans="1:7" s="1" customFormat="1" ht="20.100000000000001" customHeight="1" x14ac:dyDescent="0.2">
      <c r="C48" s="22"/>
    </row>
    <row r="49" spans="3:3" s="1" customFormat="1" ht="20.100000000000001" customHeight="1" x14ac:dyDescent="0.2">
      <c r="C49" s="22"/>
    </row>
    <row r="50" spans="3:3" s="1" customFormat="1" ht="20.100000000000001" customHeight="1" x14ac:dyDescent="0.2">
      <c r="C50" s="22"/>
    </row>
    <row r="51" spans="3:3" s="1" customFormat="1" ht="20.100000000000001" customHeight="1" x14ac:dyDescent="0.2">
      <c r="C51" s="22"/>
    </row>
    <row r="52" spans="3:3" s="1" customFormat="1" ht="20.100000000000001" customHeight="1" x14ac:dyDescent="0.2">
      <c r="C52" s="22"/>
    </row>
    <row r="53" spans="3:3" s="1" customFormat="1" ht="20.100000000000001" customHeight="1" x14ac:dyDescent="0.2">
      <c r="C53" s="22"/>
    </row>
    <row r="54" spans="3:3" s="1" customFormat="1" ht="20.100000000000001" customHeight="1" x14ac:dyDescent="0.2">
      <c r="C54" s="22"/>
    </row>
    <row r="55" spans="3:3" s="1" customFormat="1" ht="20.100000000000001" customHeight="1" x14ac:dyDescent="0.2">
      <c r="C55" s="22"/>
    </row>
    <row r="56" spans="3:3" s="1" customFormat="1" ht="20.100000000000001" customHeight="1" x14ac:dyDescent="0.2">
      <c r="C56" s="22"/>
    </row>
    <row r="57" spans="3:3" s="1" customFormat="1" ht="20.100000000000001" customHeight="1" x14ac:dyDescent="0.2">
      <c r="C57" s="22"/>
    </row>
    <row r="58" spans="3:3" s="1" customFormat="1" ht="20.100000000000001" customHeight="1" x14ac:dyDescent="0.2">
      <c r="C58" s="22"/>
    </row>
    <row r="59" spans="3:3" s="1" customFormat="1" ht="20.100000000000001" customHeight="1" x14ac:dyDescent="0.2">
      <c r="C59" s="22"/>
    </row>
    <row r="60" spans="3:3" s="1" customFormat="1" ht="20.100000000000001" customHeight="1" x14ac:dyDescent="0.2">
      <c r="C60" s="22"/>
    </row>
    <row r="61" spans="3:3" s="1" customFormat="1" ht="20.100000000000001" customHeight="1" x14ac:dyDescent="0.2">
      <c r="C61" s="22"/>
    </row>
    <row r="62" spans="3:3" s="1" customFormat="1" ht="20.100000000000001" customHeight="1" x14ac:dyDescent="0.2">
      <c r="C62" s="22"/>
    </row>
    <row r="63" spans="3:3" s="1" customFormat="1" ht="20.100000000000001" customHeight="1" x14ac:dyDescent="0.2">
      <c r="C63" s="22"/>
    </row>
    <row r="64" spans="3:3" s="1" customFormat="1" ht="20.100000000000001" customHeight="1" x14ac:dyDescent="0.2">
      <c r="C64" s="22"/>
    </row>
    <row r="65" spans="3:3" s="1" customFormat="1" ht="20.100000000000001" customHeight="1" x14ac:dyDescent="0.2">
      <c r="C65" s="22"/>
    </row>
    <row r="66" spans="3:3" s="1" customFormat="1" ht="20.100000000000001" customHeight="1" x14ac:dyDescent="0.2">
      <c r="C66" s="22"/>
    </row>
    <row r="67" spans="3:3" s="1" customFormat="1" ht="20.100000000000001" customHeight="1" x14ac:dyDescent="0.2">
      <c r="C67" s="22"/>
    </row>
    <row r="68" spans="3:3" s="1" customFormat="1" ht="20.100000000000001" customHeight="1" x14ac:dyDescent="0.2">
      <c r="C68" s="22"/>
    </row>
    <row r="69" spans="3:3" s="1" customFormat="1" ht="20.100000000000001" customHeight="1" x14ac:dyDescent="0.2">
      <c r="C69" s="22"/>
    </row>
    <row r="70" spans="3:3" s="1" customFormat="1" ht="20.100000000000001" customHeight="1" x14ac:dyDescent="0.2">
      <c r="C70" s="22"/>
    </row>
    <row r="71" spans="3:3" s="1" customFormat="1" ht="20.100000000000001" customHeight="1" x14ac:dyDescent="0.2">
      <c r="C71" s="22"/>
    </row>
    <row r="72" spans="3:3" s="1" customFormat="1" ht="20.100000000000001" customHeight="1" x14ac:dyDescent="0.2">
      <c r="C72" s="22"/>
    </row>
    <row r="73" spans="3:3" s="1" customFormat="1" ht="20.100000000000001" customHeight="1" x14ac:dyDescent="0.2">
      <c r="C73" s="22"/>
    </row>
    <row r="74" spans="3:3" s="1" customFormat="1" ht="20.100000000000001" customHeight="1" x14ac:dyDescent="0.2">
      <c r="C74" s="22"/>
    </row>
    <row r="75" spans="3:3" s="1" customFormat="1" ht="20.100000000000001" customHeight="1" x14ac:dyDescent="0.2">
      <c r="C75" s="22"/>
    </row>
    <row r="76" spans="3:3" s="1" customFormat="1" ht="20.100000000000001" customHeight="1" x14ac:dyDescent="0.2">
      <c r="C76" s="22"/>
    </row>
    <row r="77" spans="3:3" s="1" customFormat="1" ht="20.100000000000001" customHeight="1" x14ac:dyDescent="0.2">
      <c r="C77" s="22"/>
    </row>
    <row r="78" spans="3:3" s="1" customFormat="1" ht="20.100000000000001" customHeight="1" x14ac:dyDescent="0.2">
      <c r="C78" s="22"/>
    </row>
    <row r="79" spans="3:3" s="1" customFormat="1" ht="20.100000000000001" customHeight="1" x14ac:dyDescent="0.2">
      <c r="C79" s="22"/>
    </row>
    <row r="80" spans="3:3" s="1" customFormat="1" ht="20.100000000000001" customHeight="1" x14ac:dyDescent="0.2">
      <c r="C80" s="22"/>
    </row>
    <row r="81" spans="3:3" s="1" customFormat="1" ht="20.100000000000001" customHeight="1" x14ac:dyDescent="0.2">
      <c r="C81" s="22"/>
    </row>
    <row r="82" spans="3:3" s="1" customFormat="1" ht="20.100000000000001" customHeight="1" x14ac:dyDescent="0.2">
      <c r="C82" s="22"/>
    </row>
    <row r="83" spans="3:3" s="1" customFormat="1" ht="20.100000000000001" customHeight="1" x14ac:dyDescent="0.2">
      <c r="C83" s="22"/>
    </row>
    <row r="84" spans="3:3" s="1" customFormat="1" ht="20.100000000000001" customHeight="1" x14ac:dyDescent="0.2">
      <c r="C84" s="22"/>
    </row>
    <row r="85" spans="3:3" s="1" customFormat="1" ht="20.100000000000001" customHeight="1" x14ac:dyDescent="0.2">
      <c r="C85" s="22"/>
    </row>
    <row r="86" spans="3:3" s="1" customFormat="1" ht="20.100000000000001" customHeight="1" x14ac:dyDescent="0.2">
      <c r="C86" s="22"/>
    </row>
    <row r="87" spans="3:3" s="1" customFormat="1" ht="20.100000000000001" customHeight="1" x14ac:dyDescent="0.2">
      <c r="C87" s="22"/>
    </row>
    <row r="88" spans="3:3" s="1" customFormat="1" ht="20.100000000000001" customHeight="1" x14ac:dyDescent="0.2">
      <c r="C88" s="22"/>
    </row>
    <row r="89" spans="3:3" s="1" customFormat="1" ht="20.100000000000001" customHeight="1" x14ac:dyDescent="0.2">
      <c r="C89" s="22"/>
    </row>
    <row r="90" spans="3:3" s="1" customFormat="1" ht="20.100000000000001" customHeight="1" x14ac:dyDescent="0.2">
      <c r="C90" s="22"/>
    </row>
    <row r="91" spans="3:3" s="1" customFormat="1" ht="20.100000000000001" customHeight="1" x14ac:dyDescent="0.2">
      <c r="C91" s="22"/>
    </row>
    <row r="92" spans="3:3" s="1" customFormat="1" ht="20.100000000000001" customHeight="1" x14ac:dyDescent="0.2">
      <c r="C92" s="22"/>
    </row>
    <row r="93" spans="3:3" s="1" customFormat="1" ht="20.100000000000001" customHeight="1" x14ac:dyDescent="0.2">
      <c r="C93" s="22"/>
    </row>
    <row r="94" spans="3:3" s="1" customFormat="1" ht="20.100000000000001" customHeight="1" x14ac:dyDescent="0.2">
      <c r="C94" s="22"/>
    </row>
    <row r="95" spans="3:3" s="1" customFormat="1" x14ac:dyDescent="0.2">
      <c r="C95" s="22"/>
    </row>
    <row r="96" spans="3:3" s="1" customFormat="1" x14ac:dyDescent="0.2">
      <c r="C96" s="22"/>
    </row>
    <row r="97" spans="3:3" s="1" customFormat="1" x14ac:dyDescent="0.2">
      <c r="C97" s="22"/>
    </row>
    <row r="98" spans="3:3" s="1" customFormat="1" x14ac:dyDescent="0.2">
      <c r="C98" s="22"/>
    </row>
    <row r="99" spans="3:3" s="1" customFormat="1" x14ac:dyDescent="0.2">
      <c r="C99" s="22"/>
    </row>
    <row r="100" spans="3:3" s="1" customFormat="1" x14ac:dyDescent="0.2">
      <c r="C100" s="22"/>
    </row>
    <row r="101" spans="3:3" s="1" customFormat="1" x14ac:dyDescent="0.2">
      <c r="C101" s="22"/>
    </row>
    <row r="102" spans="3:3" s="1" customFormat="1" x14ac:dyDescent="0.2">
      <c r="C102" s="22"/>
    </row>
    <row r="103" spans="3:3" s="1" customFormat="1" x14ac:dyDescent="0.2">
      <c r="C103" s="22"/>
    </row>
    <row r="104" spans="3:3" s="1" customFormat="1" x14ac:dyDescent="0.2">
      <c r="C104" s="22"/>
    </row>
    <row r="105" spans="3:3" s="1" customFormat="1" x14ac:dyDescent="0.2">
      <c r="C105" s="22"/>
    </row>
    <row r="106" spans="3:3" s="1" customFormat="1" x14ac:dyDescent="0.2">
      <c r="C106" s="22"/>
    </row>
    <row r="107" spans="3:3" s="1" customFormat="1" x14ac:dyDescent="0.2">
      <c r="C107" s="22"/>
    </row>
    <row r="108" spans="3:3" s="1" customFormat="1" x14ac:dyDescent="0.2">
      <c r="C108" s="22"/>
    </row>
    <row r="109" spans="3:3" s="1" customFormat="1" x14ac:dyDescent="0.2">
      <c r="C109" s="22"/>
    </row>
    <row r="110" spans="3:3" s="1" customFormat="1" x14ac:dyDescent="0.2">
      <c r="C110" s="22"/>
    </row>
    <row r="111" spans="3:3" s="1" customFormat="1" x14ac:dyDescent="0.2">
      <c r="C111" s="22"/>
    </row>
    <row r="112" spans="3:3" s="1" customFormat="1" x14ac:dyDescent="0.2">
      <c r="C112" s="22"/>
    </row>
    <row r="113" spans="3:3" s="1" customFormat="1" x14ac:dyDescent="0.2">
      <c r="C113" s="22"/>
    </row>
    <row r="114" spans="3:3" s="1" customFormat="1" x14ac:dyDescent="0.2">
      <c r="C114" s="22"/>
    </row>
    <row r="115" spans="3:3" s="1" customFormat="1" x14ac:dyDescent="0.2">
      <c r="C115" s="22"/>
    </row>
    <row r="116" spans="3:3" s="1" customFormat="1" x14ac:dyDescent="0.2">
      <c r="C116" s="22"/>
    </row>
    <row r="117" spans="3:3" s="1" customFormat="1" x14ac:dyDescent="0.2">
      <c r="C117" s="22"/>
    </row>
    <row r="118" spans="3:3" s="1" customFormat="1" x14ac:dyDescent="0.2">
      <c r="C118" s="22"/>
    </row>
    <row r="119" spans="3:3" s="1" customFormat="1" x14ac:dyDescent="0.2">
      <c r="C119" s="22"/>
    </row>
    <row r="120" spans="3:3" s="1" customFormat="1" x14ac:dyDescent="0.2">
      <c r="C120" s="22"/>
    </row>
    <row r="121" spans="3:3" s="1" customFormat="1" x14ac:dyDescent="0.2">
      <c r="C121" s="22"/>
    </row>
    <row r="122" spans="3:3" s="1" customFormat="1" x14ac:dyDescent="0.2">
      <c r="C122" s="22"/>
    </row>
    <row r="123" spans="3:3" s="1" customFormat="1" x14ac:dyDescent="0.2">
      <c r="C123" s="22"/>
    </row>
    <row r="124" spans="3:3" s="1" customFormat="1" x14ac:dyDescent="0.2">
      <c r="C124" s="22"/>
    </row>
    <row r="125" spans="3:3" s="1" customFormat="1" x14ac:dyDescent="0.2">
      <c r="C125" s="22"/>
    </row>
    <row r="126" spans="3:3" s="1" customFormat="1" x14ac:dyDescent="0.2">
      <c r="C126" s="22"/>
    </row>
    <row r="127" spans="3:3" s="1" customFormat="1" x14ac:dyDescent="0.2">
      <c r="C127" s="22"/>
    </row>
    <row r="128" spans="3:3" s="1" customFormat="1" x14ac:dyDescent="0.2">
      <c r="C128" s="22"/>
    </row>
    <row r="129" spans="3:3" s="1" customFormat="1" x14ac:dyDescent="0.2">
      <c r="C129" s="22"/>
    </row>
    <row r="130" spans="3:3" s="1" customFormat="1" x14ac:dyDescent="0.2">
      <c r="C130" s="22"/>
    </row>
    <row r="131" spans="3:3" s="1" customFormat="1" x14ac:dyDescent="0.2">
      <c r="C131" s="22"/>
    </row>
    <row r="132" spans="3:3" s="1" customFormat="1" x14ac:dyDescent="0.2">
      <c r="C132" s="22"/>
    </row>
    <row r="133" spans="3:3" s="1" customFormat="1" x14ac:dyDescent="0.2">
      <c r="C133" s="22"/>
    </row>
    <row r="134" spans="3:3" s="1" customFormat="1" x14ac:dyDescent="0.2">
      <c r="C134" s="22"/>
    </row>
    <row r="135" spans="3:3" s="1" customFormat="1" x14ac:dyDescent="0.2">
      <c r="C135" s="22"/>
    </row>
    <row r="136" spans="3:3" s="1" customFormat="1" x14ac:dyDescent="0.2">
      <c r="C136" s="22"/>
    </row>
    <row r="137" spans="3:3" s="1" customFormat="1" x14ac:dyDescent="0.2">
      <c r="C137" s="22"/>
    </row>
    <row r="138" spans="3:3" s="1" customFormat="1" x14ac:dyDescent="0.2">
      <c r="C138" s="22"/>
    </row>
    <row r="139" spans="3:3" s="1" customFormat="1" x14ac:dyDescent="0.2">
      <c r="C139" s="22"/>
    </row>
    <row r="140" spans="3:3" s="1" customFormat="1" x14ac:dyDescent="0.2">
      <c r="C140" s="22"/>
    </row>
    <row r="141" spans="3:3" s="1" customFormat="1" x14ac:dyDescent="0.2">
      <c r="C141" s="22"/>
    </row>
    <row r="206" spans="1:7" x14ac:dyDescent="0.3">
      <c r="B206" s="61" t="s">
        <v>20</v>
      </c>
    </row>
    <row r="207" spans="1:7" s="1" customFormat="1" ht="19.899999999999999" customHeight="1" outlineLevel="1" x14ac:dyDescent="0.2">
      <c r="A207" s="13"/>
      <c r="B207" s="14" t="s">
        <v>21</v>
      </c>
      <c r="C207" s="14"/>
      <c r="D207" s="38" t="e">
        <f>#REF!</f>
        <v>#REF!</v>
      </c>
      <c r="E207" s="39" t="e">
        <f>#REF!</f>
        <v>#REF!</v>
      </c>
      <c r="F207" s="38" t="e">
        <f>ROUNDUP(#REF!/(1+#REF!),#REF!)</f>
        <v>#REF!</v>
      </c>
      <c r="G207" s="40" t="str">
        <f>IFERROR(E207*F207,"")</f>
        <v/>
      </c>
    </row>
  </sheetData>
  <mergeCells count="8">
    <mergeCell ref="A8:G8"/>
    <mergeCell ref="B9:G9"/>
    <mergeCell ref="B10:G10"/>
    <mergeCell ref="A7:G7"/>
    <mergeCell ref="A1:F2"/>
    <mergeCell ref="A3:G4"/>
    <mergeCell ref="B5:G5"/>
    <mergeCell ref="A6:G6"/>
  </mergeCells>
  <dataValidations count="1">
    <dataValidation allowBlank="1" sqref="A3" xr:uid="{93D1A7D3-E5DD-44AB-944A-AFFE84A2381B}"/>
  </dataValidations>
  <hyperlinks>
    <hyperlink ref="A3:G4" location="SYNTHESE!A1" display="DPGF" xr:uid="{7D028CB4-C56E-475A-8EFF-CD460A8D8014}"/>
  </hyperlinks>
  <printOptions horizontalCentered="1"/>
  <pageMargins left="0.39370078740157483" right="0.39370078740157483" top="0.59055118110236227" bottom="0.59055118110236227" header="0.31496062992125984" footer="0.31496062992125984"/>
  <pageSetup paperSize="9" scale="77" fitToHeight="0" orientation="portrait" r:id="rId1"/>
  <headerFooter alignWithMargins="0">
    <oddFooter>&amp;C&amp;"Segoe UI,Normal"&amp;10&amp;K03+000KARDHAM SAS au capital social de 442 680 euros - RCS Strasbourg B 384 407 896
TVA intracommunautaire : FR1238447896&amp;R&amp;"Segoe UI,Normal"&amp;10&amp;K03+000Page &amp;P / &amp;N</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Feuilles de calcul</vt:lpstr>
      </vt:variant>
      <vt:variant>
        <vt:i4>9</vt:i4>
      </vt:variant>
      <vt:variant>
        <vt:lpstr>Plages nommées</vt:lpstr>
      </vt:variant>
      <vt:variant>
        <vt:i4>16</vt:i4>
      </vt:variant>
    </vt:vector>
  </HeadingPairs>
  <TitlesOfParts>
    <vt:vector size="25" baseType="lpstr">
      <vt:lpstr>SYNTHESE</vt:lpstr>
      <vt:lpstr>TABLEAU_REPARTITION_COUTS</vt:lpstr>
      <vt:lpstr>INSTALLATION DE CHANTIER</vt:lpstr>
      <vt:lpstr>PLATRERIE - MENUISERIE INT</vt:lpstr>
      <vt:lpstr>REVETEMENTS DE SOL</vt:lpstr>
      <vt:lpstr>REVETEMENTS MURAUX</vt:lpstr>
      <vt:lpstr>SERRURERIE  -  AGENCEMENT</vt:lpstr>
      <vt:lpstr>PLOMBERIE</vt:lpstr>
      <vt:lpstr>ELECTRICITE</vt:lpstr>
      <vt:lpstr>ELECTRICITE!Impression_des_titres</vt:lpstr>
      <vt:lpstr>'INSTALLATION DE CHANTIER'!Impression_des_titres</vt:lpstr>
      <vt:lpstr>'PLATRERIE - MENUISERIE INT'!Impression_des_titres</vt:lpstr>
      <vt:lpstr>PLOMBERIE!Impression_des_titres</vt:lpstr>
      <vt:lpstr>'REVETEMENTS DE SOL'!Impression_des_titres</vt:lpstr>
      <vt:lpstr>'REVETEMENTS MURAUX'!Impression_des_titres</vt:lpstr>
      <vt:lpstr>'SERRURERIE  -  AGENCEMENT'!Impression_des_titres</vt:lpstr>
      <vt:lpstr>SYNTHESE!Impression_des_titres</vt:lpstr>
      <vt:lpstr>ELECTRICITE!Zone_d_impression</vt:lpstr>
      <vt:lpstr>'INSTALLATION DE CHANTIER'!Zone_d_impression</vt:lpstr>
      <vt:lpstr>'PLATRERIE - MENUISERIE INT'!Zone_d_impression</vt:lpstr>
      <vt:lpstr>PLOMBERIE!Zone_d_impression</vt:lpstr>
      <vt:lpstr>'REVETEMENTS DE SOL'!Zone_d_impression</vt:lpstr>
      <vt:lpstr>'REVETEMENTS MURAUX'!Zone_d_impression</vt:lpstr>
      <vt:lpstr>'SERRURERIE  -  AGENCEMENT'!Zone_d_impression</vt:lpstr>
      <vt:lpstr>SYNTHESE!Zone_d_impression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David HAGEGE</dc:creator>
  <cp:lastModifiedBy>Atchele Gnaore</cp:lastModifiedBy>
  <cp:lastPrinted>2022-01-26T17:03:30Z</cp:lastPrinted>
  <dcterms:created xsi:type="dcterms:W3CDTF">2012-09-05T07:43:40Z</dcterms:created>
  <dcterms:modified xsi:type="dcterms:W3CDTF">2025-04-01T13:28:30Z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ustomerId">
    <vt:lpwstr>kardham</vt:lpwstr>
  </property>
  <property fmtid="{D5CDD505-2E9C-101B-9397-08002B2CF9AE}" pid="3" name="TemplateId">
    <vt:lpwstr>637551327205298963</vt:lpwstr>
  </property>
  <property fmtid="{D5CDD505-2E9C-101B-9397-08002B2CF9AE}" pid="4" name="UserProfileId">
    <vt:lpwstr>636939417445677640</vt:lpwstr>
  </property>
</Properties>
</file>