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vsrvfiles03\DLA\Economat\CELLULE DES MARCHES\3- LOCAL\2025\2025MB07_Intérim paramédical\1_DCE\Docs travail\Word\Version 3 - 10-4-25\"/>
    </mc:Choice>
  </mc:AlternateContent>
  <bookViews>
    <workbookView xWindow="0" yWindow="0" windowWidth="28800" windowHeight="12435" activeTab="2"/>
  </bookViews>
  <sheets>
    <sheet name="BPU LOT 3" sheetId="1" r:id="rId1"/>
    <sheet name="DQE intérim" sheetId="2" r:id="rId2"/>
    <sheet name="DQE placement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2" i="3" l="1"/>
  <c r="Q22" i="3" s="1"/>
  <c r="N22" i="3"/>
  <c r="P22" i="3" s="1"/>
  <c r="J22" i="3"/>
  <c r="I22" i="3"/>
  <c r="E22" i="3"/>
  <c r="D22" i="3"/>
  <c r="F22" i="3" s="1"/>
  <c r="O21" i="3"/>
  <c r="N21" i="3"/>
  <c r="P21" i="3" s="1"/>
  <c r="J21" i="3"/>
  <c r="L21" i="3" s="1"/>
  <c r="I21" i="3"/>
  <c r="K21" i="3" s="1"/>
  <c r="E21" i="3"/>
  <c r="G21" i="3" s="1"/>
  <c r="D21" i="3"/>
  <c r="F21" i="3" s="1"/>
  <c r="O20" i="3"/>
  <c r="Q20" i="3" s="1"/>
  <c r="N20" i="3"/>
  <c r="P20" i="3" s="1"/>
  <c r="J20" i="3"/>
  <c r="L20" i="3" s="1"/>
  <c r="I20" i="3"/>
  <c r="K20" i="3" s="1"/>
  <c r="E20" i="3"/>
  <c r="D20" i="3"/>
  <c r="O19" i="3"/>
  <c r="N19" i="3"/>
  <c r="J19" i="3"/>
  <c r="L19" i="3" s="1"/>
  <c r="I19" i="3"/>
  <c r="K19" i="3" s="1"/>
  <c r="E19" i="3"/>
  <c r="G19" i="3" s="1"/>
  <c r="D19" i="3"/>
  <c r="F19" i="3" s="1"/>
  <c r="O18" i="3"/>
  <c r="Q18" i="3" s="1"/>
  <c r="N18" i="3"/>
  <c r="P18" i="3" s="1"/>
  <c r="J18" i="3"/>
  <c r="L18" i="3" s="1"/>
  <c r="I18" i="3"/>
  <c r="K18" i="3" s="1"/>
  <c r="E18" i="3"/>
  <c r="G18" i="3" s="1"/>
  <c r="D18" i="3"/>
  <c r="O17" i="3"/>
  <c r="Q17" i="3" s="1"/>
  <c r="N17" i="3"/>
  <c r="J17" i="3"/>
  <c r="I17" i="3"/>
  <c r="E17" i="3"/>
  <c r="G17" i="3" s="1"/>
  <c r="D17" i="3"/>
  <c r="F17" i="3" s="1"/>
  <c r="O16" i="3"/>
  <c r="Q16" i="3" s="1"/>
  <c r="N16" i="3"/>
  <c r="P16" i="3" s="1"/>
  <c r="J16" i="3"/>
  <c r="L16" i="3" s="1"/>
  <c r="I16" i="3"/>
  <c r="K16" i="3" s="1"/>
  <c r="E16" i="3"/>
  <c r="G16" i="3" s="1"/>
  <c r="D16" i="3"/>
  <c r="F16" i="3" s="1"/>
  <c r="O15" i="3"/>
  <c r="N15" i="3"/>
  <c r="P15" i="3" s="1"/>
  <c r="J15" i="3"/>
  <c r="L15" i="3" s="1"/>
  <c r="I15" i="3"/>
  <c r="K15" i="3" s="1"/>
  <c r="E15" i="3"/>
  <c r="G15" i="3" s="1"/>
  <c r="D15" i="3"/>
  <c r="F15" i="3" s="1"/>
  <c r="Q15" i="3"/>
  <c r="P17" i="3"/>
  <c r="P19" i="3"/>
  <c r="Q19" i="3"/>
  <c r="Q21" i="3"/>
  <c r="K17" i="3"/>
  <c r="L17" i="3"/>
  <c r="G20" i="3"/>
  <c r="F18" i="3"/>
  <c r="F20" i="3"/>
  <c r="L22" i="3"/>
  <c r="K22" i="3"/>
  <c r="D36" i="2"/>
  <c r="F36" i="2" s="1"/>
  <c r="G36" i="2" s="1"/>
  <c r="D37" i="2"/>
  <c r="F37" i="2" s="1"/>
  <c r="G37" i="2" s="1"/>
  <c r="I37" i="2" s="1"/>
  <c r="D38" i="2"/>
  <c r="F38" i="2" s="1"/>
  <c r="G38" i="2" s="1"/>
  <c r="I38" i="2" s="1"/>
  <c r="D39" i="2"/>
  <c r="D40" i="2"/>
  <c r="F40" i="2" s="1"/>
  <c r="G40" i="2" s="1"/>
  <c r="I40" i="2" s="1"/>
  <c r="D41" i="2"/>
  <c r="F41" i="2" s="1"/>
  <c r="G41" i="2" s="1"/>
  <c r="I41" i="2" s="1"/>
  <c r="D42" i="2"/>
  <c r="F42" i="2" s="1"/>
  <c r="G42" i="2" s="1"/>
  <c r="I42" i="2" s="1"/>
  <c r="D35" i="2"/>
  <c r="F35" i="2" s="1"/>
  <c r="G35" i="2" s="1"/>
  <c r="I35" i="2" s="1"/>
  <c r="D20" i="2"/>
  <c r="F20" i="2" s="1"/>
  <c r="D21" i="2"/>
  <c r="F21" i="2" s="1"/>
  <c r="D22" i="2"/>
  <c r="F22" i="2" s="1"/>
  <c r="D23" i="2"/>
  <c r="F23" i="2" s="1"/>
  <c r="D24" i="2"/>
  <c r="F24" i="2" s="1"/>
  <c r="D25" i="2"/>
  <c r="F25" i="2" s="1"/>
  <c r="D26" i="2"/>
  <c r="F26" i="2" s="1"/>
  <c r="D19" i="2"/>
  <c r="F19" i="2" s="1"/>
  <c r="C43" i="2"/>
  <c r="F39" i="2"/>
  <c r="G39" i="2" s="1"/>
  <c r="I39" i="2" s="1"/>
  <c r="C26" i="2"/>
  <c r="C25" i="2"/>
  <c r="C24" i="2"/>
  <c r="C23" i="2"/>
  <c r="C22" i="2"/>
  <c r="C21" i="2"/>
  <c r="C20" i="2"/>
  <c r="C19" i="2"/>
  <c r="G22" i="3" l="1"/>
  <c r="G23" i="3" s="1"/>
  <c r="S18" i="3"/>
  <c r="F23" i="3"/>
  <c r="L23" i="3"/>
  <c r="K23" i="3"/>
  <c r="S17" i="3"/>
  <c r="P23" i="3"/>
  <c r="R15" i="3"/>
  <c r="S21" i="3"/>
  <c r="R21" i="3"/>
  <c r="Q23" i="3"/>
  <c r="R17" i="3"/>
  <c r="R18" i="3"/>
  <c r="R20" i="3"/>
  <c r="R22" i="3"/>
  <c r="R19" i="3"/>
  <c r="S19" i="3"/>
  <c r="R16" i="3"/>
  <c r="S16" i="3"/>
  <c r="S20" i="3"/>
  <c r="S22" i="3"/>
  <c r="G25" i="2"/>
  <c r="I25" i="2" s="1"/>
  <c r="G26" i="2"/>
  <c r="I26" i="2" s="1"/>
  <c r="C27" i="2"/>
  <c r="G20" i="2"/>
  <c r="I20" i="2" s="1"/>
  <c r="G23" i="2"/>
  <c r="I23" i="2" s="1"/>
  <c r="G24" i="2"/>
  <c r="I24" i="2" s="1"/>
  <c r="G19" i="2"/>
  <c r="G21" i="2"/>
  <c r="I21" i="2" s="1"/>
  <c r="G22" i="2"/>
  <c r="I22" i="2" s="1"/>
  <c r="I36" i="2"/>
  <c r="I43" i="2" s="1"/>
  <c r="G43" i="2"/>
  <c r="I19" i="2" l="1"/>
  <c r="G27" i="2"/>
  <c r="S15" i="3"/>
  <c r="S23" i="3" s="1"/>
  <c r="R23" i="3"/>
  <c r="I27" i="2"/>
</calcChain>
</file>

<file path=xl/sharedStrings.xml><?xml version="1.0" encoding="utf-8"?>
<sst xmlns="http://schemas.openxmlformats.org/spreadsheetml/2006/main" count="182" uniqueCount="94">
  <si>
    <r>
      <t xml:space="preserve">Marché n ° </t>
    </r>
    <r>
      <rPr>
        <b/>
        <sz val="18"/>
        <color rgb="FFFF0000"/>
        <rFont val="Calibri"/>
        <family val="2"/>
        <scheme val="minor"/>
      </rPr>
      <t>2025MB07</t>
    </r>
    <r>
      <rPr>
        <b/>
        <sz val="18"/>
        <color rgb="FF0070C0"/>
        <rFont val="Calibri"/>
        <family val="2"/>
        <scheme val="minor"/>
      </rPr>
      <t xml:space="preserve">
 Prestation de travail temporaire et de placement de personnel paramédical et médico-administratif pour les établissements du GHT 78 Sud</t>
    </r>
  </si>
  <si>
    <t>Nom Candidat:</t>
  </si>
  <si>
    <t>Date:</t>
  </si>
  <si>
    <t>Toutes les cases doivent être remplies sous peine de nullité.</t>
  </si>
  <si>
    <t>Les frais de déplacement ne doivent pas être inclus dans le coefficient de délégation et de gestion ( voir les conditions des frais de déplacement à l'article 7.1 du CCAP)</t>
  </si>
  <si>
    <t xml:space="preserve"> Les coefficients de délégation et de gestion  s'appliquent aux taux horaires bruts prévus dans la grille salariale de référence figurant en annexe  au CCAP pour déterminer le taux horaire facturé. A ce dernier taux peuvent s'ajouter des indemnités éventuelles.</t>
  </si>
  <si>
    <t>Intérim</t>
  </si>
  <si>
    <t>Forfait de placement</t>
  </si>
  <si>
    <t>Qualifications Professionnelles</t>
  </si>
  <si>
    <t>Coefficient de délégation</t>
  </si>
  <si>
    <t xml:space="preserve">Coefficient de gestion  </t>
  </si>
  <si>
    <r>
      <t xml:space="preserve">Mission &lt; =  à 7 jours                     </t>
    </r>
    <r>
      <rPr>
        <b/>
        <sz val="11"/>
        <color rgb="FFFF0000"/>
        <rFont val="Calibri"/>
        <family val="2"/>
        <scheme val="minor"/>
      </rPr>
      <t>Forfait journalier</t>
    </r>
  </si>
  <si>
    <r>
      <t xml:space="preserve">Mission comprise entre 8 et 30 jours 
</t>
    </r>
    <r>
      <rPr>
        <b/>
        <sz val="11"/>
        <color rgb="FFFF0000"/>
        <rFont val="Calibri"/>
        <family val="2"/>
        <scheme val="minor"/>
      </rPr>
      <t xml:space="preserve">(Prix forfaitaire) </t>
    </r>
  </si>
  <si>
    <r>
      <t xml:space="preserve">Mission comprise entre 31 jours et 3 mois maximum
 </t>
    </r>
    <r>
      <rPr>
        <b/>
        <sz val="11"/>
        <color rgb="FFFF0000"/>
        <rFont val="Calibri"/>
        <family val="2"/>
        <scheme val="minor"/>
      </rPr>
      <t>(Prix forfaitaire)</t>
    </r>
  </si>
  <si>
    <t>Prix € HT/ jour</t>
  </si>
  <si>
    <t>Prix € TTC/ jour</t>
  </si>
  <si>
    <t>Prix € HT/placement</t>
  </si>
  <si>
    <t>Prix € TTC/placement</t>
  </si>
  <si>
    <t>Modalités des indemnités 
( article 7.1 du CCAP)</t>
  </si>
  <si>
    <t>modalité d'application</t>
  </si>
  <si>
    <t>Référence règlementaire ou conditions du présent marché</t>
  </si>
  <si>
    <t xml:space="preserve">Indemnités de majoration </t>
  </si>
  <si>
    <t>Indemnité du travail de nuit</t>
  </si>
  <si>
    <r>
      <rPr>
        <b/>
        <u/>
        <sz val="11"/>
        <color theme="1"/>
        <rFont val="Calibri"/>
        <family val="2"/>
        <scheme val="minor"/>
      </rPr>
      <t xml:space="preserve">majoration de 25% </t>
    </r>
    <r>
      <rPr>
        <sz val="11"/>
        <color theme="1"/>
        <rFont val="Calibri"/>
        <family val="2"/>
        <scheme val="minor"/>
      </rPr>
      <t xml:space="preserve">
de 21h à 6h 
sur la base de la rémunération horaire de l'agent( traitement indiciaire brut et indemnité de résidence)</t>
    </r>
  </si>
  <si>
    <r>
      <rPr>
        <b/>
        <sz val="11"/>
        <color theme="1"/>
        <rFont val="Calibri"/>
        <family val="2"/>
        <scheme val="minor"/>
      </rPr>
      <t xml:space="preserve"> Décret n° 2023-1238 du 22 décembre 2023</t>
    </r>
    <r>
      <rPr>
        <sz val="11"/>
        <color theme="1"/>
        <rFont val="Calibri"/>
        <family val="2"/>
        <scheme val="minor"/>
      </rPr>
      <t xml:space="preserve"> relatif à l'indemnisation du travail de nuit dans la fonction publique hospitalière</t>
    </r>
  </si>
  <si>
    <t>Indemnité du travail le dimanche et jour férié ( ou chomé)</t>
  </si>
  <si>
    <r>
      <rPr>
        <b/>
        <u/>
        <sz val="11"/>
        <color theme="1"/>
        <rFont val="Calibri"/>
        <family val="2"/>
        <scheme val="minor"/>
      </rPr>
      <t xml:space="preserve">majoration de 60 € 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de 0h à 24h
soit 7,5 €/h</t>
    </r>
  </si>
  <si>
    <r>
      <rPr>
        <b/>
        <sz val="11"/>
        <color theme="1"/>
        <rFont val="Calibri"/>
        <family val="2"/>
        <scheme val="minor"/>
      </rPr>
      <t>Arrêté du 22 décembre 2023</t>
    </r>
    <r>
      <rPr>
        <sz val="11"/>
        <color theme="1"/>
        <rFont val="Calibri"/>
        <family val="2"/>
        <scheme val="minor"/>
      </rPr>
      <t xml:space="preserve"> 
modifiant l'arrêté du 16 novembre 2004 fixant le montant de l'indemnité forfaitaire pour le travail des dimanches et jours fériés</t>
    </r>
  </si>
  <si>
    <t>Indemnité des heures supplémentaires</t>
  </si>
  <si>
    <r>
      <rPr>
        <b/>
        <u/>
        <sz val="11"/>
        <color theme="1"/>
        <rFont val="Calibri"/>
        <family val="2"/>
        <scheme val="minor"/>
      </rPr>
      <t>pas autorisé dans le présent marché</t>
    </r>
    <r>
      <rPr>
        <sz val="11"/>
        <color theme="1"/>
        <rFont val="Calibri"/>
        <family val="2"/>
        <scheme val="minor"/>
      </rPr>
      <t xml:space="preserve">
voir les modalités à l'article 7.1 Prix du contrat du CCAP</t>
    </r>
  </si>
  <si>
    <t>Néant</t>
  </si>
  <si>
    <t>Indemnité de déplacement</t>
  </si>
  <si>
    <t>Transport en commun</t>
  </si>
  <si>
    <t>Transport véhiculé</t>
  </si>
  <si>
    <r>
      <t>Le</t>
    </r>
    <r>
      <rPr>
        <b/>
        <sz val="11"/>
        <color theme="1"/>
        <rFont val="Calibri"/>
        <family val="2"/>
        <scheme val="minor"/>
      </rPr>
      <t>s frais kilométrique/péage/parking ne sont pas pris en charge par les établissements du GHT 78 Sud</t>
    </r>
    <r>
      <rPr>
        <sz val="11"/>
        <color theme="1"/>
        <rFont val="Calibri"/>
        <family val="2"/>
        <scheme val="minor"/>
      </rPr>
      <t xml:space="preserve"> 
sauf accord préalable de l'établissement bénéficiaire</t>
    </r>
  </si>
  <si>
    <t>Voir les  modalités en cas d'accord préalable à l'article 7.1 "Prix du contrat" du CCAP</t>
  </si>
  <si>
    <t xml:space="preserve">Hébergement </t>
  </si>
  <si>
    <r>
      <rPr>
        <b/>
        <sz val="11"/>
        <color theme="1"/>
        <rFont val="Calibri"/>
        <family val="2"/>
        <scheme val="minor"/>
      </rPr>
      <t>Le frais d'hébergement ne sont pas pris en charge par les établissements du GHT 78 Sud</t>
    </r>
    <r>
      <rPr>
        <sz val="11"/>
        <color theme="1"/>
        <rFont val="Calibri"/>
        <family val="2"/>
        <scheme val="minor"/>
      </rPr>
      <t xml:space="preserve">
sauf accord préalable de l'établissement bénéficiaire</t>
    </r>
  </si>
  <si>
    <t>Restauration</t>
  </si>
  <si>
    <r>
      <rPr>
        <b/>
        <sz val="11"/>
        <color theme="1"/>
        <rFont val="Calibri"/>
        <family val="2"/>
        <scheme val="minor"/>
      </rPr>
      <t>Le frais de restauration ne sont pas pris en charge par les établissements du GHT 78 Sud</t>
    </r>
    <r>
      <rPr>
        <sz val="11"/>
        <color theme="1"/>
        <rFont val="Calibri"/>
        <family val="2"/>
        <scheme val="minor"/>
      </rPr>
      <t xml:space="preserve">
sauf accord préalable de l'établissement bénéficiaire</t>
    </r>
  </si>
  <si>
    <t>SIGNATURE DU CANDIDAT:</t>
  </si>
  <si>
    <t>Infirmier € Diplomé d'Etat ( IDE)</t>
  </si>
  <si>
    <t>Infirmier(e) DE spécialisée Psychiatrie niv.1</t>
  </si>
  <si>
    <t>Infirmier(e) DE spécialisée Psychiatrie niv.2</t>
  </si>
  <si>
    <t>Infirmier(e) de puericulture DE</t>
  </si>
  <si>
    <t>Sage femme DE</t>
  </si>
  <si>
    <t>Manipulateur en radiologie médicale DE</t>
  </si>
  <si>
    <t>Aide -soignant (e) DE (AS)</t>
  </si>
  <si>
    <t>Aide -soignant (e) DE (AS) en Gériatrie</t>
  </si>
  <si>
    <t>Auxiliaire de Puériculture DE</t>
  </si>
  <si>
    <t>Agent de Service Hospitalier (ASH)</t>
  </si>
  <si>
    <t>Préparateur en pharmacie hospitalière</t>
  </si>
  <si>
    <t>Techniciens de laboratoire</t>
  </si>
  <si>
    <t>Assistant Médico-Administratif ( Secrétaire médicale)</t>
  </si>
  <si>
    <t>Lot 3 : Personnel paramédical et médico-administratif hors IBODE et IDE spécialisée Bloc Opératoire, IADE, et métiers de la rééducation</t>
  </si>
  <si>
    <r>
      <t xml:space="preserve">Détail Quantitatif Estimatif  ( DQE) concernant </t>
    </r>
    <r>
      <rPr>
        <b/>
        <u/>
        <sz val="18"/>
        <color rgb="FF002060"/>
        <rFont val="Calibri"/>
        <family val="2"/>
        <scheme val="minor"/>
      </rPr>
      <t>les prestations de travail temporaire</t>
    </r>
    <r>
      <rPr>
        <b/>
        <sz val="18"/>
        <color rgb="FF002060"/>
        <rFont val="Calibri"/>
        <family val="2"/>
        <scheme val="minor"/>
      </rPr>
      <t>:</t>
    </r>
  </si>
  <si>
    <t>NE PAS REMPLIR - FORMULES AUTOMATISEES</t>
  </si>
  <si>
    <t>Le DQE est calculé sur un échantillon de quelques qualifications les plus demandées au sein du GHT 78 Sud</t>
  </si>
  <si>
    <t>CAS 1 : Candidat apporté par l'entreprise de travail temporaire, titulaire du marché  (coefficient de délégation)</t>
  </si>
  <si>
    <t>Le volume horaire/an dans le cas de coefficient de délégation représente 90% du volume total estimé dans le présent marché</t>
  </si>
  <si>
    <t>Volume horaire/an GHT</t>
  </si>
  <si>
    <r>
      <t xml:space="preserve">Taux horaire  jour HT
</t>
    </r>
    <r>
      <rPr>
        <b/>
        <sz val="10"/>
        <color rgb="FFFF0000"/>
        <rFont val="Calibri"/>
        <family val="2"/>
        <scheme val="minor"/>
      </rPr>
      <t xml:space="preserve"> selon  grille de référence</t>
    </r>
  </si>
  <si>
    <t>Taux horaire HT facturé</t>
  </si>
  <si>
    <t>Montant HT € facturé</t>
  </si>
  <si>
    <t>TVA %</t>
  </si>
  <si>
    <t>Montant TTC € facturé</t>
  </si>
  <si>
    <t xml:space="preserve">Total </t>
  </si>
  <si>
    <t>Infirmier(e) de puériculture DE</t>
  </si>
  <si>
    <t>2e grade ISG 4ème échelon</t>
  </si>
  <si>
    <t>Cl Nor 5e échelon</t>
  </si>
  <si>
    <t>1er échelon</t>
  </si>
  <si>
    <t>CAS 2 :Candidat apporté par l'établissement (coefficient de gestion)</t>
  </si>
  <si>
    <t>Le volume horaire/an dans le cas de coefficient de gestion  représente 10% du volume total estimé dans le présent marché</t>
  </si>
  <si>
    <t>Volume hioraire/an</t>
  </si>
  <si>
    <t>Lot 3 :Personnel paramédical et médico-administratif hors IBODE et IDE spécialisée Bloc Opératoire, IADE, et métiers de la rééducation</t>
  </si>
  <si>
    <t xml:space="preserve"> Les coefficients de délégation et de gestion  s'appliquent aux taux horaires bruts prévus dans la grille salariale de référence figurant en annexe 2 au CCAP pour déterminer le taux horaire facturé. A ce dernier taux peuvent s'ajouter des indemnités éventuelles.</t>
  </si>
  <si>
    <r>
      <t xml:space="preserve">Détail Quantitatif Estimatif  ( DQE) concernant </t>
    </r>
    <r>
      <rPr>
        <b/>
        <u/>
        <sz val="18"/>
        <color rgb="FF002060"/>
        <rFont val="Calibri"/>
        <family val="2"/>
        <scheme val="minor"/>
      </rPr>
      <t>les prestations de placement</t>
    </r>
    <r>
      <rPr>
        <b/>
        <sz val="18"/>
        <color rgb="FF002060"/>
        <rFont val="Calibri"/>
        <family val="2"/>
        <scheme val="minor"/>
      </rPr>
      <t>:</t>
    </r>
  </si>
  <si>
    <t>Montant Global Placement € HT</t>
  </si>
  <si>
    <t>Montant Global Placement € TTC</t>
  </si>
  <si>
    <r>
      <t xml:space="preserve">Mission &lt; =  à 7 jours  
</t>
    </r>
    <r>
      <rPr>
        <b/>
        <sz val="11"/>
        <color rgb="FFFF0000"/>
        <rFont val="Calibri"/>
        <family val="2"/>
        <scheme val="minor"/>
      </rPr>
      <t>(Prix Forfaitaire journalier)</t>
    </r>
  </si>
  <si>
    <r>
      <t xml:space="preserve">Mission comprise entre 8 et 30 jours
 </t>
    </r>
    <r>
      <rPr>
        <b/>
        <sz val="11"/>
        <color rgb="FFFF0000"/>
        <rFont val="Calibri"/>
        <family val="2"/>
        <scheme val="minor"/>
      </rPr>
      <t xml:space="preserve">(Prix forfaitaire) </t>
    </r>
  </si>
  <si>
    <t>Nombre de jours commandés/an</t>
  </si>
  <si>
    <t>Montant € HT</t>
  </si>
  <si>
    <t>Montant € TTC</t>
  </si>
  <si>
    <t>Nombre de placement/an</t>
  </si>
  <si>
    <t>Les frais de déplacement ne doivent pas être inclus dans le forfait de placement ( voir les conditions des frais de déplacement à l'article 7.1 du CCAP)</t>
  </si>
  <si>
    <t>Grade et échelon le plus haut pris en compte selon la  zone de résidence IDF</t>
  </si>
  <si>
    <t>1e grade ISG 6e échelon</t>
  </si>
  <si>
    <t>2e grade 4e échelon</t>
  </si>
  <si>
    <t>Cl Sup 8e échelon</t>
  </si>
  <si>
    <r>
      <rPr>
        <b/>
        <u/>
        <sz val="11"/>
        <color theme="1"/>
        <rFont val="Calibri"/>
        <family val="2"/>
        <scheme val="minor"/>
      </rPr>
      <t xml:space="preserve">Prise en charge des frais </t>
    </r>
    <r>
      <rPr>
        <sz val="11"/>
        <color theme="1"/>
        <rFont val="Calibri"/>
        <family val="2"/>
        <scheme val="minor"/>
      </rPr>
      <t xml:space="preserve">
Rembourssement sur justificatif des tickets et de l’accord préalable signé par l’encadrement de l’établissement bénéficaire</t>
    </r>
  </si>
  <si>
    <t>Lot 3 :  Personnel paramédical et médico-administratif (hors IBODE et IDE spécialisée Bloc Opératoire, IADE, et métiers de la rééducation)</t>
  </si>
  <si>
    <t xml:space="preserve">Bordereau de Prix Unitaire - Annexe financière - Lot 3
</t>
  </si>
  <si>
    <t xml:space="preserve">Détail Quantitatif Estimatif (DQE) - lot 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</si>
</sst>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002060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u/>
      <sz val="18"/>
      <color rgb="FF002060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20"/>
      <color rgb="FF00206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i/>
      <sz val="12"/>
      <color rgb="FF00B05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b/>
      <sz val="24"/>
      <color rgb="FF3333FF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12"/>
      <color rgb="FF002060"/>
      <name val="Calibri"/>
      <family val="2"/>
      <scheme val="minor"/>
    </font>
    <font>
      <b/>
      <u/>
      <sz val="14"/>
      <color rgb="FF002060"/>
      <name val="Calibri"/>
      <family val="2"/>
      <scheme val="minor"/>
    </font>
    <font>
      <i/>
      <sz val="11"/>
      <color theme="7" tint="-0.499984740745262"/>
      <name val="Calibri"/>
      <family val="2"/>
      <scheme val="minor"/>
    </font>
    <font>
      <i/>
      <sz val="11"/>
      <color rgb="FF00206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b/>
      <sz val="22"/>
      <color rgb="FF3333FF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4">
    <xf numFmtId="0" fontId="0" fillId="0" borderId="0" xfId="0"/>
    <xf numFmtId="0" fontId="0" fillId="2" borderId="0" xfId="0" applyFill="1"/>
    <xf numFmtId="0" fontId="4" fillId="2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 applyBorder="1" applyAlignment="1">
      <alignment vertical="center" wrapText="1"/>
    </xf>
    <xf numFmtId="0" fontId="15" fillId="6" borderId="1" xfId="0" applyFont="1" applyFill="1" applyBorder="1" applyAlignment="1">
      <alignment horizontal="center" wrapText="1"/>
    </xf>
    <xf numFmtId="0" fontId="0" fillId="6" borderId="3" xfId="0" applyFill="1" applyBorder="1"/>
    <xf numFmtId="0" fontId="0" fillId="6" borderId="4" xfId="0" applyFill="1" applyBorder="1"/>
    <xf numFmtId="0" fontId="15" fillId="4" borderId="7" xfId="0" applyFont="1" applyFill="1" applyBorder="1" applyAlignment="1">
      <alignment horizontal="center" wrapText="1"/>
    </xf>
    <xf numFmtId="0" fontId="15" fillId="4" borderId="8" xfId="0" applyFont="1" applyFill="1" applyBorder="1" applyAlignment="1">
      <alignment horizontal="center" wrapText="1"/>
    </xf>
    <xf numFmtId="0" fontId="15" fillId="0" borderId="1" xfId="0" applyFont="1" applyBorder="1"/>
    <xf numFmtId="0" fontId="16" fillId="4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18" fillId="0" borderId="1" xfId="0" applyFont="1" applyFill="1" applyBorder="1" applyAlignment="1">
      <alignment vertical="center"/>
    </xf>
    <xf numFmtId="0" fontId="21" fillId="2" borderId="0" xfId="0" applyFont="1" applyFill="1" applyBorder="1" applyAlignment="1">
      <alignment vertical="center"/>
    </xf>
    <xf numFmtId="0" fontId="22" fillId="2" borderId="12" xfId="0" applyFont="1" applyFill="1" applyBorder="1" applyAlignment="1">
      <alignment horizontal="center" vertical="center"/>
    </xf>
    <xf numFmtId="0" fontId="23" fillId="2" borderId="12" xfId="0" applyFont="1" applyFill="1" applyBorder="1" applyAlignment="1"/>
    <xf numFmtId="0" fontId="23" fillId="2" borderId="13" xfId="0" applyFont="1" applyFill="1" applyBorder="1" applyAlignment="1"/>
    <xf numFmtId="0" fontId="23" fillId="2" borderId="14" xfId="0" applyFont="1" applyFill="1" applyBorder="1" applyAlignment="1"/>
    <xf numFmtId="0" fontId="0" fillId="2" borderId="0" xfId="0" applyFill="1" applyBorder="1" applyAlignment="1"/>
    <xf numFmtId="0" fontId="15" fillId="2" borderId="7" xfId="0" applyFont="1" applyFill="1" applyBorder="1" applyAlignment="1">
      <alignment wrapText="1"/>
    </xf>
    <xf numFmtId="0" fontId="0" fillId="6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26" fillId="2" borderId="0" xfId="0" applyFont="1" applyFill="1" applyAlignment="1">
      <alignment horizontal="center"/>
    </xf>
    <xf numFmtId="0" fontId="27" fillId="2" borderId="0" xfId="0" applyFont="1" applyFill="1" applyAlignment="1">
      <alignment vertical="center"/>
    </xf>
    <xf numFmtId="0" fontId="16" fillId="2" borderId="0" xfId="0" applyFont="1" applyFill="1" applyBorder="1" applyAlignment="1">
      <alignment horizontal="left" vertical="top" wrapText="1"/>
    </xf>
    <xf numFmtId="0" fontId="29" fillId="2" borderId="0" xfId="0" applyFont="1" applyFill="1" applyBorder="1" applyAlignment="1">
      <alignment horizontal="left" vertical="top"/>
    </xf>
    <xf numFmtId="0" fontId="30" fillId="7" borderId="0" xfId="0" applyFont="1" applyFill="1"/>
    <xf numFmtId="0" fontId="31" fillId="7" borderId="0" xfId="0" applyFont="1" applyFill="1" applyBorder="1"/>
    <xf numFmtId="0" fontId="11" fillId="7" borderId="0" xfId="0" applyFont="1" applyFill="1" applyBorder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32" fillId="2" borderId="0" xfId="0" applyFont="1" applyFill="1" applyBorder="1"/>
    <xf numFmtId="0" fontId="31" fillId="2" borderId="0" xfId="0" applyFont="1" applyFill="1" applyBorder="1"/>
    <xf numFmtId="0" fontId="11" fillId="2" borderId="0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center" wrapText="1"/>
    </xf>
    <xf numFmtId="164" fontId="15" fillId="2" borderId="1" xfId="0" applyNumberFormat="1" applyFont="1" applyFill="1" applyBorder="1" applyAlignment="1">
      <alignment horizontal="center" wrapText="1"/>
    </xf>
    <xf numFmtId="9" fontId="15" fillId="2" borderId="1" xfId="1" applyFont="1" applyFill="1" applyBorder="1" applyAlignment="1">
      <alignment horizontal="center" wrapText="1"/>
    </xf>
    <xf numFmtId="0" fontId="34" fillId="0" borderId="1" xfId="0" applyFont="1" applyFill="1" applyBorder="1"/>
    <xf numFmtId="1" fontId="34" fillId="0" borderId="1" xfId="0" applyNumberFormat="1" applyFont="1" applyFill="1" applyBorder="1" applyAlignment="1">
      <alignment horizontal="center"/>
    </xf>
    <xf numFmtId="164" fontId="0" fillId="2" borderId="1" xfId="0" applyNumberFormat="1" applyFill="1" applyBorder="1"/>
    <xf numFmtId="164" fontId="34" fillId="2" borderId="1" xfId="0" applyNumberFormat="1" applyFont="1" applyFill="1" applyBorder="1" applyAlignment="1">
      <alignment horizontal="center" wrapText="1"/>
    </xf>
    <xf numFmtId="164" fontId="15" fillId="6" borderId="1" xfId="0" applyNumberFormat="1" applyFont="1" applyFill="1" applyBorder="1" applyAlignment="1">
      <alignment horizontal="center" wrapText="1"/>
    </xf>
    <xf numFmtId="0" fontId="0" fillId="6" borderId="1" xfId="0" applyFill="1" applyBorder="1" applyAlignment="1">
      <alignment horizontal="center"/>
    </xf>
    <xf numFmtId="164" fontId="0" fillId="8" borderId="1" xfId="0" applyNumberFormat="1" applyFill="1" applyBorder="1" applyAlignment="1">
      <alignment horizontal="center"/>
    </xf>
    <xf numFmtId="0" fontId="24" fillId="6" borderId="1" xfId="0" applyFont="1" applyFill="1" applyBorder="1" applyAlignment="1">
      <alignment wrapText="1"/>
    </xf>
    <xf numFmtId="0" fontId="24" fillId="6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wrapText="1"/>
    </xf>
    <xf numFmtId="1" fontId="15" fillId="2" borderId="1" xfId="0" applyNumberFormat="1" applyFont="1" applyFill="1" applyBorder="1" applyAlignment="1">
      <alignment horizontal="center" wrapText="1"/>
    </xf>
    <xf numFmtId="9" fontId="15" fillId="2" borderId="1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0" fontId="0" fillId="7" borderId="0" xfId="0" applyFill="1"/>
    <xf numFmtId="0" fontId="12" fillId="4" borderId="6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9" fontId="15" fillId="6" borderId="1" xfId="1" applyFont="1" applyFill="1" applyBorder="1" applyAlignment="1">
      <alignment horizontal="center" wrapText="1"/>
    </xf>
    <xf numFmtId="0" fontId="0" fillId="0" borderId="1" xfId="0" applyBorder="1"/>
    <xf numFmtId="0" fontId="22" fillId="2" borderId="17" xfId="0" applyFont="1" applyFill="1" applyBorder="1" applyAlignment="1">
      <alignment horizontal="center" vertical="center"/>
    </xf>
    <xf numFmtId="0" fontId="0" fillId="2" borderId="0" xfId="0" applyFill="1" applyBorder="1"/>
    <xf numFmtId="0" fontId="0" fillId="0" borderId="0" xfId="0" applyBorder="1"/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12" fillId="5" borderId="1" xfId="0" applyFont="1" applyFill="1" applyBorder="1" applyAlignment="1">
      <alignment horizontal="center" vertical="center" wrapText="1"/>
    </xf>
    <xf numFmtId="44" fontId="15" fillId="2" borderId="1" xfId="2" applyFont="1" applyFill="1" applyBorder="1"/>
    <xf numFmtId="44" fontId="0" fillId="0" borderId="19" xfId="0" applyNumberFormat="1" applyBorder="1"/>
    <xf numFmtId="44" fontId="0" fillId="0" borderId="18" xfId="0" applyNumberFormat="1" applyBorder="1"/>
    <xf numFmtId="44" fontId="0" fillId="0" borderId="1" xfId="0" applyNumberFormat="1" applyBorder="1"/>
    <xf numFmtId="44" fontId="34" fillId="2" borderId="1" xfId="2" applyFont="1" applyFill="1" applyBorder="1"/>
    <xf numFmtId="1" fontId="0" fillId="0" borderId="1" xfId="0" applyNumberFormat="1" applyBorder="1" applyAlignment="1">
      <alignment horizontal="center"/>
    </xf>
    <xf numFmtId="44" fontId="34" fillId="0" borderId="1" xfId="0" applyNumberFormat="1" applyFont="1" applyBorder="1"/>
    <xf numFmtId="44" fontId="34" fillId="0" borderId="1" xfId="0" applyNumberFormat="1" applyFont="1" applyBorder="1" applyAlignment="1">
      <alignment horizontal="center"/>
    </xf>
    <xf numFmtId="44" fontId="34" fillId="0" borderId="18" xfId="0" applyNumberFormat="1" applyFont="1" applyBorder="1"/>
    <xf numFmtId="44" fontId="34" fillId="0" borderId="19" xfId="0" applyNumberFormat="1" applyFont="1" applyBorder="1"/>
    <xf numFmtId="44" fontId="0" fillId="0" borderId="1" xfId="0" applyNumberFormat="1" applyBorder="1" applyAlignment="1">
      <alignment horizontal="center"/>
    </xf>
    <xf numFmtId="44" fontId="36" fillId="2" borderId="1" xfId="2" applyFont="1" applyFill="1" applyBorder="1"/>
    <xf numFmtId="164" fontId="0" fillId="0" borderId="1" xfId="0" applyNumberFormat="1" applyBorder="1"/>
    <xf numFmtId="1" fontId="0" fillId="0" borderId="1" xfId="0" applyNumberFormat="1" applyBorder="1"/>
    <xf numFmtId="164" fontId="0" fillId="5" borderId="9" xfId="0" applyNumberFormat="1" applyFill="1" applyBorder="1" applyAlignment="1">
      <alignment horizontal="center"/>
    </xf>
    <xf numFmtId="164" fontId="0" fillId="5" borderId="7" xfId="0" applyNumberFormat="1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44" fontId="15" fillId="6" borderId="0" xfId="2" applyFont="1" applyFill="1" applyBorder="1"/>
    <xf numFmtId="44" fontId="0" fillId="6" borderId="0" xfId="0" applyNumberFormat="1" applyFill="1" applyBorder="1"/>
    <xf numFmtId="0" fontId="0" fillId="6" borderId="0" xfId="0" applyFill="1" applyBorder="1"/>
    <xf numFmtId="0" fontId="13" fillId="5" borderId="1" xfId="0" applyFont="1" applyFill="1" applyBorder="1" applyAlignment="1">
      <alignment horizontal="center" vertical="center" wrapText="1"/>
    </xf>
    <xf numFmtId="1" fontId="0" fillId="6" borderId="20" xfId="0" applyNumberFormat="1" applyFill="1" applyBorder="1" applyAlignment="1">
      <alignment horizontal="center"/>
    </xf>
    <xf numFmtId="44" fontId="0" fillId="6" borderId="21" xfId="0" applyNumberFormat="1" applyFill="1" applyBorder="1" applyAlignment="1">
      <alignment horizontal="center"/>
    </xf>
    <xf numFmtId="44" fontId="0" fillId="0" borderId="4" xfId="0" applyNumberFormat="1" applyBorder="1"/>
    <xf numFmtId="0" fontId="0" fillId="6" borderId="21" xfId="0" applyFill="1" applyBorder="1"/>
    <xf numFmtId="0" fontId="13" fillId="5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3" fillId="5" borderId="4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wrapText="1"/>
    </xf>
    <xf numFmtId="0" fontId="12" fillId="5" borderId="1" xfId="0" applyFont="1" applyFill="1" applyBorder="1" applyAlignment="1">
      <alignment horizontal="center" wrapText="1"/>
    </xf>
    <xf numFmtId="0" fontId="15" fillId="6" borderId="3" xfId="0" applyFont="1" applyFill="1" applyBorder="1" applyAlignment="1">
      <alignment horizontal="center" wrapText="1"/>
    </xf>
    <xf numFmtId="0" fontId="15" fillId="6" borderId="5" xfId="0" applyFont="1" applyFill="1" applyBorder="1" applyAlignment="1">
      <alignment horizontal="center" wrapText="1"/>
    </xf>
    <xf numFmtId="44" fontId="36" fillId="2" borderId="2" xfId="2" applyFont="1" applyFill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20" fillId="0" borderId="1" xfId="0" applyFont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top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7" fillId="5" borderId="10" xfId="0" applyFont="1" applyFill="1" applyBorder="1" applyAlignment="1">
      <alignment horizontal="left" vertical="center"/>
    </xf>
    <xf numFmtId="0" fontId="17" fillId="5" borderId="0" xfId="0" applyFont="1" applyFill="1" applyBorder="1" applyAlignment="1">
      <alignment horizontal="left" vertical="center"/>
    </xf>
    <xf numFmtId="0" fontId="17" fillId="5" borderId="11" xfId="0" applyFont="1" applyFill="1" applyBorder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6" fillId="2" borderId="0" xfId="0" applyFont="1" applyFill="1" applyBorder="1" applyAlignment="1">
      <alignment horizontal="left" vertical="top" wrapText="1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6" fillId="2" borderId="0" xfId="0" applyFont="1" applyFill="1" applyBorder="1" applyAlignment="1">
      <alignment horizontal="left" vertical="center" wrapText="1"/>
    </xf>
    <xf numFmtId="0" fontId="24" fillId="6" borderId="2" xfId="0" applyFont="1" applyFill="1" applyBorder="1" applyAlignment="1">
      <alignment horizontal="left" vertical="center" wrapText="1"/>
    </xf>
    <xf numFmtId="0" fontId="24" fillId="6" borderId="4" xfId="0" applyFont="1" applyFill="1" applyBorder="1" applyAlignment="1">
      <alignment horizontal="left" vertical="center" wrapText="1"/>
    </xf>
    <xf numFmtId="0" fontId="28" fillId="3" borderId="0" xfId="0" applyFont="1" applyFill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12" fillId="5" borderId="1" xfId="0" applyFont="1" applyFill="1" applyBorder="1" applyAlignment="1">
      <alignment horizontal="center" vertical="center" wrapText="1"/>
    </xf>
    <xf numFmtId="0" fontId="12" fillId="5" borderId="16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/>
    </xf>
    <xf numFmtId="0" fontId="35" fillId="2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3" fillId="2" borderId="2" xfId="0" applyFont="1" applyFill="1" applyBorder="1" applyAlignment="1">
      <alignment horizontal="center"/>
    </xf>
    <xf numFmtId="0" fontId="23" fillId="2" borderId="3" xfId="0" applyFont="1" applyFill="1" applyBorder="1" applyAlignment="1">
      <alignment horizontal="center"/>
    </xf>
    <xf numFmtId="0" fontId="23" fillId="2" borderId="4" xfId="0" applyFont="1" applyFill="1" applyBorder="1" applyAlignment="1">
      <alignment horizontal="center"/>
    </xf>
    <xf numFmtId="0" fontId="25" fillId="2" borderId="0" xfId="0" applyFont="1" applyFill="1" applyBorder="1" applyAlignment="1">
      <alignment horizontal="center" vertical="center" wrapText="1"/>
    </xf>
    <xf numFmtId="0" fontId="35" fillId="2" borderId="0" xfId="0" applyFont="1" applyFill="1" applyBorder="1" applyAlignment="1">
      <alignment horizontal="center" vertical="center" wrapText="1"/>
    </xf>
  </cellXfs>
  <cellStyles count="3">
    <cellStyle name="Monétaire 2" xfId="2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1744980</xdr:colOff>
      <xdr:row>1</xdr:row>
      <xdr:rowOff>198120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1706880" cy="89916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193188</xdr:colOff>
      <xdr:row>0</xdr:row>
      <xdr:rowOff>0</xdr:rowOff>
    </xdr:from>
    <xdr:to>
      <xdr:col>0</xdr:col>
      <xdr:colOff>1691640</xdr:colOff>
      <xdr:row>1</xdr:row>
      <xdr:rowOff>358140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188" y="0"/>
          <a:ext cx="1498452" cy="96012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337969</xdr:colOff>
      <xdr:row>0</xdr:row>
      <xdr:rowOff>1</xdr:rowOff>
    </xdr:from>
    <xdr:to>
      <xdr:col>0</xdr:col>
      <xdr:colOff>1996440</xdr:colOff>
      <xdr:row>2</xdr:row>
      <xdr:rowOff>1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969" y="1"/>
          <a:ext cx="1658471" cy="108204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sqref="A1:H1"/>
    </sheetView>
  </sheetViews>
  <sheetFormatPr baseColWidth="10" defaultRowHeight="15" x14ac:dyDescent="0.25"/>
  <cols>
    <col min="1" max="1" width="52.42578125" customWidth="1"/>
    <col min="2" max="2" width="12.42578125" customWidth="1"/>
    <col min="3" max="3" width="10.28515625" customWidth="1"/>
    <col min="4" max="4" width="12.28515625" customWidth="1"/>
    <col min="5" max="5" width="12.42578125" customWidth="1"/>
    <col min="6" max="6" width="14.42578125" customWidth="1"/>
    <col min="7" max="7" width="17.140625" customWidth="1"/>
    <col min="8" max="8" width="13.7109375" customWidth="1"/>
    <col min="9" max="9" width="14.28515625" customWidth="1"/>
  </cols>
  <sheetData>
    <row r="1" spans="1:10" ht="55.15" customHeight="1" x14ac:dyDescent="0.25">
      <c r="A1" s="132" t="s">
        <v>92</v>
      </c>
      <c r="B1" s="133"/>
      <c r="C1" s="133"/>
      <c r="D1" s="133"/>
      <c r="E1" s="133"/>
      <c r="F1" s="133"/>
      <c r="G1" s="133"/>
      <c r="H1" s="133"/>
      <c r="I1" s="1"/>
      <c r="J1" s="1"/>
    </row>
    <row r="2" spans="1:10" ht="72" customHeight="1" x14ac:dyDescent="0.25">
      <c r="A2" s="134" t="s">
        <v>0</v>
      </c>
      <c r="B2" s="134"/>
      <c r="C2" s="134"/>
      <c r="D2" s="134"/>
      <c r="E2" s="134"/>
      <c r="F2" s="134"/>
      <c r="G2" s="134"/>
      <c r="H2" s="134"/>
      <c r="I2" s="1"/>
      <c r="J2" s="1"/>
    </row>
    <row r="3" spans="1:10" ht="16.899999999999999" customHeight="1" x14ac:dyDescent="0.25">
      <c r="A3" s="2"/>
      <c r="B3" s="2"/>
      <c r="C3" s="2"/>
      <c r="D3" s="2"/>
      <c r="E3" s="2"/>
      <c r="F3" s="2"/>
      <c r="G3" s="2"/>
      <c r="H3" s="2"/>
      <c r="I3" s="1"/>
      <c r="J3" s="1"/>
    </row>
    <row r="4" spans="1:10" ht="42.6" customHeight="1" x14ac:dyDescent="0.25">
      <c r="A4" s="135" t="s">
        <v>91</v>
      </c>
      <c r="B4" s="135"/>
      <c r="C4" s="135"/>
      <c r="D4" s="135"/>
      <c r="E4" s="135"/>
      <c r="F4" s="135"/>
      <c r="G4" s="135"/>
      <c r="H4" s="135"/>
      <c r="I4" s="135"/>
      <c r="J4" s="1"/>
    </row>
    <row r="5" spans="1:10" ht="28.9" customHeight="1" x14ac:dyDescent="0.25">
      <c r="A5" s="2"/>
      <c r="B5" s="2"/>
      <c r="C5" s="2"/>
      <c r="D5" s="2"/>
      <c r="E5" s="2"/>
      <c r="F5" s="2"/>
      <c r="G5" s="2"/>
      <c r="H5" s="2"/>
      <c r="I5" s="1"/>
      <c r="J5" s="1"/>
    </row>
    <row r="6" spans="1:10" ht="57" customHeight="1" x14ac:dyDescent="0.25">
      <c r="A6" s="3" t="s">
        <v>1</v>
      </c>
      <c r="B6" s="136"/>
      <c r="C6" s="137"/>
      <c r="D6" s="137"/>
      <c r="E6" s="138"/>
      <c r="F6" s="3" t="s">
        <v>2</v>
      </c>
      <c r="G6" s="136"/>
      <c r="H6" s="137"/>
      <c r="I6" s="138"/>
      <c r="J6" s="1"/>
    </row>
    <row r="7" spans="1:10" ht="20.45" customHeight="1" x14ac:dyDescent="0.25">
      <c r="A7" s="4"/>
      <c r="B7" s="4"/>
      <c r="C7" s="4"/>
      <c r="D7" s="4"/>
      <c r="E7" s="4"/>
      <c r="F7" s="4"/>
      <c r="G7" s="4"/>
      <c r="H7" s="4"/>
      <c r="I7" s="1"/>
      <c r="J7" s="1"/>
    </row>
    <row r="8" spans="1:10" ht="21" x14ac:dyDescent="0.25">
      <c r="A8" s="131" t="s">
        <v>3</v>
      </c>
      <c r="B8" s="131"/>
      <c r="C8" s="131"/>
      <c r="D8" s="131"/>
      <c r="E8" s="131"/>
      <c r="F8" s="131"/>
      <c r="G8" s="131"/>
      <c r="H8" s="131"/>
      <c r="I8" s="131"/>
      <c r="J8" s="1"/>
    </row>
    <row r="9" spans="1:10" ht="18.75" x14ac:dyDescent="0.25">
      <c r="A9" s="5" t="s">
        <v>4</v>
      </c>
      <c r="B9" s="6"/>
      <c r="C9" s="6"/>
      <c r="D9" s="6"/>
      <c r="E9" s="6"/>
      <c r="F9" s="6"/>
      <c r="G9" s="6"/>
      <c r="H9" s="6"/>
      <c r="I9" s="1"/>
      <c r="J9" s="1"/>
    </row>
    <row r="10" spans="1:10" ht="13.9" customHeight="1" x14ac:dyDescent="0.25">
      <c r="A10" s="5"/>
      <c r="B10" s="6"/>
      <c r="C10" s="6"/>
      <c r="D10" s="6"/>
      <c r="E10" s="6"/>
      <c r="F10" s="6"/>
      <c r="G10" s="6"/>
      <c r="H10" s="6"/>
      <c r="I10" s="1"/>
      <c r="J10" s="1"/>
    </row>
    <row r="11" spans="1:10" ht="36" customHeight="1" x14ac:dyDescent="0.25">
      <c r="A11" s="115" t="s">
        <v>5</v>
      </c>
      <c r="B11" s="115"/>
      <c r="C11" s="115"/>
      <c r="D11" s="115"/>
      <c r="E11" s="115"/>
      <c r="F11" s="115"/>
      <c r="G11" s="115"/>
      <c r="H11" s="115"/>
      <c r="I11" s="115"/>
      <c r="J11" s="1"/>
    </row>
    <row r="12" spans="1:10" ht="18.75" x14ac:dyDescent="0.25">
      <c r="A12" s="7"/>
      <c r="B12" s="6"/>
      <c r="C12" s="6"/>
      <c r="D12" s="6"/>
      <c r="E12" s="6"/>
      <c r="F12" s="6"/>
      <c r="G12" s="6"/>
      <c r="H12" s="6"/>
      <c r="I12" s="1"/>
      <c r="J12" s="1"/>
    </row>
    <row r="13" spans="1:10" x14ac:dyDescent="0.25">
      <c r="A13" s="8"/>
      <c r="B13" s="116" t="s">
        <v>6</v>
      </c>
      <c r="C13" s="117"/>
      <c r="D13" s="118" t="s">
        <v>7</v>
      </c>
      <c r="E13" s="119"/>
      <c r="F13" s="119"/>
      <c r="G13" s="119"/>
      <c r="H13" s="119"/>
      <c r="I13" s="119"/>
      <c r="J13" s="1"/>
    </row>
    <row r="14" spans="1:10" ht="48" customHeight="1" x14ac:dyDescent="0.25">
      <c r="A14" s="120" t="s">
        <v>8</v>
      </c>
      <c r="B14" s="122" t="s">
        <v>9</v>
      </c>
      <c r="C14" s="123" t="s">
        <v>10</v>
      </c>
      <c r="D14" s="125" t="s">
        <v>11</v>
      </c>
      <c r="E14" s="126"/>
      <c r="F14" s="127" t="s">
        <v>12</v>
      </c>
      <c r="G14" s="126"/>
      <c r="H14" s="127" t="s">
        <v>13</v>
      </c>
      <c r="I14" s="126"/>
      <c r="J14" s="1"/>
    </row>
    <row r="15" spans="1:10" ht="45" x14ac:dyDescent="0.25">
      <c r="A15" s="121"/>
      <c r="B15" s="122"/>
      <c r="C15" s="124"/>
      <c r="D15" s="102" t="s">
        <v>14</v>
      </c>
      <c r="E15" s="103" t="s">
        <v>15</v>
      </c>
      <c r="F15" s="103" t="s">
        <v>16</v>
      </c>
      <c r="G15" s="103" t="s">
        <v>17</v>
      </c>
      <c r="H15" s="103" t="s">
        <v>16</v>
      </c>
      <c r="I15" s="103" t="s">
        <v>17</v>
      </c>
      <c r="J15" s="1"/>
    </row>
    <row r="16" spans="1:10" ht="45" x14ac:dyDescent="0.25">
      <c r="A16" s="54" t="s">
        <v>54</v>
      </c>
      <c r="B16" s="104"/>
      <c r="C16" s="105"/>
      <c r="D16" s="10"/>
      <c r="E16" s="10"/>
      <c r="F16" s="10"/>
      <c r="G16" s="10"/>
      <c r="H16" s="10"/>
      <c r="I16" s="11"/>
      <c r="J16" s="1"/>
    </row>
    <row r="17" spans="1:10" x14ac:dyDescent="0.25">
      <c r="A17" s="25" t="s">
        <v>41</v>
      </c>
      <c r="B17" s="12"/>
      <c r="C17" s="13"/>
      <c r="D17" s="87"/>
      <c r="E17" s="88"/>
      <c r="F17" s="88"/>
      <c r="G17" s="88"/>
      <c r="H17" s="88"/>
      <c r="I17" s="88"/>
      <c r="J17" s="1"/>
    </row>
    <row r="18" spans="1:10" x14ac:dyDescent="0.25">
      <c r="A18" s="14" t="s">
        <v>42</v>
      </c>
      <c r="B18" s="12"/>
      <c r="C18" s="13"/>
      <c r="D18" s="87"/>
      <c r="E18" s="88"/>
      <c r="F18" s="88"/>
      <c r="G18" s="88"/>
      <c r="H18" s="88"/>
      <c r="I18" s="88"/>
      <c r="J18" s="1"/>
    </row>
    <row r="19" spans="1:10" x14ac:dyDescent="0.25">
      <c r="A19" s="14" t="s">
        <v>43</v>
      </c>
      <c r="B19" s="12"/>
      <c r="C19" s="13"/>
      <c r="D19" s="87"/>
      <c r="E19" s="88"/>
      <c r="F19" s="88"/>
      <c r="G19" s="88"/>
      <c r="H19" s="88"/>
      <c r="I19" s="88"/>
      <c r="J19" s="1"/>
    </row>
    <row r="20" spans="1:10" x14ac:dyDescent="0.25">
      <c r="A20" s="14" t="s">
        <v>44</v>
      </c>
      <c r="B20" s="12"/>
      <c r="C20" s="13"/>
      <c r="D20" s="87"/>
      <c r="E20" s="88"/>
      <c r="F20" s="88"/>
      <c r="G20" s="88"/>
      <c r="H20" s="88"/>
      <c r="I20" s="88"/>
      <c r="J20" s="1"/>
    </row>
    <row r="21" spans="1:10" x14ac:dyDescent="0.25">
      <c r="A21" s="14" t="s">
        <v>45</v>
      </c>
      <c r="B21" s="12"/>
      <c r="C21" s="13"/>
      <c r="D21" s="87"/>
      <c r="E21" s="88"/>
      <c r="F21" s="88"/>
      <c r="G21" s="88"/>
      <c r="H21" s="88"/>
      <c r="I21" s="88"/>
      <c r="J21" s="1"/>
    </row>
    <row r="22" spans="1:10" x14ac:dyDescent="0.25">
      <c r="A22" s="14" t="s">
        <v>46</v>
      </c>
      <c r="B22" s="12"/>
      <c r="C22" s="13"/>
      <c r="D22" s="87"/>
      <c r="E22" s="88"/>
      <c r="F22" s="88"/>
      <c r="G22" s="88"/>
      <c r="H22" s="88"/>
      <c r="I22" s="88"/>
      <c r="J22" s="1"/>
    </row>
    <row r="23" spans="1:10" x14ac:dyDescent="0.25">
      <c r="A23" s="14" t="s">
        <v>47</v>
      </c>
      <c r="B23" s="12"/>
      <c r="C23" s="13"/>
      <c r="D23" s="87"/>
      <c r="E23" s="88"/>
      <c r="F23" s="88"/>
      <c r="G23" s="88"/>
      <c r="H23" s="88"/>
      <c r="I23" s="88"/>
      <c r="J23" s="1"/>
    </row>
    <row r="24" spans="1:10" x14ac:dyDescent="0.25">
      <c r="A24" s="14" t="s">
        <v>48</v>
      </c>
      <c r="B24" s="12"/>
      <c r="C24" s="13"/>
      <c r="D24" s="87"/>
      <c r="E24" s="88"/>
      <c r="F24" s="88"/>
      <c r="G24" s="88"/>
      <c r="H24" s="88"/>
      <c r="I24" s="88"/>
      <c r="J24" s="1"/>
    </row>
    <row r="25" spans="1:10" x14ac:dyDescent="0.25">
      <c r="A25" s="14" t="s">
        <v>49</v>
      </c>
      <c r="B25" s="12"/>
      <c r="C25" s="13"/>
      <c r="D25" s="87"/>
      <c r="E25" s="88"/>
      <c r="F25" s="88"/>
      <c r="G25" s="88"/>
      <c r="H25" s="88"/>
      <c r="I25" s="88"/>
      <c r="J25" s="1"/>
    </row>
    <row r="26" spans="1:10" x14ac:dyDescent="0.25">
      <c r="A26" s="14" t="s">
        <v>50</v>
      </c>
      <c r="B26" s="12"/>
      <c r="C26" s="13"/>
      <c r="D26" s="87"/>
      <c r="E26" s="88"/>
      <c r="F26" s="88"/>
      <c r="G26" s="88"/>
      <c r="H26" s="88"/>
      <c r="I26" s="88"/>
      <c r="J26" s="1"/>
    </row>
    <row r="27" spans="1:10" x14ac:dyDescent="0.25">
      <c r="A27" s="14" t="s">
        <v>51</v>
      </c>
      <c r="B27" s="12"/>
      <c r="C27" s="13"/>
      <c r="D27" s="87"/>
      <c r="E27" s="88"/>
      <c r="F27" s="88"/>
      <c r="G27" s="88"/>
      <c r="H27" s="88"/>
      <c r="I27" s="88"/>
      <c r="J27" s="1"/>
    </row>
    <row r="28" spans="1:10" x14ac:dyDescent="0.25">
      <c r="A28" s="14" t="s">
        <v>52</v>
      </c>
      <c r="B28" s="12"/>
      <c r="C28" s="13"/>
      <c r="D28" s="87"/>
      <c r="E28" s="88"/>
      <c r="F28" s="88"/>
      <c r="G28" s="88"/>
      <c r="H28" s="88"/>
      <c r="I28" s="88"/>
      <c r="J28" s="1"/>
    </row>
    <row r="29" spans="1:10" x14ac:dyDescent="0.25">
      <c r="A29" s="14" t="s">
        <v>53</v>
      </c>
      <c r="B29" s="12"/>
      <c r="C29" s="13"/>
      <c r="D29" s="87"/>
      <c r="E29" s="88"/>
      <c r="F29" s="88"/>
      <c r="G29" s="88"/>
      <c r="H29" s="88"/>
      <c r="I29" s="88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43.15" customHeight="1" x14ac:dyDescent="0.25">
      <c r="A32" s="15" t="s">
        <v>18</v>
      </c>
      <c r="B32" s="114" t="s">
        <v>19</v>
      </c>
      <c r="C32" s="114"/>
      <c r="D32" s="114"/>
      <c r="E32" s="114" t="s">
        <v>20</v>
      </c>
      <c r="F32" s="114"/>
      <c r="G32" s="114"/>
      <c r="H32" s="1"/>
      <c r="I32" s="1"/>
      <c r="J32" s="1"/>
    </row>
    <row r="33" spans="1:10" ht="27.6" customHeight="1" x14ac:dyDescent="0.25">
      <c r="A33" s="128" t="s">
        <v>21</v>
      </c>
      <c r="B33" s="129"/>
      <c r="C33" s="129"/>
      <c r="D33" s="129"/>
      <c r="E33" s="129"/>
      <c r="F33" s="129"/>
      <c r="G33" s="130"/>
      <c r="H33" s="1"/>
      <c r="I33" s="1"/>
      <c r="J33" s="1"/>
    </row>
    <row r="34" spans="1:10" ht="74.45" customHeight="1" x14ac:dyDescent="0.25">
      <c r="A34" s="16" t="s">
        <v>22</v>
      </c>
      <c r="B34" s="107" t="s">
        <v>23</v>
      </c>
      <c r="C34" s="107"/>
      <c r="D34" s="107"/>
      <c r="E34" s="107" t="s">
        <v>24</v>
      </c>
      <c r="F34" s="107"/>
      <c r="G34" s="107"/>
      <c r="H34" s="1"/>
      <c r="I34" s="1"/>
      <c r="J34" s="1"/>
    </row>
    <row r="35" spans="1:10" ht="64.150000000000006" customHeight="1" x14ac:dyDescent="0.25">
      <c r="A35" s="17" t="s">
        <v>25</v>
      </c>
      <c r="B35" s="107" t="s">
        <v>26</v>
      </c>
      <c r="C35" s="108"/>
      <c r="D35" s="108"/>
      <c r="E35" s="109" t="s">
        <v>27</v>
      </c>
      <c r="F35" s="109"/>
      <c r="G35" s="109"/>
      <c r="H35" s="1"/>
      <c r="I35" s="1"/>
      <c r="J35" s="1"/>
    </row>
    <row r="36" spans="1:10" ht="47.45" customHeight="1" x14ac:dyDescent="0.25">
      <c r="A36" s="16" t="s">
        <v>28</v>
      </c>
      <c r="B36" s="107" t="s">
        <v>29</v>
      </c>
      <c r="C36" s="107"/>
      <c r="D36" s="107"/>
      <c r="E36" s="113" t="s">
        <v>30</v>
      </c>
      <c r="F36" s="113"/>
      <c r="G36" s="113"/>
      <c r="H36" s="1"/>
      <c r="I36" s="1"/>
      <c r="J36" s="1"/>
    </row>
    <row r="37" spans="1:10" ht="24" customHeight="1" x14ac:dyDescent="0.25">
      <c r="A37" s="111" t="s">
        <v>31</v>
      </c>
      <c r="B37" s="111"/>
      <c r="C37" s="111"/>
      <c r="D37" s="111"/>
      <c r="E37" s="111"/>
      <c r="F37" s="111"/>
      <c r="G37" s="111"/>
      <c r="H37" s="1"/>
      <c r="I37" s="1"/>
      <c r="J37" s="1"/>
    </row>
    <row r="38" spans="1:10" ht="77.45" customHeight="1" x14ac:dyDescent="0.25">
      <c r="A38" s="16" t="s">
        <v>32</v>
      </c>
      <c r="B38" s="109" t="s">
        <v>90</v>
      </c>
      <c r="C38" s="112"/>
      <c r="D38" s="112"/>
      <c r="E38" s="110" t="s">
        <v>35</v>
      </c>
      <c r="F38" s="110"/>
      <c r="G38" s="110"/>
      <c r="H38" s="1"/>
      <c r="I38" s="1"/>
      <c r="J38" s="1"/>
    </row>
    <row r="39" spans="1:10" ht="76.900000000000006" customHeight="1" x14ac:dyDescent="0.25">
      <c r="A39" s="18" t="s">
        <v>33</v>
      </c>
      <c r="B39" s="107" t="s">
        <v>34</v>
      </c>
      <c r="C39" s="107"/>
      <c r="D39" s="107"/>
      <c r="E39" s="110" t="s">
        <v>35</v>
      </c>
      <c r="F39" s="110"/>
      <c r="G39" s="110"/>
      <c r="H39" s="1"/>
      <c r="I39" s="1"/>
      <c r="J39" s="1"/>
    </row>
    <row r="40" spans="1:10" ht="75" customHeight="1" x14ac:dyDescent="0.25">
      <c r="A40" s="18" t="s">
        <v>36</v>
      </c>
      <c r="B40" s="109" t="s">
        <v>37</v>
      </c>
      <c r="C40" s="109"/>
      <c r="D40" s="109"/>
      <c r="E40" s="110" t="s">
        <v>35</v>
      </c>
      <c r="F40" s="110"/>
      <c r="G40" s="110"/>
      <c r="H40" s="1"/>
      <c r="I40" s="1"/>
      <c r="J40" s="1"/>
    </row>
    <row r="41" spans="1:10" ht="81" customHeight="1" x14ac:dyDescent="0.25">
      <c r="A41" s="18" t="s">
        <v>38</v>
      </c>
      <c r="B41" s="109" t="s">
        <v>39</v>
      </c>
      <c r="C41" s="109"/>
      <c r="D41" s="109"/>
      <c r="E41" s="110" t="s">
        <v>35</v>
      </c>
      <c r="F41" s="110"/>
      <c r="G41" s="110"/>
      <c r="H41" s="1"/>
      <c r="I41" s="1"/>
      <c r="J41" s="1"/>
    </row>
    <row r="42" spans="1:10" ht="15.75" x14ac:dyDescent="0.25">
      <c r="A42" s="19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.75" thickBo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09.9" customHeight="1" thickBot="1" x14ac:dyDescent="0.3">
      <c r="A45" s="20" t="s">
        <v>40</v>
      </c>
      <c r="B45" s="21"/>
      <c r="C45" s="22"/>
      <c r="D45" s="22"/>
      <c r="E45" s="22"/>
      <c r="F45" s="22"/>
      <c r="G45" s="23"/>
      <c r="H45" s="24"/>
      <c r="I45" s="24"/>
      <c r="J45" s="1"/>
    </row>
    <row r="46" spans="1:1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</row>
  </sheetData>
  <mergeCells count="33">
    <mergeCell ref="A33:G33"/>
    <mergeCell ref="B34:D34"/>
    <mergeCell ref="E34:G34"/>
    <mergeCell ref="A8:I8"/>
    <mergeCell ref="A1:H1"/>
    <mergeCell ref="A2:H2"/>
    <mergeCell ref="A4:I4"/>
    <mergeCell ref="B6:E6"/>
    <mergeCell ref="G6:I6"/>
    <mergeCell ref="B32:D32"/>
    <mergeCell ref="E32:G32"/>
    <mergeCell ref="A11:I11"/>
    <mergeCell ref="B13:C13"/>
    <mergeCell ref="D13:I13"/>
    <mergeCell ref="A14:A15"/>
    <mergeCell ref="B14:B15"/>
    <mergeCell ref="C14:C15"/>
    <mergeCell ref="D14:E14"/>
    <mergeCell ref="F14:G14"/>
    <mergeCell ref="H14:I14"/>
    <mergeCell ref="B35:D35"/>
    <mergeCell ref="E35:G35"/>
    <mergeCell ref="B41:D41"/>
    <mergeCell ref="E41:G41"/>
    <mergeCell ref="A37:G37"/>
    <mergeCell ref="B38:D38"/>
    <mergeCell ref="E38:G38"/>
    <mergeCell ref="B39:D39"/>
    <mergeCell ref="E39:G39"/>
    <mergeCell ref="B40:D40"/>
    <mergeCell ref="E40:G40"/>
    <mergeCell ref="B36:D36"/>
    <mergeCell ref="E36:G3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workbookViewId="0">
      <selection sqref="A1:I1"/>
    </sheetView>
  </sheetViews>
  <sheetFormatPr baseColWidth="10" defaultRowHeight="15" x14ac:dyDescent="0.25"/>
  <cols>
    <col min="1" max="1" width="52.42578125" customWidth="1"/>
    <col min="2" max="2" width="45.5703125" customWidth="1"/>
    <col min="3" max="3" width="11.28515625" customWidth="1"/>
    <col min="5" max="5" width="16.28515625" customWidth="1"/>
    <col min="6" max="6" width="12.28515625" customWidth="1"/>
    <col min="7" max="7" width="14.28515625" customWidth="1"/>
    <col min="8" max="8" width="12" customWidth="1"/>
    <col min="9" max="9" width="14.5703125" customWidth="1"/>
    <col min="10" max="10" width="12.42578125" customWidth="1"/>
  </cols>
  <sheetData>
    <row r="1" spans="1:12" ht="47.45" customHeight="1" x14ac:dyDescent="0.25">
      <c r="A1" s="162" t="s">
        <v>93</v>
      </c>
      <c r="B1" s="148"/>
      <c r="C1" s="148"/>
      <c r="D1" s="148"/>
      <c r="E1" s="148"/>
      <c r="F1" s="148"/>
      <c r="G1" s="148"/>
      <c r="H1" s="148"/>
      <c r="I1" s="148"/>
      <c r="J1" s="28"/>
      <c r="K1" s="1"/>
      <c r="L1" s="1"/>
    </row>
    <row r="2" spans="1:12" ht="72" customHeight="1" x14ac:dyDescent="0.25">
      <c r="A2" s="134" t="s">
        <v>0</v>
      </c>
      <c r="B2" s="134"/>
      <c r="C2" s="134"/>
      <c r="D2" s="134"/>
      <c r="E2" s="134"/>
      <c r="F2" s="134"/>
      <c r="G2" s="134"/>
      <c r="H2" s="134"/>
      <c r="I2" s="134"/>
      <c r="J2" s="29"/>
      <c r="K2" s="1"/>
      <c r="L2" s="1"/>
    </row>
    <row r="3" spans="1:12" ht="22.15" customHeight="1" x14ac:dyDescent="0.35">
      <c r="A3" s="149" t="s">
        <v>55</v>
      </c>
      <c r="B3" s="149"/>
      <c r="C3" s="149"/>
      <c r="D3" s="149"/>
      <c r="E3" s="149"/>
      <c r="F3" s="149"/>
      <c r="G3" s="149"/>
      <c r="H3" s="149"/>
      <c r="I3" s="149"/>
      <c r="J3" s="149"/>
      <c r="K3" s="1"/>
      <c r="L3" s="1"/>
    </row>
    <row r="4" spans="1:12" ht="35.450000000000003" customHeight="1" x14ac:dyDescent="0.25">
      <c r="A4" s="144" t="s">
        <v>91</v>
      </c>
      <c r="B4" s="144"/>
      <c r="C4" s="144"/>
      <c r="D4" s="144"/>
      <c r="E4" s="144"/>
      <c r="F4" s="144"/>
      <c r="G4" s="144"/>
      <c r="H4" s="144"/>
      <c r="I4" s="144"/>
      <c r="J4" s="4"/>
      <c r="K4" s="1"/>
      <c r="L4" s="1"/>
    </row>
    <row r="5" spans="1:12" ht="21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1"/>
      <c r="L5" s="1"/>
    </row>
    <row r="6" spans="1:12" ht="54" customHeight="1" x14ac:dyDescent="0.35">
      <c r="A6" s="3" t="s">
        <v>1</v>
      </c>
      <c r="B6" s="136"/>
      <c r="C6" s="137"/>
      <c r="D6" s="137"/>
      <c r="E6" s="138"/>
      <c r="F6" s="3" t="s">
        <v>2</v>
      </c>
      <c r="G6" s="136"/>
      <c r="H6" s="137"/>
      <c r="I6" s="138"/>
      <c r="J6" s="30"/>
      <c r="K6" s="1"/>
      <c r="L6" s="1"/>
    </row>
    <row r="7" spans="1:12" ht="20.45" customHeight="1" x14ac:dyDescent="0.25">
      <c r="A7" s="31"/>
      <c r="B7" s="31"/>
      <c r="C7" s="31"/>
      <c r="D7" s="6"/>
      <c r="E7" s="6"/>
      <c r="F7" s="6"/>
      <c r="G7" s="6"/>
      <c r="H7" s="6"/>
      <c r="I7" s="6"/>
      <c r="J7" s="6"/>
      <c r="K7" s="1"/>
      <c r="L7" s="1"/>
    </row>
    <row r="8" spans="1:12" ht="18.75" x14ac:dyDescent="0.25">
      <c r="A8" s="147" t="s">
        <v>56</v>
      </c>
      <c r="B8" s="147"/>
      <c r="C8" s="147"/>
      <c r="D8" s="147"/>
      <c r="E8" s="147"/>
      <c r="F8" s="147"/>
      <c r="G8" s="147"/>
      <c r="H8" s="147"/>
      <c r="I8" s="147"/>
      <c r="J8" s="6"/>
      <c r="K8" s="1"/>
      <c r="L8" s="1"/>
    </row>
    <row r="9" spans="1:12" ht="18.75" x14ac:dyDescent="0.25">
      <c r="A9" s="139" t="s">
        <v>4</v>
      </c>
      <c r="B9" s="139"/>
      <c r="C9" s="139"/>
      <c r="D9" s="139"/>
      <c r="E9" s="139"/>
      <c r="F9" s="139"/>
      <c r="G9" s="139"/>
      <c r="H9" s="139"/>
      <c r="I9" s="139"/>
      <c r="J9" s="6"/>
      <c r="K9" s="1"/>
      <c r="L9" s="1"/>
    </row>
    <row r="10" spans="1:12" ht="13.9" customHeight="1" x14ac:dyDescent="0.25">
      <c r="A10" s="5"/>
      <c r="B10" s="5"/>
      <c r="C10" s="5"/>
      <c r="D10" s="6"/>
      <c r="E10" s="6"/>
      <c r="F10" s="6"/>
      <c r="G10" s="6"/>
      <c r="H10" s="6"/>
      <c r="I10" s="6"/>
      <c r="J10" s="6"/>
      <c r="K10" s="1"/>
      <c r="L10" s="1"/>
    </row>
    <row r="11" spans="1:12" ht="32.450000000000003" customHeight="1" x14ac:dyDescent="0.25">
      <c r="A11" s="140" t="s">
        <v>75</v>
      </c>
      <c r="B11" s="140"/>
      <c r="C11" s="140"/>
      <c r="D11" s="140"/>
      <c r="E11" s="140"/>
      <c r="F11" s="140"/>
      <c r="G11" s="140"/>
      <c r="H11" s="140"/>
      <c r="I11" s="140"/>
      <c r="J11" s="6"/>
      <c r="K11" s="1"/>
      <c r="L11" s="1"/>
    </row>
    <row r="12" spans="1:12" ht="15" customHeight="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6"/>
      <c r="K12" s="1"/>
      <c r="L12" s="1"/>
    </row>
    <row r="13" spans="1:12" ht="32.450000000000003" customHeight="1" x14ac:dyDescent="0.25">
      <c r="A13" s="33" t="s">
        <v>57</v>
      </c>
      <c r="B13" s="32"/>
      <c r="C13" s="32"/>
      <c r="D13" s="32"/>
      <c r="E13" s="32"/>
      <c r="F13" s="32"/>
      <c r="G13" s="32"/>
      <c r="H13" s="32"/>
      <c r="I13" s="32"/>
      <c r="J13" s="6"/>
      <c r="K13" s="1"/>
      <c r="L13" s="1"/>
    </row>
    <row r="14" spans="1:12" ht="18.75" x14ac:dyDescent="0.3">
      <c r="A14" s="34" t="s">
        <v>58</v>
      </c>
      <c r="B14" s="35"/>
      <c r="C14" s="35"/>
      <c r="D14" s="36"/>
      <c r="E14" s="37"/>
      <c r="F14" s="37"/>
      <c r="G14" s="37"/>
      <c r="H14" s="37"/>
      <c r="I14" s="37"/>
      <c r="J14" s="6"/>
      <c r="K14" s="1"/>
      <c r="L14" s="1"/>
    </row>
    <row r="15" spans="1:12" ht="18.75" x14ac:dyDescent="0.25">
      <c r="A15" s="38" t="s">
        <v>59</v>
      </c>
      <c r="B15" s="39"/>
      <c r="C15" s="39"/>
      <c r="D15" s="40"/>
      <c r="E15" s="6"/>
      <c r="F15" s="6"/>
      <c r="G15" s="6"/>
      <c r="H15" s="6"/>
      <c r="I15" s="6"/>
      <c r="J15" s="6"/>
      <c r="K15" s="1"/>
      <c r="L15" s="1"/>
    </row>
    <row r="16" spans="1:12" ht="18.75" x14ac:dyDescent="0.25">
      <c r="A16" s="39"/>
      <c r="B16" s="39"/>
      <c r="C16" s="39"/>
      <c r="D16" s="40"/>
      <c r="E16" s="6"/>
      <c r="F16" s="6"/>
      <c r="G16" s="6"/>
      <c r="H16" s="6"/>
      <c r="I16" s="6"/>
      <c r="J16" s="6"/>
      <c r="K16" s="1"/>
      <c r="L16" s="1"/>
    </row>
    <row r="17" spans="1:12" ht="63.6" customHeight="1" x14ac:dyDescent="0.25">
      <c r="A17" s="41" t="s">
        <v>8</v>
      </c>
      <c r="B17" s="41" t="s">
        <v>86</v>
      </c>
      <c r="C17" s="42" t="s">
        <v>60</v>
      </c>
      <c r="D17" s="27" t="s">
        <v>9</v>
      </c>
      <c r="E17" s="27" t="s">
        <v>61</v>
      </c>
      <c r="F17" s="27" t="s">
        <v>62</v>
      </c>
      <c r="G17" s="27" t="s">
        <v>63</v>
      </c>
      <c r="H17" s="27" t="s">
        <v>64</v>
      </c>
      <c r="I17" s="27" t="s">
        <v>65</v>
      </c>
      <c r="J17" s="1"/>
      <c r="K17" s="1"/>
    </row>
    <row r="18" spans="1:12" ht="43.15" customHeight="1" x14ac:dyDescent="0.25">
      <c r="A18" s="145" t="s">
        <v>74</v>
      </c>
      <c r="B18" s="146"/>
      <c r="C18" s="55"/>
      <c r="D18" s="9"/>
      <c r="E18" s="26"/>
      <c r="F18" s="51"/>
      <c r="G18" s="51"/>
      <c r="H18" s="52"/>
      <c r="I18" s="51"/>
      <c r="J18" s="1"/>
      <c r="K18" s="1"/>
    </row>
    <row r="19" spans="1:12" x14ac:dyDescent="0.25">
      <c r="A19" s="56" t="s">
        <v>41</v>
      </c>
      <c r="B19" s="56" t="s">
        <v>87</v>
      </c>
      <c r="C19" s="57">
        <f>21535.92*90%</f>
        <v>19382.327999999998</v>
      </c>
      <c r="D19" s="44">
        <f>'BPU LOT 3'!B17</f>
        <v>0</v>
      </c>
      <c r="E19" s="53">
        <v>20</v>
      </c>
      <c r="F19" s="45">
        <f t="shared" ref="F19:F26" si="0">E19*D19</f>
        <v>0</v>
      </c>
      <c r="G19" s="45">
        <f t="shared" ref="G19:G26" si="1">F19*C19</f>
        <v>0</v>
      </c>
      <c r="H19" s="58">
        <v>0.2</v>
      </c>
      <c r="I19" s="45">
        <f t="shared" ref="I19:I26" si="2">(G19*H19)+G19</f>
        <v>0</v>
      </c>
      <c r="J19" s="1"/>
      <c r="K19" s="1"/>
    </row>
    <row r="20" spans="1:12" x14ac:dyDescent="0.25">
      <c r="A20" s="14" t="s">
        <v>67</v>
      </c>
      <c r="B20" s="14" t="s">
        <v>68</v>
      </c>
      <c r="C20" s="43">
        <f>956.84*90%</f>
        <v>861.15600000000006</v>
      </c>
      <c r="D20" s="44">
        <f>'BPU LOT 3'!B18</f>
        <v>0</v>
      </c>
      <c r="E20" s="53">
        <v>20.45</v>
      </c>
      <c r="F20" s="45">
        <f t="shared" si="0"/>
        <v>0</v>
      </c>
      <c r="G20" s="45">
        <f t="shared" si="1"/>
        <v>0</v>
      </c>
      <c r="H20" s="58">
        <v>0.2</v>
      </c>
      <c r="I20" s="45">
        <f t="shared" si="2"/>
        <v>0</v>
      </c>
      <c r="J20" s="1"/>
      <c r="K20" s="1"/>
    </row>
    <row r="21" spans="1:12" x14ac:dyDescent="0.25">
      <c r="A21" s="14" t="s">
        <v>45</v>
      </c>
      <c r="B21" s="14" t="s">
        <v>88</v>
      </c>
      <c r="C21" s="43">
        <f>36*90%</f>
        <v>32.4</v>
      </c>
      <c r="D21" s="44">
        <f>'BPU LOT 3'!B19</f>
        <v>0</v>
      </c>
      <c r="E21" s="53">
        <v>25</v>
      </c>
      <c r="F21" s="45">
        <f t="shared" si="0"/>
        <v>0</v>
      </c>
      <c r="G21" s="45">
        <f t="shared" si="1"/>
        <v>0</v>
      </c>
      <c r="H21" s="58">
        <v>0.2</v>
      </c>
      <c r="I21" s="45">
        <f t="shared" si="2"/>
        <v>0</v>
      </c>
      <c r="J21" s="1"/>
      <c r="K21" s="1"/>
    </row>
    <row r="22" spans="1:12" x14ac:dyDescent="0.25">
      <c r="A22" s="14" t="s">
        <v>46</v>
      </c>
      <c r="B22" s="14" t="s">
        <v>89</v>
      </c>
      <c r="C22" s="43">
        <f>131.5*90%</f>
        <v>118.35000000000001</v>
      </c>
      <c r="D22" s="44">
        <f>'BPU LOT 3'!B20</f>
        <v>0</v>
      </c>
      <c r="E22" s="53">
        <v>23.43</v>
      </c>
      <c r="F22" s="45">
        <f t="shared" si="0"/>
        <v>0</v>
      </c>
      <c r="G22" s="45">
        <f t="shared" si="1"/>
        <v>0</v>
      </c>
      <c r="H22" s="58">
        <v>0.2</v>
      </c>
      <c r="I22" s="45">
        <f t="shared" si="2"/>
        <v>0</v>
      </c>
      <c r="J22" s="1"/>
      <c r="K22" s="1"/>
    </row>
    <row r="23" spans="1:12" x14ac:dyDescent="0.25">
      <c r="A23" s="14" t="s">
        <v>47</v>
      </c>
      <c r="B23" s="14" t="s">
        <v>69</v>
      </c>
      <c r="C23" s="43">
        <f>225.64*90%</f>
        <v>203.07599999999999</v>
      </c>
      <c r="D23" s="44">
        <f>'BPU LOT 3'!B21</f>
        <v>0</v>
      </c>
      <c r="E23" s="53">
        <v>17.47</v>
      </c>
      <c r="F23" s="45">
        <f t="shared" si="0"/>
        <v>0</v>
      </c>
      <c r="G23" s="45">
        <f t="shared" si="1"/>
        <v>0</v>
      </c>
      <c r="H23" s="58">
        <v>0.2</v>
      </c>
      <c r="I23" s="45">
        <f t="shared" si="2"/>
        <v>0</v>
      </c>
      <c r="J23" s="1"/>
      <c r="K23" s="1"/>
    </row>
    <row r="24" spans="1:12" x14ac:dyDescent="0.25">
      <c r="A24" s="14" t="s">
        <v>48</v>
      </c>
      <c r="B24" s="14" t="s">
        <v>69</v>
      </c>
      <c r="C24" s="43">
        <f>1024.32*90%</f>
        <v>921.88799999999992</v>
      </c>
      <c r="D24" s="44">
        <f>'BPU LOT 3'!B22</f>
        <v>0</v>
      </c>
      <c r="E24" s="53">
        <v>18.239999999999998</v>
      </c>
      <c r="F24" s="45">
        <f t="shared" si="0"/>
        <v>0</v>
      </c>
      <c r="G24" s="45">
        <f t="shared" si="1"/>
        <v>0</v>
      </c>
      <c r="H24" s="58">
        <v>0.2</v>
      </c>
      <c r="I24" s="45">
        <f t="shared" si="2"/>
        <v>0</v>
      </c>
      <c r="J24" s="1"/>
      <c r="K24" s="1"/>
    </row>
    <row r="25" spans="1:12" x14ac:dyDescent="0.25">
      <c r="A25" s="14" t="s">
        <v>49</v>
      </c>
      <c r="B25" s="14" t="s">
        <v>70</v>
      </c>
      <c r="C25" s="43">
        <f>30.5*90%</f>
        <v>27.45</v>
      </c>
      <c r="D25" s="44">
        <f>'BPU LOT 3'!B23</f>
        <v>0</v>
      </c>
      <c r="E25" s="53">
        <v>16.440000000000001</v>
      </c>
      <c r="F25" s="45">
        <f t="shared" si="0"/>
        <v>0</v>
      </c>
      <c r="G25" s="45">
        <f t="shared" si="1"/>
        <v>0</v>
      </c>
      <c r="H25" s="58">
        <v>0.2</v>
      </c>
      <c r="I25" s="45">
        <f t="shared" si="2"/>
        <v>0</v>
      </c>
      <c r="J25" s="1"/>
      <c r="K25" s="1"/>
    </row>
    <row r="26" spans="1:12" x14ac:dyDescent="0.25">
      <c r="A26" s="14" t="s">
        <v>51</v>
      </c>
      <c r="B26" s="14" t="s">
        <v>69</v>
      </c>
      <c r="C26" s="43">
        <f>157.5*90%</f>
        <v>141.75</v>
      </c>
      <c r="D26" s="44">
        <f>'BPU LOT 3'!B24</f>
        <v>0</v>
      </c>
      <c r="E26" s="53">
        <v>20</v>
      </c>
      <c r="F26" s="45">
        <f t="shared" si="0"/>
        <v>0</v>
      </c>
      <c r="G26" s="45">
        <f t="shared" si="1"/>
        <v>0</v>
      </c>
      <c r="H26" s="58">
        <v>0.2</v>
      </c>
      <c r="I26" s="45">
        <f t="shared" si="2"/>
        <v>0</v>
      </c>
      <c r="J26" s="1"/>
      <c r="K26" s="1"/>
    </row>
    <row r="27" spans="1:12" x14ac:dyDescent="0.25">
      <c r="A27" s="47" t="s">
        <v>66</v>
      </c>
      <c r="B27" s="47"/>
      <c r="C27" s="48">
        <f>SUM(C19:C26)</f>
        <v>21688.397999999997</v>
      </c>
      <c r="D27" s="59"/>
      <c r="E27" s="60"/>
      <c r="F27" s="45"/>
      <c r="G27" s="50">
        <f>SUM(G19:G26)</f>
        <v>0</v>
      </c>
      <c r="H27" s="61"/>
      <c r="I27" s="50">
        <f>SUM(I19:I26)</f>
        <v>0</v>
      </c>
      <c r="J27" s="1"/>
      <c r="K27" s="1"/>
    </row>
    <row r="28" spans="1:1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ht="18.75" x14ac:dyDescent="0.3">
      <c r="A30" s="34" t="s">
        <v>71</v>
      </c>
      <c r="B30" s="62"/>
      <c r="C30" s="62"/>
      <c r="D30" s="62"/>
      <c r="E30" s="62"/>
      <c r="F30" s="62"/>
      <c r="G30" s="62"/>
      <c r="H30" s="62"/>
      <c r="I30" s="62"/>
      <c r="J30" s="1"/>
      <c r="K30" s="1"/>
      <c r="L30" s="1"/>
    </row>
    <row r="31" spans="1:12" x14ac:dyDescent="0.25">
      <c r="A31" s="38" t="s">
        <v>72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ht="15.75" x14ac:dyDescent="0.25">
      <c r="A32" s="19"/>
      <c r="B32" s="19"/>
      <c r="C32" s="19"/>
      <c r="D32" s="1"/>
      <c r="E32" s="1"/>
      <c r="F32" s="1"/>
      <c r="G32" s="1"/>
      <c r="H32" s="1"/>
      <c r="I32" s="1"/>
      <c r="J32" s="1"/>
      <c r="K32" s="1"/>
      <c r="L32" s="1"/>
    </row>
    <row r="33" spans="1:11" ht="56.45" customHeight="1" x14ac:dyDescent="0.25">
      <c r="A33" s="41" t="s">
        <v>8</v>
      </c>
      <c r="B33" s="72" t="s">
        <v>86</v>
      </c>
      <c r="C33" s="63" t="s">
        <v>73</v>
      </c>
      <c r="D33" s="64" t="s">
        <v>10</v>
      </c>
      <c r="E33" s="27" t="s">
        <v>61</v>
      </c>
      <c r="F33" s="27" t="s">
        <v>62</v>
      </c>
      <c r="G33" s="64" t="s">
        <v>63</v>
      </c>
      <c r="H33" s="64" t="s">
        <v>64</v>
      </c>
      <c r="I33" s="64" t="s">
        <v>65</v>
      </c>
      <c r="J33" s="1"/>
      <c r="K33" s="1"/>
    </row>
    <row r="34" spans="1:11" ht="45" x14ac:dyDescent="0.25">
      <c r="A34" s="54" t="s">
        <v>54</v>
      </c>
      <c r="B34" s="54"/>
      <c r="C34" s="54"/>
      <c r="D34" s="9"/>
      <c r="E34" s="26"/>
      <c r="F34" s="51"/>
      <c r="G34" s="51"/>
      <c r="H34" s="65"/>
      <c r="I34" s="51"/>
      <c r="J34" s="1"/>
      <c r="K34" s="1"/>
    </row>
    <row r="35" spans="1:11" x14ac:dyDescent="0.25">
      <c r="A35" s="56" t="s">
        <v>41</v>
      </c>
      <c r="B35" s="56" t="s">
        <v>87</v>
      </c>
      <c r="C35" s="57">
        <v>21535.920000000002</v>
      </c>
      <c r="D35" s="44">
        <f>'BPU LOT 3'!C17</f>
        <v>0</v>
      </c>
      <c r="E35" s="53">
        <v>20</v>
      </c>
      <c r="F35" s="45">
        <f t="shared" ref="F35:F42" si="3">E35*D35</f>
        <v>0</v>
      </c>
      <c r="G35" s="45">
        <f t="shared" ref="G35:G42" si="4">F35*C35</f>
        <v>0</v>
      </c>
      <c r="H35" s="46">
        <v>0.2</v>
      </c>
      <c r="I35" s="45">
        <f t="shared" ref="I35:I42" si="5">(G35*H35)+G35</f>
        <v>0</v>
      </c>
      <c r="J35" s="1"/>
      <c r="K35" s="1"/>
    </row>
    <row r="36" spans="1:11" x14ac:dyDescent="0.25">
      <c r="A36" s="14" t="s">
        <v>44</v>
      </c>
      <c r="B36" s="14" t="s">
        <v>68</v>
      </c>
      <c r="C36" s="43">
        <v>956.84</v>
      </c>
      <c r="D36" s="44">
        <f>'BPU LOT 3'!C18</f>
        <v>0</v>
      </c>
      <c r="E36" s="53">
        <v>20.45</v>
      </c>
      <c r="F36" s="45">
        <f t="shared" si="3"/>
        <v>0</v>
      </c>
      <c r="G36" s="45">
        <f t="shared" si="4"/>
        <v>0</v>
      </c>
      <c r="H36" s="46">
        <v>0.2</v>
      </c>
      <c r="I36" s="45">
        <f t="shared" si="5"/>
        <v>0</v>
      </c>
      <c r="J36" s="1"/>
      <c r="K36" s="1"/>
    </row>
    <row r="37" spans="1:11" x14ac:dyDescent="0.25">
      <c r="A37" s="14" t="s">
        <v>45</v>
      </c>
      <c r="B37" s="14" t="s">
        <v>88</v>
      </c>
      <c r="C37" s="43">
        <v>36</v>
      </c>
      <c r="D37" s="44">
        <f>'BPU LOT 3'!C19</f>
        <v>0</v>
      </c>
      <c r="E37" s="53">
        <v>25</v>
      </c>
      <c r="F37" s="45">
        <f t="shared" si="3"/>
        <v>0</v>
      </c>
      <c r="G37" s="45">
        <f t="shared" si="4"/>
        <v>0</v>
      </c>
      <c r="H37" s="46">
        <v>0.2</v>
      </c>
      <c r="I37" s="45">
        <f t="shared" si="5"/>
        <v>0</v>
      </c>
      <c r="J37" s="1"/>
      <c r="K37" s="1"/>
    </row>
    <row r="38" spans="1:11" x14ac:dyDescent="0.25">
      <c r="A38" s="14" t="s">
        <v>46</v>
      </c>
      <c r="B38" s="14" t="s">
        <v>89</v>
      </c>
      <c r="C38" s="43">
        <v>131.5</v>
      </c>
      <c r="D38" s="44">
        <f>'BPU LOT 3'!C20</f>
        <v>0</v>
      </c>
      <c r="E38" s="53">
        <v>23.43</v>
      </c>
      <c r="F38" s="45">
        <f t="shared" si="3"/>
        <v>0</v>
      </c>
      <c r="G38" s="45">
        <f t="shared" si="4"/>
        <v>0</v>
      </c>
      <c r="H38" s="46">
        <v>0.2</v>
      </c>
      <c r="I38" s="45">
        <f t="shared" si="5"/>
        <v>0</v>
      </c>
      <c r="J38" s="1"/>
      <c r="K38" s="1"/>
    </row>
    <row r="39" spans="1:11" x14ac:dyDescent="0.25">
      <c r="A39" s="14" t="s">
        <v>47</v>
      </c>
      <c r="B39" s="14" t="s">
        <v>69</v>
      </c>
      <c r="C39" s="43">
        <v>225.64</v>
      </c>
      <c r="D39" s="44">
        <f>'BPU LOT 3'!C21</f>
        <v>0</v>
      </c>
      <c r="E39" s="53">
        <v>17.47</v>
      </c>
      <c r="F39" s="45">
        <f t="shared" si="3"/>
        <v>0</v>
      </c>
      <c r="G39" s="45">
        <f t="shared" si="4"/>
        <v>0</v>
      </c>
      <c r="H39" s="46">
        <v>0.2</v>
      </c>
      <c r="I39" s="45">
        <f t="shared" si="5"/>
        <v>0</v>
      </c>
      <c r="J39" s="1"/>
      <c r="K39" s="1"/>
    </row>
    <row r="40" spans="1:11" x14ac:dyDescent="0.25">
      <c r="A40" s="14" t="s">
        <v>48</v>
      </c>
      <c r="B40" s="14" t="s">
        <v>69</v>
      </c>
      <c r="C40" s="43">
        <v>1024.3200000000002</v>
      </c>
      <c r="D40" s="44">
        <f>'BPU LOT 3'!C22</f>
        <v>0</v>
      </c>
      <c r="E40" s="53">
        <v>18.239999999999998</v>
      </c>
      <c r="F40" s="45">
        <f t="shared" si="3"/>
        <v>0</v>
      </c>
      <c r="G40" s="45">
        <f t="shared" si="4"/>
        <v>0</v>
      </c>
      <c r="H40" s="46">
        <v>0.2</v>
      </c>
      <c r="I40" s="45">
        <f t="shared" si="5"/>
        <v>0</v>
      </c>
      <c r="J40" s="1"/>
      <c r="K40" s="1"/>
    </row>
    <row r="41" spans="1:11" x14ac:dyDescent="0.25">
      <c r="A41" s="14" t="s">
        <v>49</v>
      </c>
      <c r="B41" s="14" t="s">
        <v>70</v>
      </c>
      <c r="C41" s="43">
        <v>30.5</v>
      </c>
      <c r="D41" s="44">
        <f>'BPU LOT 3'!C23</f>
        <v>0</v>
      </c>
      <c r="E41" s="53">
        <v>16.440000000000001</v>
      </c>
      <c r="F41" s="45">
        <f t="shared" si="3"/>
        <v>0</v>
      </c>
      <c r="G41" s="45">
        <f t="shared" si="4"/>
        <v>0</v>
      </c>
      <c r="H41" s="46">
        <v>0.2</v>
      </c>
      <c r="I41" s="45">
        <f t="shared" si="5"/>
        <v>0</v>
      </c>
      <c r="J41" s="1"/>
      <c r="K41" s="1"/>
    </row>
    <row r="42" spans="1:11" x14ac:dyDescent="0.25">
      <c r="A42" s="14" t="s">
        <v>51</v>
      </c>
      <c r="B42" s="14" t="s">
        <v>69</v>
      </c>
      <c r="C42" s="43">
        <v>157.5</v>
      </c>
      <c r="D42" s="44">
        <f>'BPU LOT 3'!C24</f>
        <v>0</v>
      </c>
      <c r="E42" s="53">
        <v>20</v>
      </c>
      <c r="F42" s="45">
        <f t="shared" si="3"/>
        <v>0</v>
      </c>
      <c r="G42" s="45">
        <f t="shared" si="4"/>
        <v>0</v>
      </c>
      <c r="H42" s="46">
        <v>0.2</v>
      </c>
      <c r="I42" s="45">
        <f t="shared" si="5"/>
        <v>0</v>
      </c>
      <c r="J42" s="1"/>
      <c r="K42" s="1"/>
    </row>
    <row r="43" spans="1:11" x14ac:dyDescent="0.25">
      <c r="A43" s="47" t="s">
        <v>66</v>
      </c>
      <c r="B43" s="47"/>
      <c r="C43" s="48">
        <f>SUM(C35:C42)</f>
        <v>24098.22</v>
      </c>
      <c r="D43" s="66"/>
      <c r="E43" s="49"/>
      <c r="F43" s="45"/>
      <c r="G43" s="50">
        <f>SUM(G35:G42)</f>
        <v>0</v>
      </c>
      <c r="H43" s="46"/>
      <c r="I43" s="50">
        <f>SUM(I35:I42)</f>
        <v>0</v>
      </c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75" thickBo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20" customHeight="1" thickBot="1" x14ac:dyDescent="0.3">
      <c r="A49" s="67" t="s">
        <v>40</v>
      </c>
      <c r="B49" s="141"/>
      <c r="C49" s="142"/>
      <c r="D49" s="142"/>
      <c r="E49" s="142"/>
      <c r="F49" s="142"/>
      <c r="G49" s="142"/>
      <c r="H49" s="142"/>
      <c r="I49" s="143"/>
      <c r="J49" s="68"/>
      <c r="K49" s="1"/>
    </row>
    <row r="50" spans="1:11" x14ac:dyDescent="0.25">
      <c r="A50" s="68"/>
      <c r="B50" s="68"/>
      <c r="C50" s="68"/>
      <c r="D50" s="68"/>
      <c r="E50" s="68"/>
      <c r="F50" s="68"/>
      <c r="G50" s="68"/>
      <c r="H50" s="68"/>
      <c r="I50" s="68"/>
      <c r="J50" s="68"/>
      <c r="K50" s="1"/>
    </row>
    <row r="51" spans="1:11" x14ac:dyDescent="0.25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1"/>
    </row>
    <row r="52" spans="1:11" x14ac:dyDescent="0.25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1"/>
    </row>
    <row r="53" spans="1:11" x14ac:dyDescent="0.25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1"/>
    </row>
    <row r="54" spans="1:11" x14ac:dyDescent="0.25">
      <c r="A54" s="69"/>
      <c r="B54" s="69"/>
      <c r="C54" s="69"/>
      <c r="D54" s="69"/>
      <c r="E54" s="69"/>
      <c r="F54" s="69"/>
      <c r="G54" s="69"/>
      <c r="H54" s="69"/>
      <c r="I54" s="69"/>
      <c r="J54" s="69"/>
    </row>
  </sheetData>
  <mergeCells count="11">
    <mergeCell ref="A1:I1"/>
    <mergeCell ref="A2:I2"/>
    <mergeCell ref="A3:J3"/>
    <mergeCell ref="B6:E6"/>
    <mergeCell ref="G6:I6"/>
    <mergeCell ref="A9:I9"/>
    <mergeCell ref="A11:I11"/>
    <mergeCell ref="B49:I49"/>
    <mergeCell ref="A4:I4"/>
    <mergeCell ref="A18:B18"/>
    <mergeCell ref="A8:I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tabSelected="1" workbookViewId="0">
      <selection sqref="A1:S1"/>
    </sheetView>
  </sheetViews>
  <sheetFormatPr baseColWidth="10" defaultRowHeight="15" x14ac:dyDescent="0.25"/>
  <cols>
    <col min="1" max="1" width="52.42578125" customWidth="1"/>
    <col min="2" max="2" width="22.7109375" customWidth="1"/>
    <col min="3" max="3" width="15" customWidth="1"/>
    <col min="7" max="7" width="12.85546875" bestFit="1" customWidth="1"/>
    <col min="8" max="8" width="13.140625" customWidth="1"/>
    <col min="9" max="9" width="12.85546875" customWidth="1"/>
    <col min="10" max="10" width="14" customWidth="1"/>
    <col min="11" max="11" width="10.7109375" bestFit="1" customWidth="1"/>
    <col min="13" max="13" width="13.7109375" customWidth="1"/>
    <col min="14" max="14" width="14.5703125" customWidth="1"/>
    <col min="15" max="15" width="14.85546875" customWidth="1"/>
  </cols>
  <sheetData>
    <row r="1" spans="1:20" ht="28.5" x14ac:dyDescent="0.25">
      <c r="A1" s="163" t="s">
        <v>93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"/>
    </row>
    <row r="2" spans="1:20" ht="56.45" customHeight="1" x14ac:dyDescent="0.25">
      <c r="A2" s="134" t="s">
        <v>0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"/>
    </row>
    <row r="3" spans="1:20" ht="23.25" x14ac:dyDescent="0.35">
      <c r="A3" s="158" t="s">
        <v>76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"/>
    </row>
    <row r="4" spans="1:20" ht="23.25" x14ac:dyDescent="0.35">
      <c r="A4" s="153" t="s">
        <v>91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"/>
    </row>
    <row r="5" spans="1:20" ht="18.75" x14ac:dyDescent="0.25">
      <c r="A5" s="40"/>
      <c r="B5" s="40"/>
      <c r="C5" s="6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26.25" x14ac:dyDescent="0.25">
      <c r="A6" s="136" t="s">
        <v>1</v>
      </c>
      <c r="B6" s="138"/>
      <c r="C6" s="70"/>
      <c r="D6" s="71"/>
      <c r="E6" s="71"/>
      <c r="F6" s="71"/>
      <c r="G6" s="71"/>
      <c r="H6" s="71"/>
      <c r="I6" s="71"/>
      <c r="J6" s="136" t="s">
        <v>2</v>
      </c>
      <c r="K6" s="138"/>
      <c r="L6" s="159"/>
      <c r="M6" s="160"/>
      <c r="N6" s="160"/>
      <c r="O6" s="160"/>
      <c r="P6" s="160"/>
      <c r="Q6" s="160"/>
      <c r="R6" s="160"/>
      <c r="S6" s="161"/>
      <c r="T6" s="1"/>
    </row>
    <row r="7" spans="1:20" ht="18.75" x14ac:dyDescent="0.25">
      <c r="A7" s="40"/>
      <c r="B7" s="40"/>
      <c r="C7" s="6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18.75" x14ac:dyDescent="0.25">
      <c r="A8" s="147" t="s">
        <v>56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"/>
    </row>
    <row r="9" spans="1:20" ht="15.75" x14ac:dyDescent="0.25">
      <c r="A9" s="139" t="s">
        <v>85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"/>
      <c r="S9" s="1"/>
      <c r="T9" s="1"/>
    </row>
    <row r="10" spans="1:20" ht="18.75" x14ac:dyDescent="0.25">
      <c r="A10" s="5"/>
      <c r="B10" s="5"/>
      <c r="C10" s="5"/>
      <c r="D10" s="5"/>
      <c r="E10" s="6"/>
      <c r="F10" s="6"/>
      <c r="G10" s="6"/>
      <c r="H10" s="6"/>
      <c r="I10" s="6"/>
      <c r="J10" s="6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14.45" customHeight="1" x14ac:dyDescent="0.25">
      <c r="A11" s="154" t="s">
        <v>8</v>
      </c>
      <c r="B11" s="120" t="s">
        <v>86</v>
      </c>
      <c r="C11" s="118" t="s">
        <v>7</v>
      </c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56"/>
      <c r="R11" s="154" t="s">
        <v>77</v>
      </c>
      <c r="S11" s="154" t="s">
        <v>78</v>
      </c>
      <c r="T11" s="1"/>
    </row>
    <row r="12" spans="1:20" ht="48" customHeight="1" x14ac:dyDescent="0.25">
      <c r="A12" s="154"/>
      <c r="B12" s="155"/>
      <c r="C12" s="125" t="s">
        <v>79</v>
      </c>
      <c r="D12" s="125"/>
      <c r="E12" s="125"/>
      <c r="F12" s="125"/>
      <c r="G12" s="125"/>
      <c r="H12" s="154" t="s">
        <v>80</v>
      </c>
      <c r="I12" s="154"/>
      <c r="J12" s="154"/>
      <c r="K12" s="154"/>
      <c r="L12" s="154"/>
      <c r="M12" s="154" t="s">
        <v>13</v>
      </c>
      <c r="N12" s="154"/>
      <c r="O12" s="154"/>
      <c r="P12" s="154"/>
      <c r="Q12" s="127"/>
      <c r="R12" s="154"/>
      <c r="S12" s="154"/>
      <c r="T12" s="1"/>
    </row>
    <row r="13" spans="1:20" ht="25.5" x14ac:dyDescent="0.25">
      <c r="A13" s="120"/>
      <c r="B13" s="121"/>
      <c r="C13" s="100" t="s">
        <v>81</v>
      </c>
      <c r="D13" s="93" t="s">
        <v>14</v>
      </c>
      <c r="E13" s="93" t="s">
        <v>15</v>
      </c>
      <c r="F13" s="93" t="s">
        <v>82</v>
      </c>
      <c r="G13" s="98" t="s">
        <v>83</v>
      </c>
      <c r="H13" s="93" t="s">
        <v>84</v>
      </c>
      <c r="I13" s="93" t="s">
        <v>16</v>
      </c>
      <c r="J13" s="93" t="s">
        <v>17</v>
      </c>
      <c r="K13" s="93" t="s">
        <v>82</v>
      </c>
      <c r="L13" s="93" t="s">
        <v>83</v>
      </c>
      <c r="M13" s="93" t="s">
        <v>84</v>
      </c>
      <c r="N13" s="93" t="s">
        <v>16</v>
      </c>
      <c r="O13" s="93" t="s">
        <v>17</v>
      </c>
      <c r="P13" s="93" t="s">
        <v>82</v>
      </c>
      <c r="Q13" s="98" t="s">
        <v>83</v>
      </c>
      <c r="R13" s="154"/>
      <c r="S13" s="154"/>
      <c r="T13" s="1"/>
    </row>
    <row r="14" spans="1:20" ht="43.15" customHeight="1" x14ac:dyDescent="0.25">
      <c r="A14" s="145" t="s">
        <v>54</v>
      </c>
      <c r="B14" s="146"/>
      <c r="C14" s="89"/>
      <c r="D14" s="90"/>
      <c r="E14" s="90"/>
      <c r="F14" s="90"/>
      <c r="G14" s="90"/>
      <c r="H14" s="94"/>
      <c r="I14" s="90"/>
      <c r="J14" s="90"/>
      <c r="K14" s="91"/>
      <c r="L14" s="95"/>
      <c r="M14" s="94"/>
      <c r="N14" s="90"/>
      <c r="O14" s="90"/>
      <c r="P14" s="92"/>
      <c r="Q14" s="97"/>
      <c r="R14" s="92"/>
      <c r="S14" s="97"/>
      <c r="T14" s="1"/>
    </row>
    <row r="15" spans="1:20" x14ac:dyDescent="0.25">
      <c r="A15" s="56" t="s">
        <v>41</v>
      </c>
      <c r="B15" s="56" t="s">
        <v>87</v>
      </c>
      <c r="C15" s="99">
        <v>10</v>
      </c>
      <c r="D15" s="73">
        <f>'BPU LOT 3'!D17</f>
        <v>0</v>
      </c>
      <c r="E15" s="73">
        <f>'BPU LOT 3'!E17</f>
        <v>0</v>
      </c>
      <c r="F15" s="84">
        <f t="shared" ref="F15:F22" si="0">D15*C15</f>
        <v>0</v>
      </c>
      <c r="G15" s="106">
        <f t="shared" ref="G15:G21" si="1">E15*C15</f>
        <v>0</v>
      </c>
      <c r="H15" s="78">
        <v>5</v>
      </c>
      <c r="I15" s="73">
        <f>'BPU LOT 3'!F17</f>
        <v>0</v>
      </c>
      <c r="J15" s="73">
        <f>'BPU LOT 3'!G17</f>
        <v>0</v>
      </c>
      <c r="K15" s="76">
        <f>I15*H15</f>
        <v>0</v>
      </c>
      <c r="L15" s="83">
        <f>J15*H15</f>
        <v>0</v>
      </c>
      <c r="M15" s="78">
        <v>2</v>
      </c>
      <c r="N15" s="73">
        <f>'BPU LOT 3'!H17</f>
        <v>0</v>
      </c>
      <c r="O15" s="73">
        <f>'BPU LOT 3'!I17</f>
        <v>0</v>
      </c>
      <c r="P15" s="76">
        <f>N15*M15</f>
        <v>0</v>
      </c>
      <c r="Q15" s="76">
        <f>O15*M15</f>
        <v>0</v>
      </c>
      <c r="R15" s="96">
        <f>P15+K15+F15</f>
        <v>0</v>
      </c>
      <c r="S15" s="76">
        <f>Q15+L15+G15</f>
        <v>0</v>
      </c>
      <c r="T15" s="1"/>
    </row>
    <row r="16" spans="1:20" x14ac:dyDescent="0.25">
      <c r="A16" s="14" t="s">
        <v>67</v>
      </c>
      <c r="B16" s="14" t="s">
        <v>68</v>
      </c>
      <c r="C16" s="99">
        <v>10</v>
      </c>
      <c r="D16" s="73">
        <f>'BPU LOT 3'!D20</f>
        <v>0</v>
      </c>
      <c r="E16" s="73">
        <f>'BPU LOT 3'!E20</f>
        <v>0</v>
      </c>
      <c r="F16" s="84">
        <f t="shared" si="0"/>
        <v>0</v>
      </c>
      <c r="G16" s="106">
        <f t="shared" si="1"/>
        <v>0</v>
      </c>
      <c r="H16" s="78">
        <v>5</v>
      </c>
      <c r="I16" s="73">
        <f>'BPU LOT 3'!F20</f>
        <v>0</v>
      </c>
      <c r="J16" s="73">
        <f>'BPU LOT 3'!G20</f>
        <v>0</v>
      </c>
      <c r="K16" s="76">
        <f t="shared" ref="K16:K22" si="2">I16*H16</f>
        <v>0</v>
      </c>
      <c r="L16" s="83">
        <f t="shared" ref="L16:L22" si="3">J16*H16</f>
        <v>0</v>
      </c>
      <c r="M16" s="78">
        <v>2</v>
      </c>
      <c r="N16" s="73">
        <f>'BPU LOT 3'!H20</f>
        <v>0</v>
      </c>
      <c r="O16" s="73">
        <f>'BPU LOT 3'!I20</f>
        <v>0</v>
      </c>
      <c r="P16" s="76">
        <f t="shared" ref="P16:P22" si="4">N16*M16</f>
        <v>0</v>
      </c>
      <c r="Q16" s="76">
        <f t="shared" ref="Q16:Q22" si="5">O16*M16</f>
        <v>0</v>
      </c>
      <c r="R16" s="96">
        <f t="shared" ref="R16:S22" si="6">P16+K16+F16</f>
        <v>0</v>
      </c>
      <c r="S16" s="76">
        <f t="shared" si="6"/>
        <v>0</v>
      </c>
      <c r="T16" s="1"/>
    </row>
    <row r="17" spans="1:20" x14ac:dyDescent="0.25">
      <c r="A17" s="14" t="s">
        <v>45</v>
      </c>
      <c r="B17" s="14" t="s">
        <v>88</v>
      </c>
      <c r="C17" s="99">
        <v>10</v>
      </c>
      <c r="D17" s="73">
        <f>'BPU LOT 3'!D21</f>
        <v>0</v>
      </c>
      <c r="E17" s="73">
        <f>'BPU LOT 3'!E21</f>
        <v>0</v>
      </c>
      <c r="F17" s="84">
        <f t="shared" si="0"/>
        <v>0</v>
      </c>
      <c r="G17" s="106">
        <f t="shared" si="1"/>
        <v>0</v>
      </c>
      <c r="H17" s="78">
        <v>5</v>
      </c>
      <c r="I17" s="73">
        <f>'BPU LOT 3'!F21</f>
        <v>0</v>
      </c>
      <c r="J17" s="73">
        <f>'BPU LOT 3'!G21</f>
        <v>0</v>
      </c>
      <c r="K17" s="76">
        <f t="shared" si="2"/>
        <v>0</v>
      </c>
      <c r="L17" s="83">
        <f t="shared" si="3"/>
        <v>0</v>
      </c>
      <c r="M17" s="78">
        <v>2</v>
      </c>
      <c r="N17" s="73">
        <f>'BPU LOT 3'!H21</f>
        <v>0</v>
      </c>
      <c r="O17" s="73">
        <f>'BPU LOT 3'!I21</f>
        <v>0</v>
      </c>
      <c r="P17" s="76">
        <f t="shared" si="4"/>
        <v>0</v>
      </c>
      <c r="Q17" s="76">
        <f t="shared" si="5"/>
        <v>0</v>
      </c>
      <c r="R17" s="96">
        <f t="shared" si="6"/>
        <v>0</v>
      </c>
      <c r="S17" s="76">
        <f t="shared" si="6"/>
        <v>0</v>
      </c>
      <c r="T17" s="1"/>
    </row>
    <row r="18" spans="1:20" x14ac:dyDescent="0.25">
      <c r="A18" s="14" t="s">
        <v>46</v>
      </c>
      <c r="B18" s="14" t="s">
        <v>89</v>
      </c>
      <c r="C18" s="99">
        <v>10</v>
      </c>
      <c r="D18" s="73">
        <f>'BPU LOT 3'!D22</f>
        <v>0</v>
      </c>
      <c r="E18" s="73">
        <f>'BPU LOT 3'!E22</f>
        <v>0</v>
      </c>
      <c r="F18" s="84">
        <f t="shared" si="0"/>
        <v>0</v>
      </c>
      <c r="G18" s="106">
        <f t="shared" si="1"/>
        <v>0</v>
      </c>
      <c r="H18" s="78">
        <v>5</v>
      </c>
      <c r="I18" s="73">
        <f>'BPU LOT 3'!F22</f>
        <v>0</v>
      </c>
      <c r="J18" s="73">
        <f>'BPU LOT 3'!G22</f>
        <v>0</v>
      </c>
      <c r="K18" s="76">
        <f t="shared" si="2"/>
        <v>0</v>
      </c>
      <c r="L18" s="83">
        <f t="shared" si="3"/>
        <v>0</v>
      </c>
      <c r="M18" s="78">
        <v>2</v>
      </c>
      <c r="N18" s="73">
        <f>'BPU LOT 3'!H22</f>
        <v>0</v>
      </c>
      <c r="O18" s="73">
        <f>'BPU LOT 3'!I22</f>
        <v>0</v>
      </c>
      <c r="P18" s="76">
        <f t="shared" si="4"/>
        <v>0</v>
      </c>
      <c r="Q18" s="76">
        <f t="shared" si="5"/>
        <v>0</v>
      </c>
      <c r="R18" s="96">
        <f t="shared" si="6"/>
        <v>0</v>
      </c>
      <c r="S18" s="76">
        <f t="shared" si="6"/>
        <v>0</v>
      </c>
      <c r="T18" s="1"/>
    </row>
    <row r="19" spans="1:20" x14ac:dyDescent="0.25">
      <c r="A19" s="14" t="s">
        <v>47</v>
      </c>
      <c r="B19" s="14" t="s">
        <v>69</v>
      </c>
      <c r="C19" s="99">
        <v>10</v>
      </c>
      <c r="D19" s="73">
        <f>'BPU LOT 3'!D23</f>
        <v>0</v>
      </c>
      <c r="E19" s="73">
        <f>'BPU LOT 3'!E23</f>
        <v>0</v>
      </c>
      <c r="F19" s="84">
        <f t="shared" si="0"/>
        <v>0</v>
      </c>
      <c r="G19" s="106">
        <f t="shared" si="1"/>
        <v>0</v>
      </c>
      <c r="H19" s="78">
        <v>5</v>
      </c>
      <c r="I19" s="73">
        <f>'BPU LOT 3'!F23</f>
        <v>0</v>
      </c>
      <c r="J19" s="73">
        <f>'BPU LOT 3'!G23</f>
        <v>0</v>
      </c>
      <c r="K19" s="76">
        <f t="shared" si="2"/>
        <v>0</v>
      </c>
      <c r="L19" s="83">
        <f t="shared" si="3"/>
        <v>0</v>
      </c>
      <c r="M19" s="78">
        <v>2</v>
      </c>
      <c r="N19" s="73">
        <f>'BPU LOT 3'!H23</f>
        <v>0</v>
      </c>
      <c r="O19" s="73">
        <f>'BPU LOT 3'!I23</f>
        <v>0</v>
      </c>
      <c r="P19" s="76">
        <f t="shared" si="4"/>
        <v>0</v>
      </c>
      <c r="Q19" s="76">
        <f t="shared" si="5"/>
        <v>0</v>
      </c>
      <c r="R19" s="96">
        <f t="shared" si="6"/>
        <v>0</v>
      </c>
      <c r="S19" s="76">
        <f t="shared" si="6"/>
        <v>0</v>
      </c>
      <c r="T19" s="1"/>
    </row>
    <row r="20" spans="1:20" x14ac:dyDescent="0.25">
      <c r="A20" s="14" t="s">
        <v>48</v>
      </c>
      <c r="B20" s="14" t="s">
        <v>69</v>
      </c>
      <c r="C20" s="99">
        <v>10</v>
      </c>
      <c r="D20" s="73">
        <f>'BPU LOT 3'!D24</f>
        <v>0</v>
      </c>
      <c r="E20" s="73">
        <f>'BPU LOT 3'!E24</f>
        <v>0</v>
      </c>
      <c r="F20" s="84">
        <f t="shared" si="0"/>
        <v>0</v>
      </c>
      <c r="G20" s="106">
        <f t="shared" si="1"/>
        <v>0</v>
      </c>
      <c r="H20" s="78">
        <v>5</v>
      </c>
      <c r="I20" s="73">
        <f>'BPU LOT 3'!F24</f>
        <v>0</v>
      </c>
      <c r="J20" s="73">
        <f>'BPU LOT 3'!G24</f>
        <v>0</v>
      </c>
      <c r="K20" s="76">
        <f t="shared" si="2"/>
        <v>0</v>
      </c>
      <c r="L20" s="83">
        <f t="shared" si="3"/>
        <v>0</v>
      </c>
      <c r="M20" s="78">
        <v>2</v>
      </c>
      <c r="N20" s="73">
        <f>'BPU LOT 3'!H24</f>
        <v>0</v>
      </c>
      <c r="O20" s="73">
        <f>'BPU LOT 3'!I24</f>
        <v>0</v>
      </c>
      <c r="P20" s="76">
        <f t="shared" si="4"/>
        <v>0</v>
      </c>
      <c r="Q20" s="76">
        <f t="shared" si="5"/>
        <v>0</v>
      </c>
      <c r="R20" s="96">
        <f t="shared" si="6"/>
        <v>0</v>
      </c>
      <c r="S20" s="76">
        <f t="shared" si="6"/>
        <v>0</v>
      </c>
      <c r="T20" s="1"/>
    </row>
    <row r="21" spans="1:20" x14ac:dyDescent="0.25">
      <c r="A21" s="14" t="s">
        <v>49</v>
      </c>
      <c r="B21" s="14" t="s">
        <v>70</v>
      </c>
      <c r="C21" s="99">
        <v>10</v>
      </c>
      <c r="D21" s="73">
        <f>'BPU LOT 3'!D25</f>
        <v>0</v>
      </c>
      <c r="E21" s="73">
        <f>'BPU LOT 3'!E25</f>
        <v>0</v>
      </c>
      <c r="F21" s="84">
        <f t="shared" si="0"/>
        <v>0</v>
      </c>
      <c r="G21" s="84">
        <f t="shared" si="1"/>
        <v>0</v>
      </c>
      <c r="H21" s="78">
        <v>5</v>
      </c>
      <c r="I21" s="73">
        <f>'BPU LOT 3'!F25</f>
        <v>0</v>
      </c>
      <c r="J21" s="73">
        <f>'BPU LOT 3'!G25</f>
        <v>0</v>
      </c>
      <c r="K21" s="76">
        <f t="shared" si="2"/>
        <v>0</v>
      </c>
      <c r="L21" s="83">
        <f t="shared" si="3"/>
        <v>0</v>
      </c>
      <c r="M21" s="78">
        <v>2</v>
      </c>
      <c r="N21" s="73">
        <f>'BPU LOT 3'!H25</f>
        <v>0</v>
      </c>
      <c r="O21" s="73">
        <f>'BPU LOT 3'!I25</f>
        <v>0</v>
      </c>
      <c r="P21" s="76">
        <f t="shared" si="4"/>
        <v>0</v>
      </c>
      <c r="Q21" s="76">
        <f t="shared" si="5"/>
        <v>0</v>
      </c>
      <c r="R21" s="96">
        <f t="shared" si="6"/>
        <v>0</v>
      </c>
      <c r="S21" s="76">
        <f t="shared" si="6"/>
        <v>0</v>
      </c>
      <c r="T21" s="1"/>
    </row>
    <row r="22" spans="1:20" x14ac:dyDescent="0.25">
      <c r="A22" s="14" t="s">
        <v>51</v>
      </c>
      <c r="B22" s="14" t="s">
        <v>69</v>
      </c>
      <c r="C22" s="99">
        <v>10</v>
      </c>
      <c r="D22" s="73">
        <f>'BPU LOT 3'!D27</f>
        <v>0</v>
      </c>
      <c r="E22" s="73">
        <f>'BPU LOT 3'!E27</f>
        <v>0</v>
      </c>
      <c r="F22" s="84">
        <f t="shared" si="0"/>
        <v>0</v>
      </c>
      <c r="G22" s="84">
        <f t="shared" ref="G22" si="7">F22*E22</f>
        <v>0</v>
      </c>
      <c r="H22" s="78">
        <v>5</v>
      </c>
      <c r="I22" s="73">
        <f>'BPU LOT 3'!F27</f>
        <v>0</v>
      </c>
      <c r="J22" s="73">
        <f>'BPU LOT 3'!G27</f>
        <v>0</v>
      </c>
      <c r="K22" s="76">
        <f t="shared" si="2"/>
        <v>0</v>
      </c>
      <c r="L22" s="83">
        <f t="shared" si="3"/>
        <v>0</v>
      </c>
      <c r="M22" s="78">
        <v>2</v>
      </c>
      <c r="N22" s="73">
        <f>'BPU LOT 3'!H27</f>
        <v>0</v>
      </c>
      <c r="O22" s="73">
        <f>'BPU LOT 3'!I27</f>
        <v>0</v>
      </c>
      <c r="P22" s="76">
        <f t="shared" si="4"/>
        <v>0</v>
      </c>
      <c r="Q22" s="75">
        <f t="shared" si="5"/>
        <v>0</v>
      </c>
      <c r="R22" s="74">
        <f t="shared" si="6"/>
        <v>0</v>
      </c>
      <c r="S22" s="76">
        <f t="shared" si="6"/>
        <v>0</v>
      </c>
      <c r="T22" s="1"/>
    </row>
    <row r="23" spans="1:20" x14ac:dyDescent="0.25">
      <c r="A23" s="47" t="s">
        <v>66</v>
      </c>
      <c r="B23" s="47"/>
      <c r="C23" s="99"/>
      <c r="D23" s="85"/>
      <c r="E23" s="85"/>
      <c r="F23" s="77">
        <f>SUM(F15:F22)</f>
        <v>0</v>
      </c>
      <c r="G23" s="79">
        <f>SUM(G15:G22)</f>
        <v>0</v>
      </c>
      <c r="H23" s="86"/>
      <c r="I23" s="76"/>
      <c r="J23" s="76"/>
      <c r="K23" s="79">
        <f>SUM(K15:K22)</f>
        <v>0</v>
      </c>
      <c r="L23" s="80">
        <f>SUM(L15:L22)</f>
        <v>0</v>
      </c>
      <c r="M23" s="78"/>
      <c r="N23" s="83"/>
      <c r="O23" s="83"/>
      <c r="P23" s="79">
        <f>SUM(P15:P22)</f>
        <v>0</v>
      </c>
      <c r="Q23" s="81">
        <f>SUM(Q15:Q22)</f>
        <v>0</v>
      </c>
      <c r="R23" s="82">
        <f>SUM(R15:R22)</f>
        <v>0</v>
      </c>
      <c r="S23" s="79">
        <f>SUM(S15:S22)</f>
        <v>0</v>
      </c>
      <c r="T23" s="1"/>
    </row>
    <row r="24" spans="1:2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ht="57.6" customHeight="1" x14ac:dyDescent="0.25">
      <c r="A25" s="101" t="s">
        <v>40</v>
      </c>
      <c r="B25" s="150"/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2"/>
      <c r="T25" s="1"/>
    </row>
    <row r="26" spans="1:2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</sheetData>
  <mergeCells count="19">
    <mergeCell ref="A1:S1"/>
    <mergeCell ref="A2:S2"/>
    <mergeCell ref="A3:S3"/>
    <mergeCell ref="A6:B6"/>
    <mergeCell ref="J6:K6"/>
    <mergeCell ref="L6:S6"/>
    <mergeCell ref="B25:S25"/>
    <mergeCell ref="A4:S4"/>
    <mergeCell ref="A14:B14"/>
    <mergeCell ref="A8:S8"/>
    <mergeCell ref="A9:Q9"/>
    <mergeCell ref="A11:A13"/>
    <mergeCell ref="B11:B13"/>
    <mergeCell ref="C11:Q11"/>
    <mergeCell ref="R11:R13"/>
    <mergeCell ref="S11:S13"/>
    <mergeCell ref="C12:G12"/>
    <mergeCell ref="H12:L12"/>
    <mergeCell ref="M12:Q1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2B999FE40F1E4CBB79B864BC85E190" ma:contentTypeVersion="9" ma:contentTypeDescription="Crée un document." ma:contentTypeScope="" ma:versionID="bb77ef92a19c046cd9fa0f33280466da">
  <xsd:schema xmlns:xsd="http://www.w3.org/2001/XMLSchema" xmlns:xs="http://www.w3.org/2001/XMLSchema" xmlns:p="http://schemas.microsoft.com/office/2006/metadata/properties" xmlns:ns3="1acf9afd-3c73-4823-9f9d-db81b49160af" targetNamespace="http://schemas.microsoft.com/office/2006/metadata/properties" ma:root="true" ma:fieldsID="e7b8ccaa55957154ee8932c5945c5efe" ns3:_="">
    <xsd:import namespace="1acf9afd-3c73-4823-9f9d-db81b49160af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f9afd-3c73-4823-9f9d-db81b49160af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2EA91D1-E063-4A86-88A7-B9DB1A4ECD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0ED4B28-A1BF-47FC-8BCA-D5871DF6BC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f9afd-3c73-4823-9f9d-db81b49160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879F70E-5CE8-49C1-9B5B-DBF4FADB9DDC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acf9afd-3c73-4823-9f9d-db81b49160af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 LOT 3</vt:lpstr>
      <vt:lpstr>DQE intérim</vt:lpstr>
      <vt:lpstr>DQE placement</vt:lpstr>
    </vt:vector>
  </TitlesOfParts>
  <Company>Centre Hospitalier de Versailles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MANZON Maud</dc:creator>
  <cp:lastModifiedBy>BAMBA Fatim</cp:lastModifiedBy>
  <dcterms:created xsi:type="dcterms:W3CDTF">2025-03-28T09:37:51Z</dcterms:created>
  <dcterms:modified xsi:type="dcterms:W3CDTF">2025-04-14T13:40:19Z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0x010100C52B999FE40F1E4CBB79B864BC85E190</vt:lpwstr>
  </property>
</Properties>
</file>