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MB07_Intérim paramédical\1_DCE\Docs travail\Word\Version 3 - 10-4-25\"/>
    </mc:Choice>
  </mc:AlternateContent>
  <bookViews>
    <workbookView xWindow="0" yWindow="0" windowWidth="28800" windowHeight="12435"/>
  </bookViews>
  <sheets>
    <sheet name="Répartition des montants max h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E58" i="1"/>
  <c r="E59" i="1"/>
  <c r="E60" i="1"/>
  <c r="E61" i="1"/>
  <c r="E62" i="1"/>
  <c r="E63" i="1"/>
  <c r="E64" i="1"/>
  <c r="E56" i="1"/>
  <c r="E40" i="1" l="1"/>
  <c r="E41" i="1"/>
  <c r="E42" i="1"/>
  <c r="E43" i="1"/>
  <c r="E44" i="1"/>
  <c r="E45" i="1"/>
  <c r="E46" i="1"/>
  <c r="E47" i="1"/>
  <c r="E39" i="1"/>
  <c r="E24" i="1"/>
  <c r="E25" i="1"/>
  <c r="E26" i="1"/>
  <c r="E27" i="1"/>
  <c r="E28" i="1"/>
  <c r="E29" i="1"/>
  <c r="E30" i="1"/>
  <c r="E31" i="1"/>
  <c r="E23" i="1"/>
  <c r="C65" i="1" l="1"/>
  <c r="B57" i="1" s="1"/>
  <c r="F64" i="1"/>
  <c r="D64" i="1"/>
  <c r="F63" i="1"/>
  <c r="D63" i="1"/>
  <c r="F62" i="1"/>
  <c r="D62" i="1"/>
  <c r="F61" i="1"/>
  <c r="D61" i="1"/>
  <c r="F60" i="1"/>
  <c r="D60" i="1"/>
  <c r="F59" i="1"/>
  <c r="D59" i="1"/>
  <c r="F58" i="1"/>
  <c r="D58" i="1"/>
  <c r="F57" i="1"/>
  <c r="D57" i="1"/>
  <c r="D56" i="1"/>
  <c r="D15" i="1"/>
  <c r="D14" i="1"/>
  <c r="D13" i="1"/>
  <c r="B59" i="1" l="1"/>
  <c r="B60" i="1"/>
  <c r="D65" i="1"/>
  <c r="E65" i="1"/>
  <c r="F65" i="1" s="1"/>
  <c r="B62" i="1"/>
  <c r="B58" i="1"/>
  <c r="B63" i="1"/>
  <c r="B64" i="1"/>
  <c r="B56" i="1"/>
  <c r="B61" i="1"/>
  <c r="D16" i="1"/>
  <c r="F56" i="1"/>
  <c r="C16" i="1"/>
  <c r="B16" i="1"/>
  <c r="B65" i="1" l="1"/>
  <c r="C48" i="1"/>
  <c r="B42" i="1" s="1"/>
  <c r="F47" i="1"/>
  <c r="D47" i="1"/>
  <c r="F46" i="1"/>
  <c r="D46" i="1"/>
  <c r="F45" i="1"/>
  <c r="D45" i="1"/>
  <c r="F44" i="1"/>
  <c r="D44" i="1"/>
  <c r="F43" i="1"/>
  <c r="D43" i="1"/>
  <c r="F42" i="1"/>
  <c r="D42" i="1"/>
  <c r="F41" i="1"/>
  <c r="D41" i="1"/>
  <c r="F40" i="1"/>
  <c r="D40" i="1"/>
  <c r="D39" i="1"/>
  <c r="C32" i="1"/>
  <c r="B27" i="1" s="1"/>
  <c r="F31" i="1"/>
  <c r="D31" i="1"/>
  <c r="F30" i="1"/>
  <c r="D30" i="1"/>
  <c r="F29" i="1"/>
  <c r="D29" i="1"/>
  <c r="F28" i="1"/>
  <c r="D28" i="1"/>
  <c r="F27" i="1"/>
  <c r="D27" i="1"/>
  <c r="F26" i="1"/>
  <c r="D26" i="1"/>
  <c r="F25" i="1"/>
  <c r="D25" i="1"/>
  <c r="F24" i="1"/>
  <c r="D24" i="1"/>
  <c r="D23" i="1"/>
  <c r="D48" i="1" l="1"/>
  <c r="E48" i="1"/>
  <c r="F48" i="1" s="1"/>
  <c r="B39" i="1"/>
  <c r="B44" i="1"/>
  <c r="B40" i="1"/>
  <c r="B41" i="1"/>
  <c r="B46" i="1"/>
  <c r="B47" i="1"/>
  <c r="B45" i="1"/>
  <c r="B43" i="1"/>
  <c r="E32" i="1"/>
  <c r="F32" i="1" s="1"/>
  <c r="D32" i="1"/>
  <c r="B23" i="1"/>
  <c r="B28" i="1"/>
  <c r="B24" i="1"/>
  <c r="B29" i="1"/>
  <c r="B25" i="1"/>
  <c r="B30" i="1"/>
  <c r="B26" i="1"/>
  <c r="B31" i="1"/>
  <c r="F39" i="1"/>
  <c r="F23" i="1"/>
  <c r="B48" i="1" l="1"/>
  <c r="B32" i="1"/>
</calcChain>
</file>

<file path=xl/sharedStrings.xml><?xml version="1.0" encoding="utf-8"?>
<sst xmlns="http://schemas.openxmlformats.org/spreadsheetml/2006/main" count="67" uniqueCount="31">
  <si>
    <t>Répartition en %</t>
  </si>
  <si>
    <t>Montant max total HT</t>
  </si>
  <si>
    <t>Etablissements concernés</t>
  </si>
  <si>
    <t>Centre hospitalier de Versailles (CHV)</t>
  </si>
  <si>
    <t>Centre hospitalier de Rambouillet (CHR)</t>
  </si>
  <si>
    <t>Centre hospitalier le Vésinet ( CHLV )</t>
  </si>
  <si>
    <t>Centre hospitalier de Houdan (CHH)</t>
  </si>
  <si>
    <t>Centre hospitalier de La Mauldre (CHLM)</t>
  </si>
  <si>
    <t>Hôpital pédiatrique de Bullion (HPB)</t>
  </si>
  <si>
    <t>EHPAD Les Aulnettes (Viroflay)</t>
  </si>
  <si>
    <t>Centre hospitalier de Plaisir ( CHP)</t>
  </si>
  <si>
    <t>Hoptial Gérontologique de Chevreuse (HGC)</t>
  </si>
  <si>
    <t>Montant HT/an</t>
  </si>
  <si>
    <t>Montant HT en € /4 ans</t>
  </si>
  <si>
    <t>Par titulaire
 montant HT/4 ans</t>
  </si>
  <si>
    <t>Par titulaire*
 montant HT/an</t>
  </si>
  <si>
    <t>ANNEXE 1  AU CCAP</t>
  </si>
  <si>
    <t>Prestations de travail temporaire et de placement de personnel paramédical et médico-administratif pour les établissements du GHT 78 SUD</t>
  </si>
  <si>
    <t>Répartition des montants  € HT maximum  par lot, par  établissement et par Titulaire</t>
  </si>
  <si>
    <t>Répartition global par lot:</t>
  </si>
  <si>
    <t>Lot du marché</t>
  </si>
  <si>
    <t>Répartition en  € HT/ 4 ans</t>
  </si>
  <si>
    <t>Répartition  sur le lot 2 : Métier de la rééductaiton</t>
  </si>
  <si>
    <t>Lot 3 :  Personnel paramédical et médico-administratif hors IBODE et IDE spécialisée Bloc Opératoire, IADE, et métiers de la rééducation</t>
  </si>
  <si>
    <t>Lot 2 : Métier de la rééductaiton</t>
  </si>
  <si>
    <t>Lot 1 : Personnel de bloc opératoire et anesthésie</t>
  </si>
  <si>
    <t>Répartition  sur le lot 1 :  Personnel de bloc opératoire et anesthésie</t>
  </si>
  <si>
    <t>Répartition en  € HT/ an</t>
  </si>
  <si>
    <t>Répartition  sur le Lot 3 :  Personnel paramédical et médico-administratif hors IBODE et IDE spécialisée Bloc Opératoire, IADE, et métiers de la rééducation</t>
  </si>
  <si>
    <t>Consultation n° 2025MB07</t>
  </si>
  <si>
    <t>* L'accord-cadre multi-attributaire  est attribué à 6 titulaires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</si>
</sst>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164" formatCode="#,##0\ [$€-40C];\-#,##0\ [$€-40C]"/>
    <numFmt numFmtId="165" formatCode="#,##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i/>
      <u/>
      <sz val="16"/>
      <color rgb="FF002060"/>
      <name val="Calibri"/>
      <family val="2"/>
      <scheme val="minor"/>
    </font>
    <font>
      <b/>
      <u/>
      <sz val="11"/>
      <color theme="8" tint="-0.499984740745262"/>
      <name val="Calibri"/>
      <family val="2"/>
      <scheme val="minor"/>
    </font>
    <font>
      <b/>
      <u/>
      <sz val="11"/>
      <color rgb="FF002060"/>
      <name val="Calibri"/>
      <family val="2"/>
      <scheme val="minor"/>
    </font>
    <font>
      <b/>
      <sz val="24"/>
      <color rgb="FF002060"/>
      <name val="Calibri"/>
      <family val="2"/>
      <scheme val="minor"/>
    </font>
    <font>
      <b/>
      <sz val="24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 applyBorder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0" fillId="4" borderId="0" xfId="0" applyFill="1"/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0" fillId="2" borderId="0" xfId="0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/>
    </xf>
    <xf numFmtId="0" fontId="0" fillId="4" borderId="1" xfId="0" applyFill="1" applyBorder="1" applyAlignment="1">
      <alignment horizontal="left" vertical="center" wrapText="1"/>
    </xf>
    <xf numFmtId="6" fontId="0" fillId="4" borderId="1" xfId="0" applyNumberFormat="1" applyFill="1" applyBorder="1" applyAlignment="1">
      <alignment horizontal="center"/>
    </xf>
    <xf numFmtId="9" fontId="0" fillId="4" borderId="1" xfId="0" applyNumberFormat="1" applyFill="1" applyBorder="1" applyAlignment="1">
      <alignment horizontal="center" vertical="center" wrapText="1"/>
    </xf>
    <xf numFmtId="165" fontId="0" fillId="0" borderId="0" xfId="0" applyNumberFormat="1"/>
    <xf numFmtId="0" fontId="1" fillId="5" borderId="1" xfId="0" applyFont="1" applyFill="1" applyBorder="1" applyAlignment="1">
      <alignment vertical="center" wrapText="1"/>
    </xf>
    <xf numFmtId="164" fontId="0" fillId="2" borderId="1" xfId="0" applyNumberFormat="1" applyFill="1" applyBorder="1"/>
    <xf numFmtId="9" fontId="0" fillId="2" borderId="1" xfId="0" applyNumberFormat="1" applyFill="1" applyBorder="1" applyAlignment="1">
      <alignment horizontal="center"/>
    </xf>
    <xf numFmtId="165" fontId="0" fillId="2" borderId="0" xfId="0" applyNumberFormat="1" applyFill="1"/>
    <xf numFmtId="0" fontId="4" fillId="2" borderId="0" xfId="0" applyFont="1" applyFill="1"/>
    <xf numFmtId="0" fontId="6" fillId="2" borderId="0" xfId="0" applyFont="1" applyFill="1" applyAlignment="1"/>
    <xf numFmtId="0" fontId="7" fillId="2" borderId="0" xfId="0" applyFont="1" applyFill="1"/>
    <xf numFmtId="0" fontId="1" fillId="5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wrapText="1"/>
    </xf>
    <xf numFmtId="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9" fontId="0" fillId="2" borderId="1" xfId="0" applyNumberForma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9" fontId="0" fillId="2" borderId="1" xfId="0" applyNumberFormat="1" applyFill="1" applyBorder="1" applyAlignment="1">
      <alignment horizontal="center" vertical="center"/>
    </xf>
    <xf numFmtId="6" fontId="0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140969</xdr:colOff>
      <xdr:row>0</xdr:row>
      <xdr:rowOff>0</xdr:rowOff>
    </xdr:from>
    <xdr:to>
      <xdr:col>0</xdr:col>
      <xdr:colOff>1127760</xdr:colOff>
      <xdr:row>0</xdr:row>
      <xdr:rowOff>845820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69" y="0"/>
          <a:ext cx="986791" cy="8458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tabSelected="1" workbookViewId="0">
      <selection activeCell="F60" sqref="F60"/>
    </sheetView>
  </sheetViews>
  <sheetFormatPr baseColWidth="10" defaultRowHeight="15" x14ac:dyDescent="0.25"/>
  <cols>
    <col min="1" max="1" width="50.5703125" customWidth="1"/>
    <col min="2" max="2" width="40.7109375" bestFit="1" customWidth="1"/>
    <col min="3" max="3" width="12.28515625" customWidth="1"/>
    <col min="4" max="4" width="12.140625" customWidth="1"/>
    <col min="5" max="5" width="14.85546875" customWidth="1"/>
    <col min="6" max="6" width="13.42578125" style="2" customWidth="1"/>
    <col min="9" max="9" width="40.7109375" bestFit="1" customWidth="1"/>
    <col min="10" max="10" width="11.5703125" style="14"/>
  </cols>
  <sheetData>
    <row r="1" spans="1:17" ht="70.150000000000006" customHeight="1" x14ac:dyDescent="0.25">
      <c r="A1" s="35" t="s">
        <v>29</v>
      </c>
      <c r="B1" s="35"/>
      <c r="C1" s="35"/>
      <c r="D1" s="35"/>
      <c r="E1" s="35"/>
      <c r="F1" s="35"/>
      <c r="G1" s="35"/>
      <c r="H1" s="35"/>
      <c r="I1" s="2"/>
    </row>
    <row r="2" spans="1:17" ht="76.900000000000006" customHeight="1" x14ac:dyDescent="0.25">
      <c r="A2" s="37" t="s">
        <v>17</v>
      </c>
      <c r="B2" s="37"/>
      <c r="C2" s="37"/>
      <c r="D2" s="37"/>
      <c r="E2" s="37"/>
      <c r="F2" s="37"/>
      <c r="G2" s="37"/>
      <c r="H2" s="37"/>
      <c r="I2" s="2"/>
    </row>
    <row r="3" spans="1:17" ht="31.5" x14ac:dyDescent="0.5">
      <c r="A3" s="36" t="s">
        <v>16</v>
      </c>
      <c r="B3" s="36"/>
      <c r="C3" s="36"/>
      <c r="D3" s="36"/>
      <c r="E3" s="36"/>
      <c r="F3" s="36"/>
      <c r="G3" s="36"/>
      <c r="H3" s="36"/>
      <c r="I3" s="2"/>
    </row>
    <row r="4" spans="1:17" x14ac:dyDescent="0.25">
      <c r="A4" s="1"/>
      <c r="B4" s="2"/>
      <c r="C4" s="2"/>
      <c r="D4" s="2"/>
      <c r="E4" s="2"/>
      <c r="G4" s="2"/>
      <c r="H4" s="2"/>
      <c r="I4" s="2"/>
    </row>
    <row r="5" spans="1:17" s="4" customFormat="1" ht="12" customHeight="1" x14ac:dyDescent="0.25">
      <c r="A5" s="3"/>
      <c r="B5" s="3"/>
      <c r="C5" s="3"/>
      <c r="D5" s="3"/>
      <c r="E5" s="3"/>
      <c r="F5" s="3"/>
      <c r="G5" s="2"/>
      <c r="H5" s="2"/>
      <c r="I5" s="2"/>
      <c r="J5" s="18"/>
      <c r="K5" s="2"/>
      <c r="L5" s="2"/>
      <c r="M5" s="2"/>
      <c r="N5" s="2"/>
      <c r="O5" s="2"/>
      <c r="P5" s="2"/>
      <c r="Q5" s="2"/>
    </row>
    <row r="6" spans="1:17" s="4" customFormat="1" ht="21.6" customHeight="1" x14ac:dyDescent="0.35">
      <c r="A6" s="20" t="s">
        <v>18</v>
      </c>
      <c r="B6" s="3"/>
      <c r="C6" s="3"/>
      <c r="D6" s="3"/>
      <c r="E6" s="3"/>
      <c r="F6" s="3"/>
      <c r="G6" s="2"/>
      <c r="H6" s="2"/>
      <c r="I6" s="2"/>
      <c r="J6" s="18"/>
      <c r="K6" s="2"/>
      <c r="L6" s="2"/>
      <c r="M6" s="2"/>
      <c r="N6" s="2"/>
      <c r="O6" s="2"/>
      <c r="P6" s="2"/>
      <c r="Q6" s="2"/>
    </row>
    <row r="7" spans="1:17" s="4" customFormat="1" ht="12" customHeight="1" x14ac:dyDescent="0.25">
      <c r="A7" s="3"/>
      <c r="B7" s="3"/>
      <c r="C7" s="3"/>
      <c r="D7" s="3"/>
      <c r="E7" s="3"/>
      <c r="F7" s="3"/>
      <c r="G7" s="2"/>
      <c r="H7" s="2"/>
      <c r="I7" s="2"/>
      <c r="J7" s="18"/>
      <c r="K7" s="2"/>
      <c r="L7" s="2"/>
      <c r="M7" s="2"/>
      <c r="N7" s="2"/>
      <c r="O7" s="2"/>
      <c r="P7" s="2"/>
      <c r="Q7" s="2"/>
    </row>
    <row r="8" spans="1:17" s="4" customFormat="1" ht="12" customHeight="1" x14ac:dyDescent="0.25">
      <c r="A8" s="3"/>
      <c r="B8" s="3"/>
      <c r="C8" s="3"/>
      <c r="D8" s="3"/>
      <c r="E8" s="3"/>
      <c r="F8" s="3"/>
      <c r="G8" s="2"/>
      <c r="H8" s="2"/>
      <c r="I8" s="2"/>
      <c r="J8" s="18"/>
      <c r="K8" s="2"/>
      <c r="L8" s="2"/>
      <c r="M8" s="2"/>
      <c r="N8" s="2"/>
      <c r="O8" s="2"/>
      <c r="P8" s="2"/>
      <c r="Q8" s="2"/>
    </row>
    <row r="9" spans="1:17" s="4" customFormat="1" ht="12" customHeight="1" x14ac:dyDescent="0.25">
      <c r="A9" s="3"/>
      <c r="B9" s="3"/>
      <c r="C9" s="3"/>
      <c r="D9" s="3"/>
      <c r="E9" s="3"/>
      <c r="F9" s="3"/>
      <c r="G9" s="2"/>
      <c r="H9" s="2"/>
      <c r="I9" s="2"/>
      <c r="J9" s="18"/>
      <c r="K9" s="2"/>
      <c r="L9" s="2"/>
      <c r="M9" s="2"/>
      <c r="N9" s="2"/>
      <c r="O9" s="2"/>
      <c r="P9" s="2"/>
      <c r="Q9" s="2"/>
    </row>
    <row r="10" spans="1:17" s="4" customFormat="1" ht="12" customHeight="1" x14ac:dyDescent="0.25">
      <c r="A10" s="21" t="s">
        <v>19</v>
      </c>
      <c r="B10" s="2"/>
      <c r="C10" s="2"/>
      <c r="D10" s="3"/>
      <c r="E10" s="3"/>
      <c r="F10" s="3"/>
      <c r="G10" s="2"/>
      <c r="H10" s="2"/>
      <c r="I10" s="2"/>
      <c r="J10" s="18"/>
      <c r="K10" s="2"/>
      <c r="L10" s="2"/>
      <c r="M10" s="2"/>
      <c r="N10" s="2"/>
      <c r="O10" s="2"/>
      <c r="P10" s="2"/>
      <c r="Q10" s="2"/>
    </row>
    <row r="11" spans="1:17" s="4" customFormat="1" ht="12" customHeight="1" x14ac:dyDescent="0.25">
      <c r="A11" s="2"/>
      <c r="B11" s="2"/>
      <c r="C11" s="2"/>
      <c r="D11" s="3"/>
      <c r="E11" s="3"/>
      <c r="F11" s="3"/>
      <c r="G11" s="2"/>
      <c r="H11" s="2"/>
      <c r="I11" s="2"/>
      <c r="J11" s="18"/>
      <c r="K11" s="2"/>
      <c r="L11" s="2"/>
      <c r="M11" s="2"/>
      <c r="N11" s="2"/>
      <c r="O11" s="2"/>
      <c r="P11" s="2"/>
      <c r="Q11" s="2"/>
    </row>
    <row r="12" spans="1:17" s="4" customFormat="1" ht="48.6" customHeight="1" x14ac:dyDescent="0.25">
      <c r="A12" s="22" t="s">
        <v>20</v>
      </c>
      <c r="B12" s="9" t="s">
        <v>0</v>
      </c>
      <c r="C12" s="9" t="s">
        <v>27</v>
      </c>
      <c r="D12" s="9" t="s">
        <v>21</v>
      </c>
      <c r="E12" s="3"/>
      <c r="F12" s="3"/>
      <c r="G12" s="2"/>
      <c r="H12" s="2"/>
      <c r="I12" s="2"/>
      <c r="J12" s="18"/>
      <c r="K12" s="2"/>
      <c r="L12" s="2"/>
      <c r="M12" s="2"/>
      <c r="N12" s="2"/>
      <c r="O12" s="2"/>
      <c r="P12" s="2"/>
      <c r="Q12" s="2"/>
    </row>
    <row r="13" spans="1:17" s="4" customFormat="1" ht="12" customHeight="1" x14ac:dyDescent="0.25">
      <c r="A13" s="23" t="s">
        <v>25</v>
      </c>
      <c r="B13" s="32">
        <v>0.34</v>
      </c>
      <c r="C13" s="24">
        <v>5300000</v>
      </c>
      <c r="D13" s="33">
        <f>C13*4</f>
        <v>21200000</v>
      </c>
      <c r="E13" s="3"/>
      <c r="F13" s="3"/>
      <c r="G13" s="2"/>
      <c r="H13" s="2"/>
      <c r="I13" s="2"/>
      <c r="J13" s="18"/>
      <c r="K13" s="2"/>
      <c r="L13" s="2"/>
      <c r="M13" s="2"/>
      <c r="N13" s="2"/>
      <c r="O13" s="2"/>
      <c r="P13" s="2"/>
      <c r="Q13" s="2"/>
    </row>
    <row r="14" spans="1:17" s="4" customFormat="1" ht="12" customHeight="1" x14ac:dyDescent="0.25">
      <c r="A14" s="31" t="s">
        <v>24</v>
      </c>
      <c r="B14" s="32">
        <v>0.01</v>
      </c>
      <c r="C14" s="24">
        <v>200000</v>
      </c>
      <c r="D14" s="33">
        <f>C14*4</f>
        <v>800000</v>
      </c>
      <c r="E14" s="3"/>
      <c r="F14" s="3"/>
      <c r="G14" s="2"/>
      <c r="H14" s="2"/>
      <c r="I14" s="2"/>
      <c r="J14" s="18"/>
      <c r="K14" s="2"/>
      <c r="L14" s="2"/>
      <c r="M14" s="2"/>
      <c r="N14" s="2"/>
      <c r="O14" s="2"/>
      <c r="P14" s="2"/>
      <c r="Q14" s="2"/>
    </row>
    <row r="15" spans="1:17" s="4" customFormat="1" ht="48.6" customHeight="1" x14ac:dyDescent="0.25">
      <c r="A15" s="30" t="s">
        <v>23</v>
      </c>
      <c r="B15" s="32">
        <v>0.65</v>
      </c>
      <c r="C15" s="24">
        <v>10000000</v>
      </c>
      <c r="D15" s="33">
        <f>C15*4</f>
        <v>40000000</v>
      </c>
      <c r="E15" s="3"/>
      <c r="F15" s="3"/>
      <c r="G15" s="2"/>
      <c r="H15" s="2"/>
      <c r="I15" s="2"/>
      <c r="J15" s="18"/>
      <c r="K15" s="2"/>
      <c r="L15" s="2"/>
      <c r="M15" s="2"/>
      <c r="N15" s="2"/>
      <c r="O15" s="2"/>
      <c r="P15" s="2"/>
      <c r="Q15" s="2"/>
    </row>
    <row r="16" spans="1:17" s="4" customFormat="1" ht="21" customHeight="1" x14ac:dyDescent="0.25">
      <c r="A16" s="25" t="s">
        <v>1</v>
      </c>
      <c r="B16" s="26">
        <f>SUM(B13:B15)</f>
        <v>1</v>
      </c>
      <c r="C16" s="24">
        <f>SUM(C13:C15)</f>
        <v>15500000</v>
      </c>
      <c r="D16" s="33">
        <f>SUM(D13:D15)</f>
        <v>62000000</v>
      </c>
      <c r="E16" s="3"/>
      <c r="F16" s="3"/>
      <c r="G16" s="2"/>
      <c r="H16" s="2"/>
      <c r="I16" s="2"/>
      <c r="J16" s="18"/>
      <c r="K16" s="2"/>
      <c r="L16" s="2"/>
      <c r="M16" s="2"/>
      <c r="N16" s="2"/>
      <c r="O16" s="2"/>
      <c r="P16" s="2"/>
      <c r="Q16" s="2"/>
    </row>
    <row r="17" spans="1:17" s="4" customFormat="1" ht="13.9" customHeight="1" x14ac:dyDescent="0.25">
      <c r="A17" s="3"/>
      <c r="B17" s="3"/>
      <c r="C17" s="3"/>
      <c r="D17" s="3"/>
      <c r="E17" s="3"/>
      <c r="F17" s="3"/>
      <c r="G17" s="2"/>
      <c r="H17" s="2"/>
      <c r="I17" s="2"/>
      <c r="J17" s="18"/>
      <c r="K17" s="2"/>
      <c r="L17" s="2"/>
      <c r="M17" s="2"/>
      <c r="N17" s="2"/>
      <c r="O17" s="2"/>
      <c r="P17" s="2"/>
      <c r="Q17" s="2"/>
    </row>
    <row r="18" spans="1:17" s="4" customFormat="1" ht="13.9" customHeight="1" x14ac:dyDescent="0.25">
      <c r="A18" s="3"/>
      <c r="B18" s="3"/>
      <c r="C18" s="3"/>
      <c r="D18" s="3"/>
      <c r="E18" s="3"/>
      <c r="F18" s="3"/>
      <c r="G18" s="2"/>
      <c r="H18" s="2"/>
      <c r="I18" s="2"/>
      <c r="J18" s="18"/>
      <c r="K18" s="2"/>
      <c r="L18" s="2"/>
      <c r="M18" s="2"/>
      <c r="N18" s="2"/>
      <c r="O18" s="2"/>
      <c r="P18" s="2"/>
      <c r="Q18" s="2"/>
    </row>
    <row r="19" spans="1:17" s="4" customFormat="1" ht="13.9" customHeight="1" x14ac:dyDescent="0.25">
      <c r="A19" s="3"/>
      <c r="B19" s="3"/>
      <c r="C19" s="3"/>
      <c r="D19" s="3"/>
      <c r="E19" s="3"/>
      <c r="F19" s="3"/>
      <c r="G19" s="2"/>
      <c r="H19" s="2"/>
      <c r="I19" s="2"/>
      <c r="J19" s="18"/>
      <c r="K19" s="2"/>
      <c r="L19" s="2"/>
      <c r="M19" s="2"/>
      <c r="N19" s="2"/>
      <c r="O19" s="2"/>
      <c r="P19" s="2"/>
      <c r="Q19" s="2"/>
    </row>
    <row r="20" spans="1:17" s="4" customFormat="1" ht="13.9" customHeight="1" x14ac:dyDescent="0.25">
      <c r="A20" s="21" t="s">
        <v>26</v>
      </c>
      <c r="B20" s="2"/>
      <c r="C20" s="2"/>
      <c r="D20" s="2"/>
      <c r="E20" s="2"/>
      <c r="F20" s="2"/>
      <c r="G20" s="2"/>
      <c r="H20" s="2"/>
      <c r="I20" s="2"/>
      <c r="J20" s="18"/>
      <c r="K20" s="2"/>
      <c r="L20" s="2"/>
      <c r="M20" s="2"/>
      <c r="N20" s="2"/>
      <c r="O20" s="2"/>
      <c r="P20" s="2"/>
      <c r="Q20" s="2"/>
    </row>
    <row r="21" spans="1:17" s="4" customFormat="1" ht="13.9" customHeight="1" x14ac:dyDescent="0.25">
      <c r="A21" s="2"/>
      <c r="B21" s="2"/>
      <c r="C21" s="2"/>
      <c r="D21" s="2"/>
      <c r="E21" s="2"/>
      <c r="F21" s="2"/>
      <c r="G21" s="2"/>
      <c r="H21" s="2"/>
      <c r="I21" s="8"/>
      <c r="J21" s="18"/>
      <c r="K21" s="2"/>
      <c r="L21" s="2"/>
      <c r="M21" s="2"/>
      <c r="N21" s="2"/>
      <c r="O21" s="2"/>
      <c r="P21" s="2"/>
      <c r="Q21" s="2"/>
    </row>
    <row r="22" spans="1:17" s="4" customFormat="1" ht="52.15" customHeight="1" x14ac:dyDescent="0.25">
      <c r="A22" s="10" t="s">
        <v>2</v>
      </c>
      <c r="B22" s="9" t="s">
        <v>0</v>
      </c>
      <c r="C22" s="9" t="s">
        <v>12</v>
      </c>
      <c r="D22" s="9" t="s">
        <v>13</v>
      </c>
      <c r="E22" s="9" t="s">
        <v>15</v>
      </c>
      <c r="F22" s="9" t="s">
        <v>14</v>
      </c>
      <c r="G22" s="2"/>
      <c r="H22" s="2"/>
      <c r="I22" s="8"/>
      <c r="J22" s="18"/>
      <c r="K22" s="2"/>
      <c r="L22" s="2"/>
      <c r="M22" s="2"/>
      <c r="N22" s="2"/>
      <c r="O22" s="2"/>
      <c r="P22" s="2"/>
      <c r="Q22" s="2"/>
    </row>
    <row r="23" spans="1:17" s="4" customFormat="1" ht="13.9" customHeight="1" x14ac:dyDescent="0.25">
      <c r="A23" s="5" t="s">
        <v>3</v>
      </c>
      <c r="B23" s="17">
        <f>C23/C32</f>
        <v>0.56603773584905659</v>
      </c>
      <c r="C23" s="6">
        <v>3000000</v>
      </c>
      <c r="D23" s="6">
        <f>C23*4</f>
        <v>12000000</v>
      </c>
      <c r="E23" s="6">
        <f>C23/6</f>
        <v>500000</v>
      </c>
      <c r="F23" s="16">
        <f>E23*4</f>
        <v>2000000</v>
      </c>
      <c r="G23" s="2"/>
      <c r="H23" s="2"/>
      <c r="I23" s="2"/>
      <c r="J23" s="18"/>
      <c r="K23" s="2"/>
      <c r="L23" s="2"/>
      <c r="M23" s="2"/>
      <c r="N23" s="2"/>
      <c r="O23" s="2"/>
      <c r="P23" s="2"/>
      <c r="Q23" s="2"/>
    </row>
    <row r="24" spans="1:17" s="4" customFormat="1" ht="13.9" customHeight="1" x14ac:dyDescent="0.25">
      <c r="A24" s="5" t="s">
        <v>4</v>
      </c>
      <c r="B24" s="17">
        <f>C24/C32</f>
        <v>0.20754716981132076</v>
      </c>
      <c r="C24" s="6">
        <v>1100000</v>
      </c>
      <c r="D24" s="6">
        <f t="shared" ref="D24:D31" si="0">C24*4</f>
        <v>4400000</v>
      </c>
      <c r="E24" s="6">
        <f t="shared" ref="E24:E31" si="1">C24/6</f>
        <v>183333.33333333334</v>
      </c>
      <c r="F24" s="16">
        <f t="shared" ref="F24:F32" si="2">E24*4</f>
        <v>733333.33333333337</v>
      </c>
      <c r="G24" s="2"/>
      <c r="H24" s="2"/>
      <c r="I24" s="2"/>
      <c r="J24" s="18"/>
      <c r="K24" s="2"/>
      <c r="L24" s="2"/>
      <c r="M24" s="2"/>
      <c r="N24" s="2"/>
      <c r="O24" s="2"/>
      <c r="P24" s="2"/>
      <c r="Q24" s="2"/>
    </row>
    <row r="25" spans="1:17" s="4" customFormat="1" ht="13.9" customHeight="1" x14ac:dyDescent="0.25">
      <c r="A25" s="5" t="s">
        <v>10</v>
      </c>
      <c r="B25" s="17">
        <f>C25/C32</f>
        <v>7.5471698113207544E-2</v>
      </c>
      <c r="C25" s="6">
        <v>400000</v>
      </c>
      <c r="D25" s="6">
        <f t="shared" si="0"/>
        <v>1600000</v>
      </c>
      <c r="E25" s="6">
        <f t="shared" si="1"/>
        <v>66666.666666666672</v>
      </c>
      <c r="F25" s="16">
        <f t="shared" si="2"/>
        <v>266666.66666666669</v>
      </c>
      <c r="G25" s="2"/>
      <c r="H25" s="2"/>
      <c r="I25" s="2"/>
      <c r="J25" s="18"/>
      <c r="K25" s="2"/>
      <c r="L25" s="2"/>
      <c r="M25" s="2"/>
      <c r="N25" s="2"/>
      <c r="O25" s="2"/>
      <c r="P25" s="2"/>
      <c r="Q25" s="2"/>
    </row>
    <row r="26" spans="1:17" s="4" customFormat="1" ht="13.9" customHeight="1" x14ac:dyDescent="0.25">
      <c r="A26" s="5" t="s">
        <v>5</v>
      </c>
      <c r="B26" s="17">
        <f>(C26/C32)</f>
        <v>7.5471698113207544E-2</v>
      </c>
      <c r="C26" s="6">
        <v>400000</v>
      </c>
      <c r="D26" s="6">
        <f t="shared" si="0"/>
        <v>1600000</v>
      </c>
      <c r="E26" s="6">
        <f t="shared" si="1"/>
        <v>66666.666666666672</v>
      </c>
      <c r="F26" s="16">
        <f t="shared" si="2"/>
        <v>266666.66666666669</v>
      </c>
      <c r="G26" s="2"/>
      <c r="H26" s="2"/>
      <c r="I26" s="2"/>
      <c r="J26" s="18"/>
      <c r="K26" s="2"/>
      <c r="L26" s="2"/>
      <c r="M26" s="2"/>
      <c r="N26" s="2"/>
      <c r="O26" s="2"/>
      <c r="P26" s="2"/>
      <c r="Q26" s="2"/>
    </row>
    <row r="27" spans="1:17" s="4" customFormat="1" ht="13.9" customHeight="1" x14ac:dyDescent="0.25">
      <c r="A27" s="5" t="s">
        <v>7</v>
      </c>
      <c r="B27" s="17">
        <f>(C27/C32)</f>
        <v>1.6981132075471698E-2</v>
      </c>
      <c r="C27" s="6">
        <v>90000</v>
      </c>
      <c r="D27" s="6">
        <f t="shared" si="0"/>
        <v>360000</v>
      </c>
      <c r="E27" s="6">
        <f t="shared" si="1"/>
        <v>15000</v>
      </c>
      <c r="F27" s="16">
        <f t="shared" si="2"/>
        <v>60000</v>
      </c>
      <c r="G27" s="2"/>
      <c r="H27" s="2"/>
      <c r="I27" s="2"/>
      <c r="J27" s="18"/>
      <c r="K27" s="2"/>
      <c r="L27" s="2"/>
      <c r="M27" s="2"/>
      <c r="N27" s="2"/>
      <c r="O27" s="2"/>
      <c r="P27" s="2"/>
      <c r="Q27" s="2"/>
    </row>
    <row r="28" spans="1:17" s="4" customFormat="1" ht="13.9" customHeight="1" x14ac:dyDescent="0.25">
      <c r="A28" s="5" t="s">
        <v>9</v>
      </c>
      <c r="B28" s="17">
        <f>C28/C32</f>
        <v>1.6981132075471698E-2</v>
      </c>
      <c r="C28" s="6">
        <v>90000</v>
      </c>
      <c r="D28" s="6">
        <f t="shared" si="0"/>
        <v>360000</v>
      </c>
      <c r="E28" s="6">
        <f t="shared" si="1"/>
        <v>15000</v>
      </c>
      <c r="F28" s="16">
        <f t="shared" si="2"/>
        <v>60000</v>
      </c>
      <c r="G28" s="2"/>
      <c r="H28" s="2"/>
      <c r="I28" s="2"/>
      <c r="J28" s="18"/>
      <c r="K28" s="2"/>
      <c r="L28" s="2"/>
      <c r="M28" s="2"/>
      <c r="N28" s="2"/>
      <c r="O28" s="2"/>
      <c r="P28" s="2"/>
      <c r="Q28" s="2"/>
    </row>
    <row r="29" spans="1:17" s="4" customFormat="1" ht="13.9" customHeight="1" x14ac:dyDescent="0.25">
      <c r="A29" s="7" t="s">
        <v>6</v>
      </c>
      <c r="B29" s="17">
        <f>C29/C32</f>
        <v>1.509433962264151E-2</v>
      </c>
      <c r="C29" s="6">
        <v>80000</v>
      </c>
      <c r="D29" s="6">
        <f t="shared" si="0"/>
        <v>320000</v>
      </c>
      <c r="E29" s="6">
        <f t="shared" si="1"/>
        <v>13333.333333333334</v>
      </c>
      <c r="F29" s="16">
        <f t="shared" si="2"/>
        <v>53333.333333333336</v>
      </c>
      <c r="G29" s="2"/>
      <c r="H29" s="2"/>
      <c r="I29" s="2"/>
      <c r="J29" s="18"/>
      <c r="K29" s="2"/>
      <c r="L29" s="2"/>
      <c r="M29" s="2"/>
      <c r="N29" s="2"/>
      <c r="O29" s="2"/>
      <c r="P29" s="2"/>
      <c r="Q29" s="2"/>
    </row>
    <row r="30" spans="1:17" s="4" customFormat="1" ht="13.9" customHeight="1" x14ac:dyDescent="0.25">
      <c r="A30" s="5" t="s">
        <v>8</v>
      </c>
      <c r="B30" s="17">
        <f>C30/C32</f>
        <v>1.1320754716981131E-2</v>
      </c>
      <c r="C30" s="6">
        <v>60000</v>
      </c>
      <c r="D30" s="6">
        <f t="shared" si="0"/>
        <v>240000</v>
      </c>
      <c r="E30" s="6">
        <f t="shared" si="1"/>
        <v>10000</v>
      </c>
      <c r="F30" s="16">
        <f t="shared" si="2"/>
        <v>40000</v>
      </c>
      <c r="G30" s="2"/>
      <c r="H30" s="2"/>
      <c r="I30" s="2"/>
      <c r="J30" s="18"/>
      <c r="K30" s="2"/>
      <c r="L30" s="2"/>
      <c r="M30" s="2"/>
      <c r="N30" s="2"/>
      <c r="O30" s="2"/>
      <c r="P30" s="2"/>
      <c r="Q30" s="2"/>
    </row>
    <row r="31" spans="1:17" s="4" customFormat="1" ht="13.9" customHeight="1" x14ac:dyDescent="0.25">
      <c r="A31" s="5" t="s">
        <v>11</v>
      </c>
      <c r="B31" s="17">
        <f>C31/C32</f>
        <v>1.509433962264151E-2</v>
      </c>
      <c r="C31" s="6">
        <v>80000</v>
      </c>
      <c r="D31" s="6">
        <f t="shared" si="0"/>
        <v>320000</v>
      </c>
      <c r="E31" s="6">
        <f t="shared" si="1"/>
        <v>13333.333333333334</v>
      </c>
      <c r="F31" s="16">
        <f t="shared" si="2"/>
        <v>53333.333333333336</v>
      </c>
      <c r="G31" s="2"/>
      <c r="H31" s="2"/>
      <c r="I31" s="2"/>
      <c r="J31" s="18"/>
      <c r="K31" s="2"/>
      <c r="L31" s="2"/>
      <c r="M31" s="2"/>
      <c r="N31" s="2"/>
      <c r="O31" s="2"/>
      <c r="P31" s="2"/>
      <c r="Q31" s="2"/>
    </row>
    <row r="32" spans="1:17" s="4" customFormat="1" ht="13.9" customHeight="1" x14ac:dyDescent="0.25">
      <c r="A32" s="11" t="s">
        <v>1</v>
      </c>
      <c r="B32" s="13">
        <f>SUM(B23:B31)</f>
        <v>1</v>
      </c>
      <c r="C32" s="12">
        <f>SUM(C23:C31)</f>
        <v>5300000</v>
      </c>
      <c r="D32" s="27">
        <f>SUM(D23:D31)</f>
        <v>21200000</v>
      </c>
      <c r="E32" s="27">
        <f>SUM(E23:E31)</f>
        <v>883333.33333333337</v>
      </c>
      <c r="F32" s="28">
        <f t="shared" si="2"/>
        <v>3533333.3333333335</v>
      </c>
      <c r="G32" s="2"/>
      <c r="H32" s="2"/>
      <c r="I32" s="2"/>
      <c r="J32" s="18"/>
      <c r="K32" s="2"/>
      <c r="L32" s="2"/>
      <c r="M32" s="2"/>
      <c r="N32" s="2"/>
      <c r="O32" s="2"/>
      <c r="P32" s="2"/>
      <c r="Q32" s="2"/>
    </row>
    <row r="33" spans="1:17" s="4" customFormat="1" ht="13.9" customHeight="1" x14ac:dyDescent="0.25">
      <c r="A33" s="19" t="s">
        <v>30</v>
      </c>
      <c r="B33" s="2"/>
      <c r="C33" s="2"/>
      <c r="D33" s="2"/>
      <c r="E33" s="2"/>
      <c r="F33" s="2"/>
      <c r="G33" s="2"/>
      <c r="H33" s="2"/>
      <c r="I33" s="2"/>
      <c r="J33" s="18"/>
      <c r="K33" s="2"/>
      <c r="L33" s="2"/>
      <c r="M33" s="2"/>
      <c r="N33" s="2"/>
      <c r="O33" s="2"/>
      <c r="P33" s="2"/>
      <c r="Q33" s="2"/>
    </row>
    <row r="34" spans="1:17" s="4" customFormat="1" ht="13.9" customHeight="1" x14ac:dyDescent="0.25">
      <c r="A34" s="3"/>
      <c r="B34" s="3"/>
      <c r="C34" s="3"/>
      <c r="D34" s="3"/>
      <c r="E34" s="3"/>
      <c r="F34" s="3"/>
      <c r="G34" s="2"/>
      <c r="H34" s="2"/>
      <c r="I34" s="2"/>
      <c r="J34" s="18"/>
      <c r="K34" s="2"/>
      <c r="L34" s="2"/>
      <c r="M34" s="2"/>
      <c r="N34" s="2"/>
      <c r="O34" s="2"/>
      <c r="P34" s="2"/>
      <c r="Q34" s="2"/>
    </row>
    <row r="35" spans="1:17" s="4" customFormat="1" ht="13.9" customHeight="1" x14ac:dyDescent="0.25">
      <c r="A35" s="3"/>
      <c r="B35" s="3"/>
      <c r="C35" s="3"/>
      <c r="D35" s="3"/>
      <c r="E35" s="3"/>
      <c r="F35" s="3"/>
      <c r="G35" s="2"/>
      <c r="H35" s="2"/>
      <c r="I35" s="2"/>
      <c r="J35" s="18"/>
      <c r="K35" s="2"/>
      <c r="L35" s="2"/>
      <c r="M35" s="2"/>
      <c r="N35" s="2"/>
      <c r="O35" s="2"/>
      <c r="P35" s="2"/>
      <c r="Q35" s="2"/>
    </row>
    <row r="36" spans="1:17" s="4" customFormat="1" ht="13.9" customHeight="1" x14ac:dyDescent="0.25">
      <c r="A36" s="21" t="s">
        <v>22</v>
      </c>
      <c r="B36" s="2"/>
      <c r="C36" s="2"/>
      <c r="D36" s="2"/>
      <c r="E36" s="2"/>
      <c r="F36" s="2"/>
      <c r="G36" s="2"/>
      <c r="H36" s="2"/>
      <c r="I36" s="2"/>
      <c r="J36" s="18"/>
      <c r="K36" s="2"/>
      <c r="L36" s="2"/>
      <c r="M36" s="2"/>
      <c r="N36" s="2"/>
      <c r="O36" s="2"/>
      <c r="P36" s="2"/>
      <c r="Q36" s="2"/>
    </row>
    <row r="37" spans="1:17" s="4" customFormat="1" ht="13.9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18"/>
      <c r="K37" s="2"/>
      <c r="L37" s="2"/>
      <c r="M37" s="2"/>
      <c r="N37" s="2"/>
      <c r="O37" s="2"/>
      <c r="P37" s="2"/>
      <c r="Q37" s="2"/>
    </row>
    <row r="38" spans="1:17" s="4" customFormat="1" ht="45.6" customHeight="1" x14ac:dyDescent="0.25">
      <c r="A38" s="10" t="s">
        <v>2</v>
      </c>
      <c r="B38" s="9" t="s">
        <v>0</v>
      </c>
      <c r="C38" s="9" t="s">
        <v>12</v>
      </c>
      <c r="D38" s="15" t="s">
        <v>13</v>
      </c>
      <c r="E38" s="9" t="s">
        <v>15</v>
      </c>
      <c r="F38" s="9" t="s">
        <v>14</v>
      </c>
      <c r="G38" s="2"/>
      <c r="H38" s="2"/>
      <c r="I38" s="2"/>
      <c r="J38" s="18"/>
      <c r="K38" s="2"/>
      <c r="L38" s="2"/>
      <c r="M38" s="2"/>
      <c r="N38" s="2"/>
      <c r="O38" s="2"/>
      <c r="P38" s="2"/>
      <c r="Q38" s="2"/>
    </row>
    <row r="39" spans="1:17" s="4" customFormat="1" ht="13.9" customHeight="1" x14ac:dyDescent="0.25">
      <c r="A39" s="5" t="s">
        <v>3</v>
      </c>
      <c r="B39" s="17">
        <f>C39/C48</f>
        <v>0.15</v>
      </c>
      <c r="C39" s="6">
        <v>30000</v>
      </c>
      <c r="D39" s="29">
        <f>C39*4</f>
        <v>120000</v>
      </c>
      <c r="E39" s="6">
        <f>C39/6</f>
        <v>5000</v>
      </c>
      <c r="F39" s="6">
        <f>E39*4</f>
        <v>20000</v>
      </c>
      <c r="G39" s="2"/>
      <c r="H39" s="2"/>
      <c r="I39" s="2"/>
      <c r="J39" s="18"/>
      <c r="K39" s="2"/>
      <c r="L39" s="2"/>
      <c r="M39" s="2"/>
      <c r="N39" s="2"/>
      <c r="O39" s="2"/>
      <c r="P39" s="2"/>
      <c r="Q39" s="2"/>
    </row>
    <row r="40" spans="1:17" s="4" customFormat="1" ht="13.9" customHeight="1" x14ac:dyDescent="0.25">
      <c r="A40" s="5" t="s">
        <v>4</v>
      </c>
      <c r="B40" s="17">
        <f>C40/C48</f>
        <v>0.15</v>
      </c>
      <c r="C40" s="6">
        <v>30000</v>
      </c>
      <c r="D40" s="29">
        <f>C40*4</f>
        <v>120000</v>
      </c>
      <c r="E40" s="6">
        <f t="shared" ref="E40:E47" si="3">C40/6</f>
        <v>5000</v>
      </c>
      <c r="F40" s="6">
        <f t="shared" ref="F40:F48" si="4">E40*4</f>
        <v>20000</v>
      </c>
      <c r="G40" s="2"/>
      <c r="H40" s="2"/>
      <c r="I40" s="2"/>
      <c r="J40" s="18"/>
      <c r="K40" s="2"/>
      <c r="L40" s="2"/>
      <c r="M40" s="2"/>
      <c r="N40" s="2"/>
      <c r="O40" s="2"/>
      <c r="P40" s="2"/>
      <c r="Q40" s="2"/>
    </row>
    <row r="41" spans="1:17" s="4" customFormat="1" ht="13.9" customHeight="1" x14ac:dyDescent="0.25">
      <c r="A41" s="5" t="s">
        <v>10</v>
      </c>
      <c r="B41" s="17">
        <f>C41/C48</f>
        <v>0.3</v>
      </c>
      <c r="C41" s="6">
        <v>60000</v>
      </c>
      <c r="D41" s="29">
        <f t="shared" ref="D41:D47" si="5">C41*4</f>
        <v>240000</v>
      </c>
      <c r="E41" s="6">
        <f t="shared" si="3"/>
        <v>10000</v>
      </c>
      <c r="F41" s="6">
        <f t="shared" si="4"/>
        <v>40000</v>
      </c>
      <c r="G41" s="2"/>
      <c r="H41" s="2"/>
      <c r="I41" s="2"/>
      <c r="J41" s="18"/>
      <c r="K41" s="2"/>
      <c r="L41" s="2"/>
      <c r="M41" s="2"/>
      <c r="N41" s="2"/>
      <c r="O41" s="2"/>
      <c r="P41" s="2"/>
      <c r="Q41" s="2"/>
    </row>
    <row r="42" spans="1:17" s="4" customFormat="1" ht="13.9" customHeight="1" x14ac:dyDescent="0.25">
      <c r="A42" s="5" t="s">
        <v>5</v>
      </c>
      <c r="B42" s="17">
        <f>C42/C48</f>
        <v>0.15</v>
      </c>
      <c r="C42" s="6">
        <v>30000</v>
      </c>
      <c r="D42" s="29">
        <f t="shared" si="5"/>
        <v>120000</v>
      </c>
      <c r="E42" s="6">
        <f t="shared" si="3"/>
        <v>5000</v>
      </c>
      <c r="F42" s="6">
        <f t="shared" si="4"/>
        <v>20000</v>
      </c>
      <c r="G42" s="2"/>
      <c r="H42" s="2"/>
      <c r="I42" s="2"/>
      <c r="J42" s="18"/>
      <c r="K42" s="2"/>
      <c r="L42" s="2"/>
      <c r="M42" s="2"/>
      <c r="N42" s="2"/>
      <c r="O42" s="2"/>
      <c r="P42" s="2"/>
      <c r="Q42" s="2"/>
    </row>
    <row r="43" spans="1:17" s="4" customFormat="1" ht="13.9" customHeight="1" x14ac:dyDescent="0.25">
      <c r="A43" s="5" t="s">
        <v>7</v>
      </c>
      <c r="B43" s="17">
        <f>C43/C48</f>
        <v>0.05</v>
      </c>
      <c r="C43" s="6">
        <v>10000</v>
      </c>
      <c r="D43" s="29">
        <f t="shared" si="5"/>
        <v>40000</v>
      </c>
      <c r="E43" s="6">
        <f t="shared" si="3"/>
        <v>1666.6666666666667</v>
      </c>
      <c r="F43" s="6">
        <f t="shared" si="4"/>
        <v>6666.666666666667</v>
      </c>
      <c r="G43" s="2"/>
      <c r="H43" s="2"/>
      <c r="I43" s="2"/>
      <c r="J43" s="18"/>
      <c r="K43" s="2"/>
      <c r="L43" s="2"/>
      <c r="M43" s="2"/>
      <c r="N43" s="2"/>
      <c r="O43" s="2"/>
      <c r="P43" s="2"/>
      <c r="Q43" s="2"/>
    </row>
    <row r="44" spans="1:17" s="4" customFormat="1" ht="13.9" customHeight="1" x14ac:dyDescent="0.25">
      <c r="A44" s="5" t="s">
        <v>9</v>
      </c>
      <c r="B44" s="17">
        <f>C44/C48</f>
        <v>0.05</v>
      </c>
      <c r="C44" s="6">
        <v>10000</v>
      </c>
      <c r="D44" s="29">
        <f t="shared" si="5"/>
        <v>40000</v>
      </c>
      <c r="E44" s="6">
        <f t="shared" si="3"/>
        <v>1666.6666666666667</v>
      </c>
      <c r="F44" s="6">
        <f t="shared" si="4"/>
        <v>6666.666666666667</v>
      </c>
      <c r="G44" s="2"/>
      <c r="H44" s="2"/>
      <c r="I44" s="2"/>
      <c r="J44" s="18"/>
      <c r="K44" s="2"/>
      <c r="L44" s="2"/>
      <c r="M44" s="2"/>
      <c r="N44" s="2"/>
      <c r="O44" s="2"/>
      <c r="P44" s="2"/>
      <c r="Q44" s="2"/>
    </row>
    <row r="45" spans="1:17" s="4" customFormat="1" ht="13.9" customHeight="1" x14ac:dyDescent="0.25">
      <c r="A45" s="7" t="s">
        <v>6</v>
      </c>
      <c r="B45" s="17">
        <f>C45/C48</f>
        <v>0.05</v>
      </c>
      <c r="C45" s="6">
        <v>10000</v>
      </c>
      <c r="D45" s="29">
        <f t="shared" si="5"/>
        <v>40000</v>
      </c>
      <c r="E45" s="6">
        <f t="shared" si="3"/>
        <v>1666.6666666666667</v>
      </c>
      <c r="F45" s="6">
        <f t="shared" si="4"/>
        <v>6666.666666666667</v>
      </c>
      <c r="G45" s="2"/>
      <c r="H45" s="2"/>
      <c r="I45" s="2"/>
      <c r="J45" s="18"/>
      <c r="K45" s="2"/>
      <c r="L45" s="2"/>
      <c r="M45" s="2"/>
      <c r="N45" s="2"/>
      <c r="O45" s="2"/>
      <c r="P45" s="2"/>
      <c r="Q45" s="2"/>
    </row>
    <row r="46" spans="1:17" s="4" customFormat="1" ht="13.9" customHeight="1" x14ac:dyDescent="0.25">
      <c r="A46" s="5" t="s">
        <v>8</v>
      </c>
      <c r="B46" s="17">
        <f>C46/C48</f>
        <v>0.05</v>
      </c>
      <c r="C46" s="6">
        <v>10000</v>
      </c>
      <c r="D46" s="29">
        <f t="shared" si="5"/>
        <v>40000</v>
      </c>
      <c r="E46" s="6">
        <f t="shared" si="3"/>
        <v>1666.6666666666667</v>
      </c>
      <c r="F46" s="6">
        <f t="shared" si="4"/>
        <v>6666.666666666667</v>
      </c>
      <c r="G46" s="2"/>
      <c r="H46" s="2"/>
      <c r="I46" s="2"/>
      <c r="J46" s="18"/>
      <c r="K46" s="2"/>
      <c r="L46" s="2"/>
      <c r="M46" s="2"/>
      <c r="N46" s="2"/>
      <c r="O46" s="2"/>
      <c r="P46" s="2"/>
      <c r="Q46" s="2"/>
    </row>
    <row r="47" spans="1:17" s="4" customFormat="1" ht="13.9" customHeight="1" x14ac:dyDescent="0.25">
      <c r="A47" s="5" t="s">
        <v>11</v>
      </c>
      <c r="B47" s="17">
        <f>C47/C48</f>
        <v>0.05</v>
      </c>
      <c r="C47" s="6">
        <v>10000</v>
      </c>
      <c r="D47" s="29">
        <f t="shared" si="5"/>
        <v>40000</v>
      </c>
      <c r="E47" s="6">
        <f t="shared" si="3"/>
        <v>1666.6666666666667</v>
      </c>
      <c r="F47" s="6">
        <f t="shared" si="4"/>
        <v>6666.666666666667</v>
      </c>
      <c r="G47" s="2"/>
      <c r="H47" s="2"/>
      <c r="I47" s="2"/>
      <c r="J47" s="18"/>
      <c r="K47" s="2"/>
      <c r="L47" s="2"/>
      <c r="M47" s="2"/>
      <c r="N47" s="2"/>
      <c r="O47" s="2"/>
      <c r="P47" s="2"/>
      <c r="Q47" s="2"/>
    </row>
    <row r="48" spans="1:17" s="4" customFormat="1" ht="13.9" customHeight="1" x14ac:dyDescent="0.25">
      <c r="A48" s="11" t="s">
        <v>1</v>
      </c>
      <c r="B48" s="13">
        <f>SUM(B39:B47)</f>
        <v>1.0000000000000002</v>
      </c>
      <c r="C48" s="12">
        <f>SUM(C39:C47)</f>
        <v>200000</v>
      </c>
      <c r="D48" s="28">
        <f>SUM(D39:D47)</f>
        <v>800000</v>
      </c>
      <c r="E48" s="28">
        <f>SUM(E39:E47)</f>
        <v>33333.333333333336</v>
      </c>
      <c r="F48" s="28">
        <f t="shared" si="4"/>
        <v>133333.33333333334</v>
      </c>
      <c r="G48" s="2"/>
      <c r="H48" s="2"/>
      <c r="I48" s="2"/>
      <c r="J48" s="18"/>
      <c r="K48" s="2"/>
      <c r="L48" s="2"/>
      <c r="M48" s="2"/>
      <c r="N48" s="2"/>
      <c r="O48" s="2"/>
      <c r="P48" s="2"/>
      <c r="Q48" s="2"/>
    </row>
    <row r="49" spans="1:17" s="4" customFormat="1" ht="13.9" customHeight="1" x14ac:dyDescent="0.25">
      <c r="A49" s="19" t="s">
        <v>30</v>
      </c>
      <c r="B49" s="2"/>
      <c r="C49" s="2"/>
      <c r="D49"/>
      <c r="E49" s="2"/>
      <c r="F49" s="2"/>
      <c r="G49" s="2"/>
      <c r="H49" s="2"/>
      <c r="I49" s="2"/>
      <c r="J49" s="18"/>
      <c r="K49" s="2"/>
      <c r="L49" s="2"/>
      <c r="M49" s="2"/>
      <c r="N49" s="2"/>
      <c r="O49" s="2"/>
      <c r="P49" s="2"/>
      <c r="Q49" s="2"/>
    </row>
    <row r="50" spans="1:17" s="4" customFormat="1" ht="13.9" customHeight="1" x14ac:dyDescent="0.25">
      <c r="A50" s="3"/>
      <c r="B50" s="3"/>
      <c r="C50" s="3"/>
      <c r="D50" s="3"/>
      <c r="E50" s="3"/>
      <c r="F50" s="3"/>
      <c r="G50" s="2"/>
      <c r="H50" s="2"/>
      <c r="I50" s="2"/>
      <c r="J50" s="18"/>
      <c r="K50" s="2"/>
      <c r="L50" s="2"/>
      <c r="M50" s="2"/>
      <c r="N50" s="2"/>
      <c r="O50" s="2"/>
      <c r="P50" s="2"/>
      <c r="Q50" s="2"/>
    </row>
    <row r="51" spans="1:17" s="4" customFormat="1" ht="13.9" customHeight="1" x14ac:dyDescent="0.25">
      <c r="A51" s="3"/>
      <c r="B51" s="3"/>
      <c r="C51" s="3"/>
      <c r="D51" s="3"/>
      <c r="E51" s="3"/>
      <c r="F51" s="3"/>
      <c r="G51" s="2"/>
      <c r="H51" s="2"/>
      <c r="I51" s="2"/>
      <c r="J51" s="18"/>
      <c r="K51" s="2"/>
      <c r="L51" s="2"/>
      <c r="M51" s="2"/>
      <c r="N51" s="2"/>
      <c r="O51" s="2"/>
      <c r="P51" s="2"/>
      <c r="Q51" s="2"/>
    </row>
    <row r="52" spans="1:17" s="4" customFormat="1" ht="13.9" customHeight="1" x14ac:dyDescent="0.25">
      <c r="A52" s="34" t="s">
        <v>28</v>
      </c>
      <c r="B52" s="3"/>
      <c r="C52" s="3"/>
      <c r="D52" s="3"/>
      <c r="E52" s="3"/>
      <c r="F52" s="3"/>
      <c r="G52" s="2"/>
      <c r="H52" s="2"/>
      <c r="I52" s="2"/>
      <c r="J52" s="18"/>
      <c r="K52" s="2"/>
      <c r="L52" s="2"/>
      <c r="M52" s="2"/>
      <c r="N52" s="2"/>
      <c r="O52" s="2"/>
      <c r="P52" s="2"/>
      <c r="Q52" s="2"/>
    </row>
    <row r="53" spans="1:17" s="4" customFormat="1" ht="13.9" customHeight="1" x14ac:dyDescent="0.25">
      <c r="A53" s="3"/>
      <c r="B53" s="3"/>
      <c r="C53" s="3"/>
      <c r="D53" s="3"/>
      <c r="E53" s="3"/>
      <c r="F53" s="3"/>
      <c r="G53" s="2"/>
      <c r="H53" s="2"/>
      <c r="I53" s="2"/>
      <c r="J53" s="18"/>
      <c r="K53" s="2"/>
      <c r="L53" s="2"/>
      <c r="M53" s="2"/>
      <c r="N53" s="2"/>
      <c r="O53" s="2"/>
      <c r="P53" s="2"/>
      <c r="Q53" s="2"/>
    </row>
    <row r="54" spans="1:17" s="4" customFormat="1" ht="13.9" customHeight="1" x14ac:dyDescent="0.25">
      <c r="A54" s="3"/>
      <c r="B54" s="3"/>
      <c r="C54" s="3"/>
      <c r="D54" s="3"/>
      <c r="E54" s="3"/>
      <c r="F54" s="3"/>
      <c r="G54" s="2"/>
      <c r="H54" s="2"/>
      <c r="I54" s="2"/>
      <c r="J54" s="18"/>
      <c r="K54" s="2"/>
      <c r="L54" s="2"/>
      <c r="M54" s="2"/>
      <c r="N54" s="2"/>
      <c r="O54" s="2"/>
      <c r="P54" s="2"/>
      <c r="Q54" s="2"/>
    </row>
    <row r="55" spans="1:17" s="4" customFormat="1" ht="54.6" customHeight="1" x14ac:dyDescent="0.25">
      <c r="A55" s="10" t="s">
        <v>2</v>
      </c>
      <c r="B55" s="9" t="s">
        <v>0</v>
      </c>
      <c r="C55" s="9" t="s">
        <v>12</v>
      </c>
      <c r="D55" s="15" t="s">
        <v>13</v>
      </c>
      <c r="E55" s="9" t="s">
        <v>15</v>
      </c>
      <c r="F55" s="9" t="s">
        <v>14</v>
      </c>
      <c r="G55" s="2"/>
      <c r="H55" s="2"/>
      <c r="I55" s="2"/>
      <c r="J55" s="18"/>
      <c r="K55" s="2"/>
      <c r="L55" s="2"/>
      <c r="M55" s="2"/>
      <c r="N55" s="2"/>
      <c r="O55" s="2"/>
      <c r="P55" s="2"/>
      <c r="Q55" s="2"/>
    </row>
    <row r="56" spans="1:17" s="4" customFormat="1" ht="13.9" customHeight="1" x14ac:dyDescent="0.25">
      <c r="A56" s="5" t="s">
        <v>3</v>
      </c>
      <c r="B56" s="17">
        <f>C56/C65</f>
        <v>0.45</v>
      </c>
      <c r="C56" s="6">
        <v>4500000</v>
      </c>
      <c r="D56" s="29">
        <f>C56*4</f>
        <v>18000000</v>
      </c>
      <c r="E56" s="6">
        <f>C56/6</f>
        <v>750000</v>
      </c>
      <c r="F56" s="6">
        <f>E56*4</f>
        <v>3000000</v>
      </c>
      <c r="G56" s="2"/>
      <c r="H56" s="2"/>
      <c r="I56" s="2"/>
      <c r="J56" s="18"/>
      <c r="K56" s="2"/>
      <c r="L56" s="2"/>
      <c r="M56" s="2"/>
      <c r="N56" s="2"/>
      <c r="O56" s="2"/>
      <c r="P56" s="2"/>
      <c r="Q56" s="2"/>
    </row>
    <row r="57" spans="1:17" s="4" customFormat="1" ht="13.9" customHeight="1" x14ac:dyDescent="0.25">
      <c r="A57" s="5" t="s">
        <v>4</v>
      </c>
      <c r="B57" s="17">
        <f>C57/C65</f>
        <v>0.06</v>
      </c>
      <c r="C57" s="6">
        <v>600000</v>
      </c>
      <c r="D57" s="29">
        <f>C57*4</f>
        <v>2400000</v>
      </c>
      <c r="E57" s="6">
        <f t="shared" ref="E57:E64" si="6">C57/6</f>
        <v>100000</v>
      </c>
      <c r="F57" s="6">
        <f t="shared" ref="F57:F65" si="7">E57*4</f>
        <v>400000</v>
      </c>
      <c r="G57" s="2"/>
      <c r="H57" s="2"/>
      <c r="I57" s="2"/>
      <c r="J57" s="18"/>
      <c r="K57" s="2"/>
      <c r="L57" s="2"/>
      <c r="M57" s="2"/>
      <c r="N57" s="2"/>
      <c r="O57" s="2"/>
      <c r="P57" s="2"/>
      <c r="Q57" s="2"/>
    </row>
    <row r="58" spans="1:17" s="4" customFormat="1" ht="13.9" customHeight="1" x14ac:dyDescent="0.25">
      <c r="A58" s="5" t="s">
        <v>10</v>
      </c>
      <c r="B58" s="17">
        <f>C58/C65</f>
        <v>0.24</v>
      </c>
      <c r="C58" s="6">
        <v>2400000</v>
      </c>
      <c r="D58" s="29">
        <f t="shared" ref="D58:D64" si="8">C58*4</f>
        <v>9600000</v>
      </c>
      <c r="E58" s="6">
        <f t="shared" si="6"/>
        <v>400000</v>
      </c>
      <c r="F58" s="6">
        <f t="shared" si="7"/>
        <v>1600000</v>
      </c>
      <c r="G58" s="2"/>
      <c r="H58" s="2"/>
      <c r="I58" s="2"/>
      <c r="J58" s="18"/>
      <c r="K58" s="2"/>
      <c r="L58" s="2"/>
      <c r="M58" s="2"/>
      <c r="N58" s="2"/>
      <c r="O58" s="2"/>
      <c r="P58" s="2"/>
      <c r="Q58" s="2"/>
    </row>
    <row r="59" spans="1:17" s="4" customFormat="1" ht="13.9" customHeight="1" x14ac:dyDescent="0.25">
      <c r="A59" s="5" t="s">
        <v>5</v>
      </c>
      <c r="B59" s="17">
        <f>C59/C65</f>
        <v>0.1</v>
      </c>
      <c r="C59" s="6">
        <v>1000000</v>
      </c>
      <c r="D59" s="29">
        <f t="shared" si="8"/>
        <v>4000000</v>
      </c>
      <c r="E59" s="6">
        <f t="shared" si="6"/>
        <v>166666.66666666666</v>
      </c>
      <c r="F59" s="6">
        <f t="shared" si="7"/>
        <v>666666.66666666663</v>
      </c>
      <c r="G59" s="2"/>
      <c r="H59" s="2"/>
      <c r="I59" s="2"/>
      <c r="J59" s="18"/>
      <c r="K59" s="2"/>
      <c r="L59" s="2"/>
      <c r="M59" s="2"/>
      <c r="N59" s="2"/>
      <c r="O59" s="2"/>
      <c r="P59" s="2"/>
      <c r="Q59" s="2"/>
    </row>
    <row r="60" spans="1:17" s="4" customFormat="1" ht="13.9" customHeight="1" x14ac:dyDescent="0.25">
      <c r="A60" s="5" t="s">
        <v>7</v>
      </c>
      <c r="B60" s="17">
        <f>C60/C65</f>
        <v>0.05</v>
      </c>
      <c r="C60" s="6">
        <v>500000</v>
      </c>
      <c r="D60" s="29">
        <f t="shared" si="8"/>
        <v>2000000</v>
      </c>
      <c r="E60" s="6">
        <f t="shared" si="6"/>
        <v>83333.333333333328</v>
      </c>
      <c r="F60" s="6">
        <f t="shared" si="7"/>
        <v>333333.33333333331</v>
      </c>
      <c r="G60" s="2"/>
      <c r="H60" s="2"/>
      <c r="I60" s="2"/>
      <c r="J60" s="18"/>
      <c r="K60" s="2"/>
      <c r="L60" s="2"/>
      <c r="M60" s="2"/>
      <c r="N60" s="2"/>
      <c r="O60" s="2"/>
      <c r="P60" s="2"/>
      <c r="Q60" s="2"/>
    </row>
    <row r="61" spans="1:17" s="4" customFormat="1" ht="13.9" customHeight="1" x14ac:dyDescent="0.25">
      <c r="A61" s="5" t="s">
        <v>9</v>
      </c>
      <c r="B61" s="17">
        <f>C61/C65</f>
        <v>0.03</v>
      </c>
      <c r="C61" s="6">
        <v>300000</v>
      </c>
      <c r="D61" s="29">
        <f t="shared" si="8"/>
        <v>1200000</v>
      </c>
      <c r="E61" s="6">
        <f t="shared" si="6"/>
        <v>50000</v>
      </c>
      <c r="F61" s="6">
        <f t="shared" si="7"/>
        <v>200000</v>
      </c>
      <c r="G61" s="2"/>
      <c r="H61" s="2"/>
      <c r="I61" s="2"/>
      <c r="J61" s="18"/>
      <c r="K61" s="2"/>
      <c r="L61" s="2"/>
      <c r="M61" s="2"/>
      <c r="N61" s="2"/>
      <c r="O61" s="2"/>
      <c r="P61" s="2"/>
      <c r="Q61" s="2"/>
    </row>
    <row r="62" spans="1:17" s="4" customFormat="1" ht="13.9" customHeight="1" x14ac:dyDescent="0.25">
      <c r="A62" s="7" t="s">
        <v>6</v>
      </c>
      <c r="B62" s="17">
        <f>C62/C65</f>
        <v>0.03</v>
      </c>
      <c r="C62" s="6">
        <v>300000</v>
      </c>
      <c r="D62" s="29">
        <f t="shared" si="8"/>
        <v>1200000</v>
      </c>
      <c r="E62" s="6">
        <f t="shared" si="6"/>
        <v>50000</v>
      </c>
      <c r="F62" s="6">
        <f t="shared" si="7"/>
        <v>200000</v>
      </c>
      <c r="G62" s="2"/>
      <c r="H62" s="2"/>
      <c r="I62" s="2"/>
      <c r="J62" s="18"/>
      <c r="K62" s="2"/>
      <c r="L62" s="2"/>
      <c r="M62" s="2"/>
      <c r="N62" s="2"/>
      <c r="O62" s="2"/>
      <c r="P62" s="2"/>
      <c r="Q62" s="2"/>
    </row>
    <row r="63" spans="1:17" s="4" customFormat="1" ht="13.9" customHeight="1" x14ac:dyDescent="0.25">
      <c r="A63" s="5" t="s">
        <v>8</v>
      </c>
      <c r="B63" s="17">
        <f>C63/C65</f>
        <v>0.01</v>
      </c>
      <c r="C63" s="6">
        <v>100000</v>
      </c>
      <c r="D63" s="29">
        <f t="shared" si="8"/>
        <v>400000</v>
      </c>
      <c r="E63" s="6">
        <f t="shared" si="6"/>
        <v>16666.666666666668</v>
      </c>
      <c r="F63" s="6">
        <f t="shared" si="7"/>
        <v>66666.666666666672</v>
      </c>
      <c r="G63" s="2"/>
      <c r="H63" s="2"/>
      <c r="I63" s="2"/>
      <c r="J63" s="18"/>
      <c r="K63" s="2"/>
      <c r="L63" s="2"/>
      <c r="M63" s="2"/>
      <c r="N63" s="2"/>
      <c r="O63" s="2"/>
      <c r="P63" s="2"/>
      <c r="Q63" s="2"/>
    </row>
    <row r="64" spans="1:17" s="4" customFormat="1" ht="13.9" customHeight="1" x14ac:dyDescent="0.25">
      <c r="A64" s="5" t="s">
        <v>11</v>
      </c>
      <c r="B64" s="17">
        <f>C64/C65</f>
        <v>0.03</v>
      </c>
      <c r="C64" s="6">
        <v>300000</v>
      </c>
      <c r="D64" s="29">
        <f t="shared" si="8"/>
        <v>1200000</v>
      </c>
      <c r="E64" s="6">
        <f t="shared" si="6"/>
        <v>50000</v>
      </c>
      <c r="F64" s="6">
        <f t="shared" si="7"/>
        <v>200000</v>
      </c>
      <c r="G64" s="2"/>
      <c r="H64" s="2"/>
      <c r="I64" s="2"/>
      <c r="J64" s="18"/>
      <c r="K64" s="2"/>
      <c r="L64" s="2"/>
      <c r="M64" s="2"/>
      <c r="N64" s="2"/>
      <c r="O64" s="2"/>
      <c r="P64" s="2"/>
      <c r="Q64" s="2"/>
    </row>
    <row r="65" spans="1:17" s="4" customFormat="1" ht="13.9" customHeight="1" x14ac:dyDescent="0.25">
      <c r="A65" s="11" t="s">
        <v>1</v>
      </c>
      <c r="B65" s="13">
        <f>SUM(B56:B64)</f>
        <v>1</v>
      </c>
      <c r="C65" s="12">
        <f>SUM(C56:C64)</f>
        <v>10000000</v>
      </c>
      <c r="D65" s="28">
        <f>SUM(D56:D64)</f>
        <v>40000000</v>
      </c>
      <c r="E65" s="28">
        <f>SUM(E56:E64)</f>
        <v>1666666.6666666667</v>
      </c>
      <c r="F65" s="28">
        <f t="shared" si="7"/>
        <v>6666666.666666667</v>
      </c>
      <c r="G65" s="2"/>
      <c r="H65" s="2"/>
      <c r="I65" s="2"/>
      <c r="J65" s="18"/>
      <c r="K65" s="2"/>
      <c r="L65" s="2"/>
      <c r="M65" s="2"/>
      <c r="N65" s="2"/>
      <c r="O65" s="2"/>
      <c r="P65" s="2"/>
      <c r="Q65" s="2"/>
    </row>
    <row r="66" spans="1:17" s="4" customFormat="1" ht="13.9" customHeight="1" x14ac:dyDescent="0.25">
      <c r="A66" s="19" t="s">
        <v>30</v>
      </c>
      <c r="B66" s="2"/>
      <c r="C66" s="2"/>
      <c r="D66"/>
      <c r="E66" s="2"/>
      <c r="F66" s="2"/>
      <c r="G66" s="2"/>
      <c r="H66" s="2"/>
      <c r="I66" s="2"/>
      <c r="J66" s="18"/>
      <c r="K66" s="2"/>
      <c r="L66" s="2"/>
      <c r="M66" s="2"/>
      <c r="N66" s="2"/>
      <c r="O66" s="2"/>
      <c r="P66" s="2"/>
      <c r="Q66" s="2"/>
    </row>
    <row r="67" spans="1:17" s="4" customFormat="1" ht="12" customHeight="1" x14ac:dyDescent="0.25">
      <c r="A67" s="3"/>
      <c r="B67" s="3"/>
      <c r="C67" s="3"/>
      <c r="D67" s="3"/>
      <c r="E67" s="3"/>
      <c r="F67" s="3"/>
      <c r="G67" s="2"/>
      <c r="H67" s="2"/>
      <c r="I67" s="2"/>
      <c r="J67" s="18"/>
      <c r="K67" s="2"/>
      <c r="L67" s="2"/>
      <c r="M67" s="2"/>
      <c r="N67" s="2"/>
      <c r="O67" s="2"/>
      <c r="P67" s="2"/>
      <c r="Q67" s="2"/>
    </row>
    <row r="68" spans="1:17" s="4" customFormat="1" ht="12" customHeight="1" x14ac:dyDescent="0.25">
      <c r="A68" s="3"/>
      <c r="B68" s="3"/>
      <c r="C68" s="3"/>
      <c r="D68" s="3"/>
      <c r="E68" s="3"/>
      <c r="F68" s="3"/>
      <c r="G68" s="2"/>
      <c r="H68" s="2"/>
      <c r="I68" s="2"/>
      <c r="J68" s="18"/>
      <c r="K68" s="2"/>
      <c r="L68" s="2"/>
      <c r="M68" s="2"/>
      <c r="N68" s="2"/>
      <c r="O68" s="2"/>
      <c r="P68" s="2"/>
      <c r="Q68" s="2"/>
    </row>
    <row r="69" spans="1:17" x14ac:dyDescent="0.25">
      <c r="A69" s="2"/>
      <c r="B69" s="8"/>
      <c r="C69" s="8"/>
      <c r="D69" s="8"/>
      <c r="E69" s="8"/>
      <c r="F69" s="8"/>
      <c r="G69" s="2"/>
      <c r="H69" s="2"/>
      <c r="I69" s="2"/>
    </row>
    <row r="70" spans="1:17" ht="9.75" customHeight="1" x14ac:dyDescent="0.25">
      <c r="A70" s="2"/>
      <c r="B70" s="2"/>
      <c r="C70" s="2"/>
      <c r="D70" s="2"/>
      <c r="E70" s="2"/>
      <c r="G70" s="2"/>
      <c r="H70" s="2"/>
      <c r="I70" s="2"/>
    </row>
    <row r="71" spans="1:17" x14ac:dyDescent="0.25">
      <c r="A71" s="2"/>
      <c r="B71" s="2"/>
      <c r="C71" s="2"/>
      <c r="D71" s="2"/>
      <c r="E71" s="2"/>
      <c r="G71" s="2"/>
      <c r="H71" s="2"/>
      <c r="I71" s="2"/>
    </row>
    <row r="72" spans="1:17" x14ac:dyDescent="0.25">
      <c r="A72" s="2"/>
      <c r="B72" s="2"/>
      <c r="C72" s="2"/>
      <c r="D72" s="2"/>
      <c r="E72" s="2"/>
      <c r="G72" s="2"/>
      <c r="H72" s="2"/>
      <c r="I72" s="2"/>
    </row>
    <row r="73" spans="1:17" x14ac:dyDescent="0.25">
      <c r="A73" s="2"/>
      <c r="B73" s="2"/>
      <c r="C73" s="2"/>
      <c r="D73" s="2"/>
      <c r="E73" s="2"/>
      <c r="G73" s="2"/>
      <c r="H73" s="2"/>
      <c r="I73" s="2"/>
    </row>
    <row r="74" spans="1:17" x14ac:dyDescent="0.25">
      <c r="A74" s="2"/>
      <c r="B74" s="2"/>
      <c r="C74" s="2"/>
      <c r="D74" s="2"/>
      <c r="E74" s="2"/>
      <c r="G74" s="2"/>
      <c r="H74" s="2"/>
      <c r="I74" s="2"/>
    </row>
    <row r="75" spans="1:17" x14ac:dyDescent="0.25">
      <c r="A75" s="2"/>
      <c r="B75" s="2"/>
      <c r="C75" s="2"/>
      <c r="D75" s="2"/>
      <c r="E75" s="2"/>
      <c r="G75" s="2"/>
      <c r="H75" s="2"/>
      <c r="I75" s="2"/>
    </row>
    <row r="76" spans="1:17" x14ac:dyDescent="0.25">
      <c r="A76" s="2"/>
      <c r="B76" s="2"/>
      <c r="C76" s="2"/>
      <c r="D76" s="2"/>
      <c r="E76" s="2"/>
      <c r="G76" s="2"/>
      <c r="H76" s="2"/>
      <c r="I76" s="2"/>
    </row>
    <row r="77" spans="1:17" x14ac:dyDescent="0.25">
      <c r="A77" s="2"/>
      <c r="B77" s="2"/>
      <c r="C77" s="2"/>
      <c r="D77" s="2"/>
      <c r="E77" s="2"/>
      <c r="G77" s="2"/>
      <c r="H77" s="2"/>
      <c r="I77" s="2"/>
    </row>
    <row r="78" spans="1:17" x14ac:dyDescent="0.25">
      <c r="A78" s="2"/>
      <c r="B78" s="2"/>
      <c r="C78" s="2"/>
      <c r="D78" s="2"/>
      <c r="E78" s="2"/>
      <c r="G78" s="2"/>
      <c r="H78" s="2"/>
      <c r="I78" s="2"/>
    </row>
    <row r="79" spans="1:17" x14ac:dyDescent="0.25">
      <c r="A79" s="2"/>
      <c r="B79" s="2"/>
      <c r="C79" s="2"/>
      <c r="D79" s="2"/>
      <c r="E79" s="2"/>
      <c r="G79" s="2"/>
      <c r="H79" s="2"/>
      <c r="I79" s="2"/>
    </row>
  </sheetData>
  <mergeCells count="3">
    <mergeCell ref="A1:H1"/>
    <mergeCell ref="A3:H3"/>
    <mergeCell ref="A2:H2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  <headerFooter>
    <oddFooter>&amp;CConsultation 2025-MB07&amp;R&amp;P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4DA275-70A3-4970-AECB-77F41AEAD0EA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cf9afd-3c73-4823-9f9d-db81b49160af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4EA49E6-C83B-4581-97A5-0BAC40968C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A2380C-AF11-40CA-8B40-D0BD1FBD4C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 des montants max ht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BAMBA Fatim</cp:lastModifiedBy>
  <cp:lastPrinted>2025-03-28T13:37:14Z</cp:lastPrinted>
  <dcterms:created xsi:type="dcterms:W3CDTF">2024-12-19T09:54:00Z</dcterms:created>
  <dcterms:modified xsi:type="dcterms:W3CDTF">2025-04-14T13:29:14Z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