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38_POITIERS_ITE Providence/5_DCE/1-CCTP/"/>
    </mc:Choice>
  </mc:AlternateContent>
  <xr:revisionPtr revIDLastSave="175" documentId="8_{8E685897-1713-4F98-A3B5-65E2BF508E17}" xr6:coauthVersionLast="47" xr6:coauthVersionMax="47" xr10:uidLastSave="{A07ECE01-8CCC-4195-AAD1-E1BCB0BDD24C}"/>
  <bookViews>
    <workbookView xWindow="13980" yWindow="645" windowWidth="22950" windowHeight="19635" tabRatio="851" xr2:uid="{00000000-000D-0000-FFFF-FFFF00000000}"/>
  </bookViews>
  <sheets>
    <sheet name="Pdg" sheetId="2" r:id="rId1"/>
    <sheet name="Lot N°01 MENUISERIES EXTERIEUR" sheetId="3" r:id="rId2"/>
    <sheet name="PSE 01" sheetId="4" r:id="rId3"/>
    <sheet name="PSE 02" sheetId="5" r:id="rId4"/>
    <sheet name="PSE 03" sheetId="6" r:id="rId5"/>
    <sheet name="Variante 01" sheetId="7" r:id="rId6"/>
    <sheet name="Variante 02" sheetId="8" r:id="rId7"/>
  </sheets>
  <definedNames>
    <definedName name="_xlnm.Print_Titles" localSheetId="1">'Lot N°01 MENUISERIES EXTERIEUR'!$1:$2</definedName>
    <definedName name="_xlnm.Print_Titles" localSheetId="2">'PSE 01'!$1:$2</definedName>
    <definedName name="_xlnm.Print_Titles" localSheetId="3">'PSE 02'!$1:$2</definedName>
    <definedName name="_xlnm.Print_Titles" localSheetId="4">'PSE 03'!$1:$2</definedName>
    <definedName name="_xlnm.Print_Titles" localSheetId="5">'Variante 01'!$1:$2</definedName>
    <definedName name="_xlnm.Print_Titles" localSheetId="6">'Variante 02'!$1:$2</definedName>
    <definedName name="_xlnm.Print_Area" localSheetId="1">'Lot N°01 MENUISERIES EXTERIEUR'!$A$1:$G$160</definedName>
    <definedName name="_xlnm.Print_Area" localSheetId="2">'PSE 01'!$A$1:$G$18</definedName>
    <definedName name="_xlnm.Print_Area" localSheetId="3">'PSE 02'!$A$1:$G$23</definedName>
    <definedName name="_xlnm.Print_Area" localSheetId="4">'PSE 03'!$A$1:$G$19</definedName>
    <definedName name="_xlnm.Print_Area" localSheetId="5">'Variante 01'!$A$1:$G$21</definedName>
    <definedName name="_xlnm.Print_Area" localSheetId="6">'Variante 02'!$A$1:$G$18</definedName>
  </definedNames>
  <calcPr calcId="191029" iterateCount="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7" l="1"/>
  <c r="G158" i="3"/>
  <c r="G155" i="3"/>
  <c r="G8" i="7"/>
  <c r="G7" i="7"/>
  <c r="B156" i="3"/>
  <c r="G149" i="3"/>
  <c r="G151" i="3" s="1"/>
  <c r="G143" i="3"/>
  <c r="G142" i="3"/>
  <c r="G141" i="3"/>
  <c r="G139" i="3"/>
  <c r="G137" i="3"/>
  <c r="G136" i="3"/>
  <c r="G145" i="3" s="1"/>
  <c r="G130" i="3"/>
  <c r="G129" i="3"/>
  <c r="G132" i="3" s="1"/>
  <c r="G123" i="3"/>
  <c r="G121" i="3"/>
  <c r="G119" i="3"/>
  <c r="G118" i="3"/>
  <c r="G116" i="3"/>
  <c r="G115" i="3"/>
  <c r="G112" i="3"/>
  <c r="G111" i="3"/>
  <c r="G110" i="3"/>
  <c r="G108" i="3"/>
  <c r="G107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8" i="3"/>
  <c r="G67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1" i="3"/>
  <c r="G39" i="3"/>
  <c r="G37" i="3"/>
  <c r="G36" i="3"/>
  <c r="G33" i="3"/>
  <c r="G32" i="3"/>
  <c r="G30" i="3"/>
  <c r="G28" i="3"/>
  <c r="G27" i="3"/>
  <c r="G26" i="3"/>
  <c r="G25" i="3"/>
  <c r="G24" i="3"/>
  <c r="G23" i="3"/>
  <c r="G22" i="3"/>
  <c r="G21" i="3"/>
  <c r="G20" i="3"/>
  <c r="G19" i="3"/>
  <c r="G18" i="3"/>
  <c r="G11" i="3"/>
  <c r="G9" i="3"/>
  <c r="G7" i="3"/>
  <c r="G13" i="3" s="1"/>
  <c r="B15" i="8"/>
  <c r="G8" i="8"/>
  <c r="G10" i="7"/>
  <c r="G12" i="7" s="1"/>
  <c r="B17" i="7"/>
  <c r="B16" i="6"/>
  <c r="G9" i="6"/>
  <c r="G8" i="6"/>
  <c r="G7" i="6"/>
  <c r="B20" i="5"/>
  <c r="G13" i="5"/>
  <c r="G12" i="5"/>
  <c r="G9" i="5"/>
  <c r="G8" i="5"/>
  <c r="B15" i="4"/>
  <c r="G8" i="4"/>
  <c r="G10" i="4" s="1"/>
  <c r="G16" i="7" l="1"/>
  <c r="G17" i="7" s="1"/>
  <c r="G125" i="3"/>
  <c r="G43" i="3"/>
  <c r="G63" i="3"/>
  <c r="G14" i="4"/>
  <c r="G15" i="5"/>
  <c r="G10" i="8"/>
  <c r="G14" i="8" s="1"/>
  <c r="G11" i="6"/>
  <c r="G15" i="6" s="1"/>
  <c r="G19" i="5"/>
  <c r="G156" i="3" l="1"/>
  <c r="G15" i="8"/>
  <c r="G16" i="8" s="1"/>
  <c r="G16" i="6"/>
  <c r="G17" i="6" s="1"/>
  <c r="G20" i="5"/>
  <c r="G21" i="5" s="1"/>
  <c r="G15" i="4"/>
  <c r="G16" i="4" s="1"/>
</calcChain>
</file>

<file path=xl/sharedStrings.xml><?xml version="1.0" encoding="utf-8"?>
<sst xmlns="http://schemas.openxmlformats.org/spreadsheetml/2006/main" count="753" uniqueCount="584">
  <si>
    <t>Désignation</t>
  </si>
  <si>
    <t>U</t>
  </si>
  <si>
    <t>Total en €</t>
  </si>
  <si>
    <t>CH2</t>
  </si>
  <si>
    <t>MALU</t>
  </si>
  <si>
    <t>1</t>
  </si>
  <si>
    <t>DESCRIPTION DES OUVRAGES</t>
  </si>
  <si>
    <t>CH3</t>
  </si>
  <si>
    <t>1.1</t>
  </si>
  <si>
    <t>TRAVAUX PREPARATOIRES</t>
  </si>
  <si>
    <t>CH4</t>
  </si>
  <si>
    <t>1.1.1</t>
  </si>
  <si>
    <t>Constat d'huissier</t>
  </si>
  <si>
    <t>CH5</t>
  </si>
  <si>
    <t>ENS</t>
  </si>
  <si>
    <t>ART</t>
  </si>
  <si>
    <t>GOTPCH11</t>
  </si>
  <si>
    <t>1.1.2</t>
  </si>
  <si>
    <t>Installation de chantier</t>
  </si>
  <si>
    <t>CH5</t>
  </si>
  <si>
    <t>ART</t>
  </si>
  <si>
    <t>AF1-M642</t>
  </si>
  <si>
    <t>1.1.3</t>
  </si>
  <si>
    <t>Tunnels pour accès protégé</t>
  </si>
  <si>
    <t>CH5</t>
  </si>
  <si>
    <t>ART</t>
  </si>
  <si>
    <t>AF1-M643</t>
  </si>
  <si>
    <t>Total TRAVAUX PREPARATOIRES</t>
  </si>
  <si>
    <t>STOT</t>
  </si>
  <si>
    <t>1.2</t>
  </si>
  <si>
    <t>TRAVAUX DE DEPOSE</t>
  </si>
  <si>
    <t>CH4</t>
  </si>
  <si>
    <t>1.2.1</t>
  </si>
  <si>
    <t>Travaux de dépose sans réemploi</t>
  </si>
  <si>
    <t>CH5</t>
  </si>
  <si>
    <t>1.2.1.1</t>
  </si>
  <si>
    <t>Dépose sans réemploi de menuiseries extérieures</t>
  </si>
  <si>
    <t>CH6</t>
  </si>
  <si>
    <t>Dépose du sas d'entrée</t>
  </si>
  <si>
    <t>ART</t>
  </si>
  <si>
    <t>AF1-M663</t>
  </si>
  <si>
    <t>Dépose de porte 1 vantail</t>
  </si>
  <si>
    <t>ART</t>
  </si>
  <si>
    <t>AF1-N993</t>
  </si>
  <si>
    <t>Dépose de châssis ronds</t>
  </si>
  <si>
    <t>ART</t>
  </si>
  <si>
    <t>AF1-M650</t>
  </si>
  <si>
    <t>Dépose de châssis</t>
  </si>
  <si>
    <t>ART</t>
  </si>
  <si>
    <t>AF1-O009</t>
  </si>
  <si>
    <t>Dépose d'ensemble menuisé de 480 x 120 cm ht</t>
  </si>
  <si>
    <t>ART</t>
  </si>
  <si>
    <t>AF1-D737</t>
  </si>
  <si>
    <t>Dépose d'ensemble menuisé de 240 x 208 cm ht</t>
  </si>
  <si>
    <t>ART</t>
  </si>
  <si>
    <t>AF1-N989</t>
  </si>
  <si>
    <t>Dépose d'ensemble menuisé de 360 x 120 cm ht</t>
  </si>
  <si>
    <t>ART</t>
  </si>
  <si>
    <t>AF1-N992</t>
  </si>
  <si>
    <t>ART</t>
  </si>
  <si>
    <t>AF1-N991</t>
  </si>
  <si>
    <t>Dépose d'ensemble menuisé de 600 x 120 cm ht</t>
  </si>
  <si>
    <t>ART</t>
  </si>
  <si>
    <t>AF1-N990</t>
  </si>
  <si>
    <t>Dépose d'ensemble menuisé de 240 x 503 cm ht</t>
  </si>
  <si>
    <t>ART</t>
  </si>
  <si>
    <t>AF1-N995</t>
  </si>
  <si>
    <t>Dépose d'ensemble menuisé de 240 x 798 cm ht</t>
  </si>
  <si>
    <t>ART</t>
  </si>
  <si>
    <t>AF1-N994</t>
  </si>
  <si>
    <t>1.2.1.2</t>
  </si>
  <si>
    <t>Dépose soignée de faïence et carrelage mural</t>
  </si>
  <si>
    <t>CH6</t>
  </si>
  <si>
    <t>M2</t>
  </si>
  <si>
    <t>ART</t>
  </si>
  <si>
    <t>AF1-F345</t>
  </si>
  <si>
    <t>1.2.1.3</t>
  </si>
  <si>
    <t>Dépose de doublage thermique</t>
  </si>
  <si>
    <t>CH6</t>
  </si>
  <si>
    <t>Dépose ponctuelle de doublage thermique</t>
  </si>
  <si>
    <t>ART</t>
  </si>
  <si>
    <t>AF1-F344</t>
  </si>
  <si>
    <t>Dépose complète de doublage thermique</t>
  </si>
  <si>
    <t>ART</t>
  </si>
  <si>
    <t>AF1-O019</t>
  </si>
  <si>
    <t>1.2.2</t>
  </si>
  <si>
    <t>Travaux de dépose pour réemploi</t>
  </si>
  <si>
    <t>CH5</t>
  </si>
  <si>
    <t>1.2.2.1</t>
  </si>
  <si>
    <t>Travaux de dépose repose de stores vénitiens pour réemploi in-situ</t>
  </si>
  <si>
    <t>CH6</t>
  </si>
  <si>
    <t>Dépose de stores vénitiens pour réemploi in-situ.</t>
  </si>
  <si>
    <t>ART</t>
  </si>
  <si>
    <t>AF1-P668</t>
  </si>
  <si>
    <t>Repose de stores vénitiens en réemploi de 120 x 120 cm ht</t>
  </si>
  <si>
    <t>ART</t>
  </si>
  <si>
    <t>AF1-Q559</t>
  </si>
  <si>
    <t>1.2.2.2</t>
  </si>
  <si>
    <t>Travaux de dépose et repose partielle de structure métallique pour intervention travaux</t>
  </si>
  <si>
    <t>CH6</t>
  </si>
  <si>
    <t>ART</t>
  </si>
  <si>
    <t>AF1-P662</t>
  </si>
  <si>
    <t>1.2.2.3</t>
  </si>
  <si>
    <t>Travaux de dépose et repose ponctuelle de garde-corps pour intervention travaux</t>
  </si>
  <si>
    <t>CH6</t>
  </si>
  <si>
    <t>ART</t>
  </si>
  <si>
    <t>AF1-M667</t>
  </si>
  <si>
    <t>Total TRAVAUX DE DEPOSE</t>
  </si>
  <si>
    <t>STOT</t>
  </si>
  <si>
    <t>1.3</t>
  </si>
  <si>
    <t>TRAVAUX SUR EXISTANT</t>
  </si>
  <si>
    <t>CH4</t>
  </si>
  <si>
    <t>1.3.1</t>
  </si>
  <si>
    <t>Travaux d'adaptation</t>
  </si>
  <si>
    <t>CH5</t>
  </si>
  <si>
    <t>1.3.1.1</t>
  </si>
  <si>
    <t>Interventions sur les mur-rideaux existants</t>
  </si>
  <si>
    <t>CH6</t>
  </si>
  <si>
    <t>Dépose de vitrage fixe</t>
  </si>
  <si>
    <t>ART</t>
  </si>
  <si>
    <t>AF1-N997</t>
  </si>
  <si>
    <t>Dépose de châssis ouvrant</t>
  </si>
  <si>
    <t>ART</t>
  </si>
  <si>
    <t>AF1-N998</t>
  </si>
  <si>
    <t>ART</t>
  </si>
  <si>
    <t>AF1-O002</t>
  </si>
  <si>
    <t>Dépose de porte 2 vantaux</t>
  </si>
  <si>
    <t>ART</t>
  </si>
  <si>
    <t>AF1-O004</t>
  </si>
  <si>
    <t>ART</t>
  </si>
  <si>
    <t>AF1-N999</t>
  </si>
  <si>
    <t>ART</t>
  </si>
  <si>
    <t>AF1-Q563</t>
  </si>
  <si>
    <t>Porte 1 vantail de 110 x 205 cm ht ouvrant à l'anglaise pour incorporation dans les mur-rideaux</t>
  </si>
  <si>
    <t>ART</t>
  </si>
  <si>
    <t>AF1-O003</t>
  </si>
  <si>
    <t>Porte 2 vantaux de 100+60 x 205 cm ht ouvrant à l'anglaise pour incorporation dans les mur-rideaux</t>
  </si>
  <si>
    <t>ART</t>
  </si>
  <si>
    <t>AF1-Q565</t>
  </si>
  <si>
    <t>ART</t>
  </si>
  <si>
    <t>AF1-O005</t>
  </si>
  <si>
    <t>ART</t>
  </si>
  <si>
    <t>AF1-Q564</t>
  </si>
  <si>
    <t>Vitrage fixe de 110 x 80 cm ht pour incorporation dans les mur-rideaux</t>
  </si>
  <si>
    <t>ART</t>
  </si>
  <si>
    <t>AF1-Q566</t>
  </si>
  <si>
    <t>Vitrage fixe de 110 x 110 cm ht pour incorporation dans les mur-rideaux</t>
  </si>
  <si>
    <t>ART</t>
  </si>
  <si>
    <t>AF1-O000</t>
  </si>
  <si>
    <t>Remplacement des profils serreurs</t>
  </si>
  <si>
    <t>ML</t>
  </si>
  <si>
    <t>ART</t>
  </si>
  <si>
    <t>AF1-O001</t>
  </si>
  <si>
    <t>Nettoyage de vitrage émaillé</t>
  </si>
  <si>
    <t>ART</t>
  </si>
  <si>
    <t>AF1-N996</t>
  </si>
  <si>
    <t>Total TRAVAUX SUR EXISTANT</t>
  </si>
  <si>
    <t>STOT</t>
  </si>
  <si>
    <t>1.4</t>
  </si>
  <si>
    <t>MENUISERIES EXTERIEURES ALUMINIUM</t>
  </si>
  <si>
    <t>CH4</t>
  </si>
  <si>
    <t>1.4.1</t>
  </si>
  <si>
    <t>Châssis</t>
  </si>
  <si>
    <t>CH5</t>
  </si>
  <si>
    <t>Repère M01.A - Châssis ronds Ø 120 cm.</t>
  </si>
  <si>
    <t>ART</t>
  </si>
  <si>
    <t>AF1-M651</t>
  </si>
  <si>
    <t>Repère M01.B - Châssis ronds Ø 120 cm.</t>
  </si>
  <si>
    <t>ART</t>
  </si>
  <si>
    <t>AF1-Q520</t>
  </si>
  <si>
    <t>1.4.2</t>
  </si>
  <si>
    <t>Ensembles menuisés avec châssis fixes et ouvrants</t>
  </si>
  <si>
    <t>CH5</t>
  </si>
  <si>
    <t>Repère M02 - Ensemble menuisé 150 x 120 cm ht avec châssis fixes</t>
  </si>
  <si>
    <t>ART</t>
  </si>
  <si>
    <t>AF1-Q531</t>
  </si>
  <si>
    <t>Repère M03 - Ensemble menuisé 360 x 120 cm ht avec châssis fixes</t>
  </si>
  <si>
    <t>ART</t>
  </si>
  <si>
    <t>AF1-Q550</t>
  </si>
  <si>
    <t>Repère M04 - Ensemble menuisé 360 x 120 cm ht avec châssis fixes</t>
  </si>
  <si>
    <t>ART</t>
  </si>
  <si>
    <t>AF1-Q553</t>
  </si>
  <si>
    <t>Repère M05.A - Ensemble menuisé 360 x 120 cm ht avec 1 châssis à projection et châssis fixes</t>
  </si>
  <si>
    <t>ART</t>
  </si>
  <si>
    <t>AF1-Q551</t>
  </si>
  <si>
    <t>Repère M05.B - Ensemble menuisé 360 x 120 cm ht avec 1 châssis à projection et châssis fixes</t>
  </si>
  <si>
    <t>ART</t>
  </si>
  <si>
    <t>AF1-Q554</t>
  </si>
  <si>
    <t>Repère M06 - Ensemble menuisé 360 x 120 cm ht avec 1 châssis à projection et châssis fixes</t>
  </si>
  <si>
    <t>ART</t>
  </si>
  <si>
    <t>AF1-Q555</t>
  </si>
  <si>
    <t>Repère M07 - Ensemble menuisé 390 x 120 cm ht avec 1 châssis à projection et châssis fixes</t>
  </si>
  <si>
    <t>ART</t>
  </si>
  <si>
    <t>AF1-Q535</t>
  </si>
  <si>
    <t>Repère M08 - Ensemble menuisé 390 x 120 cm ht avec 1 châssis de désenfumage (VB) et châssis fixes</t>
  </si>
  <si>
    <t>ART</t>
  </si>
  <si>
    <t>AF1-Q528</t>
  </si>
  <si>
    <t>Repère M09 - Ensemble menuisé 480 x 120 cm ht avec 1 châssis à projection et châssis fixes</t>
  </si>
  <si>
    <t>ART</t>
  </si>
  <si>
    <t>AF1-Q521</t>
  </si>
  <si>
    <t>Repère M10 - Ensemble menuisé 510 x 120 cm ht avec 2 châssis à projection et châssis fixes</t>
  </si>
  <si>
    <t>ART</t>
  </si>
  <si>
    <t>AF1-Q530</t>
  </si>
  <si>
    <t>Repère M11 - Ensemble menuisé 540 x 120 cm ht avec 2 châssis à projection et châssis fixes</t>
  </si>
  <si>
    <t>ART</t>
  </si>
  <si>
    <t>AF1-Q549</t>
  </si>
  <si>
    <t>Repère M12.A - Ensemble menuisé 560 x 120 cm ht avec 2 châssis à projection et châssis fixes</t>
  </si>
  <si>
    <t>ART</t>
  </si>
  <si>
    <t>AF1-Q547</t>
  </si>
  <si>
    <t>Repère M12.B - Ensemble menuisé 560 x 120 cm ht avec 2 châssis à projection et châssis fixes</t>
  </si>
  <si>
    <t>ART</t>
  </si>
  <si>
    <t>AF1-Q548</t>
  </si>
  <si>
    <t>Repère M13 - Ensemble menuisé 570 x 120 cm ht avec châssis fixes</t>
  </si>
  <si>
    <t>ART</t>
  </si>
  <si>
    <t>AF1-Q522</t>
  </si>
  <si>
    <t>Repère M14 - Ensemble menuisé 570 x 120 cm ht avec châssis fixes</t>
  </si>
  <si>
    <t>ART</t>
  </si>
  <si>
    <t>AF1-Q523</t>
  </si>
  <si>
    <t>Repère M15 - Ensemble menuisé 600 x 120 cm ht avec 1 châssis à projection et châssis fixes</t>
  </si>
  <si>
    <t>ART</t>
  </si>
  <si>
    <t>AF1-Q537</t>
  </si>
  <si>
    <t>Repère M16 - Ensemble menuisé 600 x 120 cm ht avec 1 châssis à projection et châssis fixes</t>
  </si>
  <si>
    <t>ART</t>
  </si>
  <si>
    <t>AF1-Q527</t>
  </si>
  <si>
    <t>Repère M17 - Ensemble menuisé 600 x 120 cm ht avec 1 châssis à projection et châssis fixes</t>
  </si>
  <si>
    <t>ART</t>
  </si>
  <si>
    <t>AF1-Q544</t>
  </si>
  <si>
    <t>Repère M18.A - Ensemble menuisé 600 x 120 cm ht avec 2 châssis à projection et châssis fixes</t>
  </si>
  <si>
    <t>ART</t>
  </si>
  <si>
    <t>AF1-Q524</t>
  </si>
  <si>
    <t>Repère M18.B - Ensemble menuisé 600 x 120 cm ht avec 2 châssis à projection et châssis fixes</t>
  </si>
  <si>
    <t>ART</t>
  </si>
  <si>
    <t>AF1-Q526</t>
  </si>
  <si>
    <t>Repère M19 - Ensemble menuisé 600 x 120 cm ht avec 2 châssis à projection et châssis fixes</t>
  </si>
  <si>
    <t>ART</t>
  </si>
  <si>
    <t>AF1-Q534</t>
  </si>
  <si>
    <t>Repère M36 - Ensemble menuisé 600 x 120 cm ht avec 2 châssis à projection et châssis fixes</t>
  </si>
  <si>
    <t>ART</t>
  </si>
  <si>
    <t>AF1-Q571</t>
  </si>
  <si>
    <t>Repère M20 - Ensemble menuisé 600 x 120 cm ht avec 2 châssis à projection et châssis fixes</t>
  </si>
  <si>
    <t>ART</t>
  </si>
  <si>
    <t>AF1-Q542</t>
  </si>
  <si>
    <t>Repère M21A - Ensemble menuisé 600 x 120 cm ht avec 3 châssis à projection et châssis fixes</t>
  </si>
  <si>
    <t>ART</t>
  </si>
  <si>
    <t>AF1-Q538</t>
  </si>
  <si>
    <t>Repère M21B - Ensemble menuisé 600 x 120 cm ht avec 3 châssis à projection et châssis fixes</t>
  </si>
  <si>
    <t>ART</t>
  </si>
  <si>
    <t>AF1-Q776</t>
  </si>
  <si>
    <t>Repère M22 - Ensemble menuisé 600 x 120 cm ht avec 3 châssis à projection et châssis fixes</t>
  </si>
  <si>
    <t>ART</t>
  </si>
  <si>
    <t>AF1-Q543</t>
  </si>
  <si>
    <t>Repère M23.A - Ensemble menuisé 240 x 208 cm ht avec 1 châssis à projection et châssis fixes</t>
  </si>
  <si>
    <t>ART</t>
  </si>
  <si>
    <t>AF1-Q529</t>
  </si>
  <si>
    <t>Repère M23.B - Ensemble menuisé 240 x 208 cm ht avec 1 châssis à projection et châssis fixes</t>
  </si>
  <si>
    <t>ART</t>
  </si>
  <si>
    <t>AF1-Q556</t>
  </si>
  <si>
    <t>Repère M24 - Ensemble menuisé 240 x 502 cm ht avec 2 châssis à projection et châssis fixes</t>
  </si>
  <si>
    <t>ART</t>
  </si>
  <si>
    <t>AF1-Q540</t>
  </si>
  <si>
    <t>Repère M25 - Ensemble menuisé 240 x 502 cm ht avec 3 châssis à projection et châssis fixes</t>
  </si>
  <si>
    <t>ART</t>
  </si>
  <si>
    <t>AF1-Q532</t>
  </si>
  <si>
    <t>Repère M26 - Ensemble menuisé 240 x 502 cm ht avec 3 châssis à projection et châssis fixes</t>
  </si>
  <si>
    <t>ART</t>
  </si>
  <si>
    <t>AF1-Q545</t>
  </si>
  <si>
    <t>Repère M27 - Ensemble menuisé 240 x 502 cm ht avec 4 châssis à projection et châssis fixes</t>
  </si>
  <si>
    <t>ART</t>
  </si>
  <si>
    <t>AF1-Q557</t>
  </si>
  <si>
    <t>Repère M28 - Ensemble menuisé 240 x 797 cm ht avec châssis fixes</t>
  </si>
  <si>
    <t>ART</t>
  </si>
  <si>
    <t>AF1-Q546</t>
  </si>
  <si>
    <t>Repère M29 - Ensemble menuisé 240 x 797 cm ht avec 1 châssis à projection et châssis fixes</t>
  </si>
  <si>
    <t>ART</t>
  </si>
  <si>
    <t>AF1-Q541</t>
  </si>
  <si>
    <t>Repère M30 - Ensemble menuisé 240 x 797 cm ht avec 4 châssis à projection et châssis fixes</t>
  </si>
  <si>
    <t>ART</t>
  </si>
  <si>
    <t>AF1-Q533</t>
  </si>
  <si>
    <t>Repère M31 - Ensemble menuisé 240 x 797 cm ht avec 6 châssis à projection et châssis fixes</t>
  </si>
  <si>
    <t>ART</t>
  </si>
  <si>
    <t>AF1-Q536</t>
  </si>
  <si>
    <t>1.4.3</t>
  </si>
  <si>
    <t>Ensembles menuisés avec portes et châssis fixes ou ouvrants</t>
  </si>
  <si>
    <t>CH5</t>
  </si>
  <si>
    <t>Repère M32 - Ensemble menuisé 600 x 120/208 cm ht avec 1 porte 1 vantail à l'anglaise, 1 châssis à p</t>
  </si>
  <si>
    <t>ART</t>
  </si>
  <si>
    <t>AF1-Q525</t>
  </si>
  <si>
    <t>ART</t>
  </si>
  <si>
    <t>AF1-Q539</t>
  </si>
  <si>
    <t>1.4.4</t>
  </si>
  <si>
    <t>Sas entrée</t>
  </si>
  <si>
    <t>CH5</t>
  </si>
  <si>
    <t>Repère M34 - Ensemble menuisé 360 x 300 cm ht avec châssis fixes</t>
  </si>
  <si>
    <t>ART</t>
  </si>
  <si>
    <t>AF1-O167</t>
  </si>
  <si>
    <t>Repère M35 - Ensemble menuisé 490 x 300 cm ht avec 1 porte 2 vantaux à l'anglaise et châssis fixes</t>
  </si>
  <si>
    <t>ART</t>
  </si>
  <si>
    <t>AF1-O166</t>
  </si>
  <si>
    <t>Verrière en panneaux pleins isolants à deux pentes</t>
  </si>
  <si>
    <t>ART</t>
  </si>
  <si>
    <t>AF1-M666</t>
  </si>
  <si>
    <t>1.4.5</t>
  </si>
  <si>
    <t>Ouvrages divers</t>
  </si>
  <si>
    <t>CH5</t>
  </si>
  <si>
    <t>1.4.5.1</t>
  </si>
  <si>
    <t>Reprise de calfeutrement entre cloisons et menuiseries</t>
  </si>
  <si>
    <t>CH6</t>
  </si>
  <si>
    <t>ART</t>
  </si>
  <si>
    <t>AF1-E493</t>
  </si>
  <si>
    <t>ART</t>
  </si>
  <si>
    <t>AF1-Q174</t>
  </si>
  <si>
    <t>1.4.5.2</t>
  </si>
  <si>
    <t>Profil d'habillage intérieur</t>
  </si>
  <si>
    <t>CH6</t>
  </si>
  <si>
    <t>Profil d'habillage intérieur en "L"</t>
  </si>
  <si>
    <t>ART</t>
  </si>
  <si>
    <t>AF1-Q176</t>
  </si>
  <si>
    <t>Profil d'habillage intérieur en linteaux</t>
  </si>
  <si>
    <t>ART</t>
  </si>
  <si>
    <t>AF1-O018</t>
  </si>
  <si>
    <t>1.4.5.3</t>
  </si>
  <si>
    <t>Tablette intérieure isolée avec profil en aluminium</t>
  </si>
  <si>
    <t>CH6</t>
  </si>
  <si>
    <t>ART</t>
  </si>
  <si>
    <t>AF1-O017</t>
  </si>
  <si>
    <t>1.4.5.4</t>
  </si>
  <si>
    <t>Bavette d'appui extérieur en tôle d'aluminium</t>
  </si>
  <si>
    <t>CH6</t>
  </si>
  <si>
    <t>ART</t>
  </si>
  <si>
    <t>AF1-B963</t>
  </si>
  <si>
    <t>Total MENUISERIES EXTERIEURES ALUMINIUM</t>
  </si>
  <si>
    <t>STOT</t>
  </si>
  <si>
    <t>1.5</t>
  </si>
  <si>
    <t>BRISE-SOLEIL</t>
  </si>
  <si>
    <t>CH4</t>
  </si>
  <si>
    <t>1.5.1</t>
  </si>
  <si>
    <t>Brise-soleil fixes en aluminium - pose horizontale</t>
  </si>
  <si>
    <t>CH5</t>
  </si>
  <si>
    <t>Brise-soleil horizontaux "à facette" de 100 cm de large</t>
  </si>
  <si>
    <t>ART</t>
  </si>
  <si>
    <t>AF1-Q562</t>
  </si>
  <si>
    <t>Brise-soleil horizontaux droits de 120 cm de large</t>
  </si>
  <si>
    <t>ART</t>
  </si>
  <si>
    <t>AF1-P678</t>
  </si>
  <si>
    <t>Total BRISE-SOLEIL</t>
  </si>
  <si>
    <t>STOT</t>
  </si>
  <si>
    <t>1.6</t>
  </si>
  <si>
    <t>REPRISE DE FINITIONS INTERIEURES</t>
  </si>
  <si>
    <t>CH4</t>
  </si>
  <si>
    <t>1.6.1</t>
  </si>
  <si>
    <t>CH5</t>
  </si>
  <si>
    <t>ART</t>
  </si>
  <si>
    <t>AF1-I938</t>
  </si>
  <si>
    <t>ART</t>
  </si>
  <si>
    <t>AF1-I929</t>
  </si>
  <si>
    <t>1.6.2</t>
  </si>
  <si>
    <t>Reprise de revêtement en carreaux de faïence</t>
  </si>
  <si>
    <t>CH5</t>
  </si>
  <si>
    <t>ART</t>
  </si>
  <si>
    <t>AF1-B295</t>
  </si>
  <si>
    <t>1.6.3</t>
  </si>
  <si>
    <t>Reprise de finition peinture</t>
  </si>
  <si>
    <t>CH5</t>
  </si>
  <si>
    <t>ART</t>
  </si>
  <si>
    <t>AF1-Q175</t>
  </si>
  <si>
    <t>ART</t>
  </si>
  <si>
    <t>AF1-M645</t>
  </si>
  <si>
    <t>ART</t>
  </si>
  <si>
    <t>AF1-M677</t>
  </si>
  <si>
    <t>Total REPRISE DE FINITIONS INTERIEURES</t>
  </si>
  <si>
    <t>STOT</t>
  </si>
  <si>
    <t>1.7</t>
  </si>
  <si>
    <t>REPRISE DES ABORDS</t>
  </si>
  <si>
    <t>CH4</t>
  </si>
  <si>
    <t>1.7.1</t>
  </si>
  <si>
    <t>Reprise engazonnement après interventions travaux</t>
  </si>
  <si>
    <t>CH5</t>
  </si>
  <si>
    <t>ART</t>
  </si>
  <si>
    <t>VR06AK10</t>
  </si>
  <si>
    <t>Total REPRISE DES ABORDS</t>
  </si>
  <si>
    <t>STOT</t>
  </si>
  <si>
    <t>Montant HT du Lot N°01 MENUISERIES EXTERIEURES ALUMINIUM</t>
  </si>
  <si>
    <t>TOTHT</t>
  </si>
  <si>
    <t>TVA</t>
  </si>
  <si>
    <t>Montant TTC</t>
  </si>
  <si>
    <t>TOTTTC</t>
  </si>
  <si>
    <t>CH2</t>
  </si>
  <si>
    <t>MALU</t>
  </si>
  <si>
    <t>2</t>
  </si>
  <si>
    <t>CH3</t>
  </si>
  <si>
    <t>2.1</t>
  </si>
  <si>
    <t>TRAITEMENT DE FACADES</t>
  </si>
  <si>
    <t>CH4</t>
  </si>
  <si>
    <t>2.1.1</t>
  </si>
  <si>
    <t>Travaux de nettoyage</t>
  </si>
  <si>
    <t>CH5</t>
  </si>
  <si>
    <t>2.1.1.1</t>
  </si>
  <si>
    <t>Nettoyage de façade</t>
  </si>
  <si>
    <t>CH6</t>
  </si>
  <si>
    <t>Nettoyage de façade avec enduit organique à granulats.</t>
  </si>
  <si>
    <t>ART</t>
  </si>
  <si>
    <t>AF1-O420</t>
  </si>
  <si>
    <t>Total TRAITEMENT DE FACADES</t>
  </si>
  <si>
    <t>STOT</t>
  </si>
  <si>
    <t>TOTHT</t>
  </si>
  <si>
    <t>TVA</t>
  </si>
  <si>
    <t>CH2</t>
  </si>
  <si>
    <t>MALU</t>
  </si>
  <si>
    <t>3</t>
  </si>
  <si>
    <t>CH3</t>
  </si>
  <si>
    <t>3.1</t>
  </si>
  <si>
    <t>CH4</t>
  </si>
  <si>
    <t>3.1.1</t>
  </si>
  <si>
    <t>Travaux de dépose</t>
  </si>
  <si>
    <t>CH5</t>
  </si>
  <si>
    <t>3.1.1.1</t>
  </si>
  <si>
    <t>Décapage d'enduit avec résine organique</t>
  </si>
  <si>
    <t>CH6</t>
  </si>
  <si>
    <t>Décapage d'enduit avec résine organique en surface courante.</t>
  </si>
  <si>
    <t>ART</t>
  </si>
  <si>
    <t>AF1-Q567</t>
  </si>
  <si>
    <t>Décapage d'enduit avec résine organique sur tableaux et/ou linteaux de baies.</t>
  </si>
  <si>
    <t>ART</t>
  </si>
  <si>
    <t>AF1-Q568</t>
  </si>
  <si>
    <t>3.1.2</t>
  </si>
  <si>
    <t>Revêtements de façades</t>
  </si>
  <si>
    <t>CH5</t>
  </si>
  <si>
    <t>3.1.2.1</t>
  </si>
  <si>
    <t>Enduit de parement organique à base de granulats de marbre naturel</t>
  </si>
  <si>
    <t>CH6</t>
  </si>
  <si>
    <t>Enduit de parement organique à base de granulats en surface courante.</t>
  </si>
  <si>
    <t>ART</t>
  </si>
  <si>
    <t>AF1-I519</t>
  </si>
  <si>
    <t>Enduit de parement organique à base de granulats en faible largeur.</t>
  </si>
  <si>
    <t>ART</t>
  </si>
  <si>
    <t>AF1-Q569</t>
  </si>
  <si>
    <t>STOT</t>
  </si>
  <si>
    <t>TOTHT</t>
  </si>
  <si>
    <t>TVA</t>
  </si>
  <si>
    <t>TOTTTC</t>
  </si>
  <si>
    <t>CH2</t>
  </si>
  <si>
    <t>MALU</t>
  </si>
  <si>
    <t>4</t>
  </si>
  <si>
    <t>CH3</t>
  </si>
  <si>
    <t>4.1</t>
  </si>
  <si>
    <t>OCCULTATIONS</t>
  </si>
  <si>
    <t>CH4</t>
  </si>
  <si>
    <t>4.1.1</t>
  </si>
  <si>
    <t>Stores intérieurs vénitiens - manœuvre manuelle</t>
  </si>
  <si>
    <t>CH5</t>
  </si>
  <si>
    <t>Stores vénitiens de 85 x 120 cm ht</t>
  </si>
  <si>
    <t>ART</t>
  </si>
  <si>
    <t>AF1-Q558</t>
  </si>
  <si>
    <t>Stores vénitiens de 85 x 208 cm ht</t>
  </si>
  <si>
    <t>ART</t>
  </si>
  <si>
    <t>AF1-Q561</t>
  </si>
  <si>
    <t>Stores vénitiens de 120 x 208 cm ht</t>
  </si>
  <si>
    <t>ART</t>
  </si>
  <si>
    <t>AF1-Q560</t>
  </si>
  <si>
    <t>Total OCCULTATIONS</t>
  </si>
  <si>
    <t>STOT</t>
  </si>
  <si>
    <t>TOTHT</t>
  </si>
  <si>
    <t>TVA</t>
  </si>
  <si>
    <t>TOTTTC</t>
  </si>
  <si>
    <t>CH2</t>
  </si>
  <si>
    <t>MALU</t>
  </si>
  <si>
    <t>5</t>
  </si>
  <si>
    <t>CH3</t>
  </si>
  <si>
    <t>5.1</t>
  </si>
  <si>
    <t>CH4</t>
  </si>
  <si>
    <t>5.1.1</t>
  </si>
  <si>
    <t>CH5</t>
  </si>
  <si>
    <t>Remplacement des isolants en laine minérale par des isolants biosourcés.</t>
  </si>
  <si>
    <t>ART</t>
  </si>
  <si>
    <t>AF1-Q570</t>
  </si>
  <si>
    <t>STOT</t>
  </si>
  <si>
    <t>TOTHT</t>
  </si>
  <si>
    <t>TVA</t>
  </si>
  <si>
    <t>TOTTTC</t>
  </si>
  <si>
    <t>CH2</t>
  </si>
  <si>
    <t>MALU</t>
  </si>
  <si>
    <t>6</t>
  </si>
  <si>
    <t>CH3</t>
  </si>
  <si>
    <t>6.1</t>
  </si>
  <si>
    <t>CH4</t>
  </si>
  <si>
    <t>6.1.1</t>
  </si>
  <si>
    <t>CH5</t>
  </si>
  <si>
    <t>6.1.1.1</t>
  </si>
  <si>
    <t>Travaux de dépose de vitrage émaillé pour réemploi ex-situ</t>
  </si>
  <si>
    <t>CH6</t>
  </si>
  <si>
    <t>Dépose de vitrage émaillé pour réemploi ex-situ - sur châssis de 120 x 120 cm.</t>
  </si>
  <si>
    <t>ART</t>
  </si>
  <si>
    <t>AF1-Q167</t>
  </si>
  <si>
    <t>STOT</t>
  </si>
  <si>
    <t>TOTHT</t>
  </si>
  <si>
    <t>TVA</t>
  </si>
  <si>
    <t>TOTTTC</t>
  </si>
  <si>
    <t>DECOMPOSITION DU PRIX GLOBAL ET FORFAITAIRE
RENOVATION ENERGETIQUE DU BATIMENT DE LA PROVIDENCE 
PREFECTURE DE LA VIENNE
Lot N°01 MENUISERIES EXTERIEURES ALUMINIUM</t>
  </si>
  <si>
    <t>DECOMPOSITION DU PRIX GLOBAL ET FORFAITAIRE
RENOVATION ENERGETIQUE DU BATIMENT DE LA PROVIDENCE 
PREFECTURE DE LA VIENNE
Lot N°01 MENUISERIES EXTERIEURES ALUMINIUM
                                                                 PSE 01 : Nettoyage des façades existantes</t>
  </si>
  <si>
    <t>DECOMPOSITION DU PRIX GLOBAL ET FORFAITAIRE
RENOVATION ENERGETIQUE DU BATIMENT DE LA PROVIDENCE 
PREFECTURE DE LA VIENNE
Lot N°01 MENUISERIES EXTERIEURES ALUMINIUM
                                                                 PSE 02 : Réfection des enduits organiques en façade Sud</t>
  </si>
  <si>
    <t>DECOMPOSITION DU PRIX GLOBAL ET FORFAITAIRE
RENOVATION ENERGETIQUE DU BATIMENT DE LA PROVIDENCE 
PREFECTURE DE LA VIENNE
Lot N°01 MENUISERIES EXTERIEURES ALUMINIUM
                                                                         PSE 03 : Stores intérieurs complémentaires</t>
  </si>
  <si>
    <t>DECOMPOSITION DU PRIX GLOBAL ET FORFAITAIRE
RENOVATION ENERGETIQUE DU BATIMENT DE LA PROVIDENCE 
PREFECTURE DE LA VIENNE
Lot N°01 MENUISERIES EXTERIEURES ALUMINIUM
                                                                 Variante 02 : Réemploi des panneaux excédentaires ex-situ</t>
  </si>
  <si>
    <t>Quantité indicative</t>
  </si>
  <si>
    <t>Quantité entreprise</t>
  </si>
  <si>
    <t>DECOMPOSITION DU PRIX GLOBAL ET FORFAITAIRE
RENOVATION ENERGETIQUE DU BATIMENT DE LA PROVIDENCE 
PREFECTURE DE LA VIENNE
Lot N°01 MENUISERIES EXTERIEURES ALUMINIUM
                                                                 Variante 01 : Mise en œuvre d'isolants biosourcés</t>
  </si>
  <si>
    <t>Ensemble forfaitaire.</t>
  </si>
  <si>
    <t>Surface courante de mise en œuvre.</t>
  </si>
  <si>
    <t xml:space="preserve">1.2.1.3 1 </t>
  </si>
  <si>
    <t xml:space="preserve">1.2.1.3 2 </t>
  </si>
  <si>
    <t xml:space="preserve">1.2.2.1 1 </t>
  </si>
  <si>
    <t xml:space="preserve">1.2.2.1 2 </t>
  </si>
  <si>
    <t>Châssis ouvrant à l'italienne pour incorporation</t>
  </si>
  <si>
    <t>Ensemble menuisé 240 x 208 cm ht avec 1 porte 2 vantaux à l'anglaise et châssis fixes latéraux pour incorporation dans les mur-rideaux</t>
  </si>
  <si>
    <t xml:space="preserve">1.4.1 1 </t>
  </si>
  <si>
    <t xml:space="preserve">1.4.1 2 </t>
  </si>
  <si>
    <t xml:space="preserve">1.4.2 1 </t>
  </si>
  <si>
    <t xml:space="preserve">1.4.2 2 </t>
  </si>
  <si>
    <t xml:space="preserve">1.4.2 3 </t>
  </si>
  <si>
    <t xml:space="preserve">1.4.2 4 </t>
  </si>
  <si>
    <t xml:space="preserve">1.4.2 5 </t>
  </si>
  <si>
    <t xml:space="preserve">1.4.2 6 </t>
  </si>
  <si>
    <t xml:space="preserve">1.4.2 7 </t>
  </si>
  <si>
    <t xml:space="preserve">1.4.2 8 </t>
  </si>
  <si>
    <t xml:space="preserve">1.4.2 9 </t>
  </si>
  <si>
    <t xml:space="preserve">1.4.2 10 </t>
  </si>
  <si>
    <t xml:space="preserve">1.4.2 11 </t>
  </si>
  <si>
    <t xml:space="preserve">1.4.2 12 </t>
  </si>
  <si>
    <t xml:space="preserve">1.4.2 13 </t>
  </si>
  <si>
    <t xml:space="preserve">1.4.2 14 </t>
  </si>
  <si>
    <t xml:space="preserve">1.4.2 15 </t>
  </si>
  <si>
    <t xml:space="preserve">1.4.2 16 </t>
  </si>
  <si>
    <t xml:space="preserve">1.4.2 17 </t>
  </si>
  <si>
    <t xml:space="preserve">1.4.2 18 </t>
  </si>
  <si>
    <t xml:space="preserve">1.4.2 19 </t>
  </si>
  <si>
    <t xml:space="preserve">1.4.2 20 </t>
  </si>
  <si>
    <t xml:space="preserve">1.4.2 21 </t>
  </si>
  <si>
    <t xml:space="preserve">1.4.2 22 </t>
  </si>
  <si>
    <t xml:space="preserve">1.4.2 23 </t>
  </si>
  <si>
    <t xml:space="preserve">1.4.2 24 </t>
  </si>
  <si>
    <t xml:space="preserve">1.4.2 25 </t>
  </si>
  <si>
    <t xml:space="preserve">1.4.2 26 </t>
  </si>
  <si>
    <t xml:space="preserve">1.4.2 27 </t>
  </si>
  <si>
    <t xml:space="preserve">1.4.2 28 </t>
  </si>
  <si>
    <t xml:space="preserve">1.4.2 29 </t>
  </si>
  <si>
    <t xml:space="preserve">1.4.2 30 </t>
  </si>
  <si>
    <t xml:space="preserve">1.4.2 31 </t>
  </si>
  <si>
    <t xml:space="preserve">1.4.2 32 </t>
  </si>
  <si>
    <t xml:space="preserve">1.4.2 33 </t>
  </si>
  <si>
    <t xml:space="preserve">1.4.2 34 </t>
  </si>
  <si>
    <t xml:space="preserve">1.4.2 35 </t>
  </si>
  <si>
    <t xml:space="preserve">1.4.2 36 </t>
  </si>
  <si>
    <t xml:space="preserve">1.4.3 1 </t>
  </si>
  <si>
    <t xml:space="preserve">1.4.3 2 </t>
  </si>
  <si>
    <t>Repère M33 - Ensemble menuisé 660 x 120/208 cm ht avec 1 porte 1 vantail à l'anglaise, 2 châssis à projection et châssis fixes</t>
  </si>
  <si>
    <t xml:space="preserve">1.4.4 1 </t>
  </si>
  <si>
    <t xml:space="preserve">1.4.4 2 </t>
  </si>
  <si>
    <t xml:space="preserve">1.4.5.1 1 </t>
  </si>
  <si>
    <t>Linéaire courant.</t>
  </si>
  <si>
    <t xml:space="preserve">1.4.5.1 2 </t>
  </si>
  <si>
    <t xml:space="preserve">1.5.1 1 </t>
  </si>
  <si>
    <t xml:space="preserve">1.5.1 2 </t>
  </si>
  <si>
    <t xml:space="preserve">1.6.1 1 </t>
  </si>
  <si>
    <t xml:space="preserve">1.6.1 2 </t>
  </si>
  <si>
    <t>Carreaux de faïence 15 x15 cm - surface courante.</t>
  </si>
  <si>
    <t>Surface courante de mise en oeuvre.</t>
  </si>
  <si>
    <t>Prix en €</t>
  </si>
  <si>
    <t xml:space="preserve">2.1.1.1 1 </t>
  </si>
  <si>
    <t xml:space="preserve">3.1.1.1 1 </t>
  </si>
  <si>
    <t xml:space="preserve">3.1.1.1 2 </t>
  </si>
  <si>
    <t xml:space="preserve">3.1.2.1 1 </t>
  </si>
  <si>
    <t xml:space="preserve">3.1.2.1 2 </t>
  </si>
  <si>
    <t xml:space="preserve">5.1.1 1 </t>
  </si>
  <si>
    <t xml:space="preserve">6.1.1.1 1 </t>
  </si>
  <si>
    <t>Reprise de peinture sur supports existants</t>
  </si>
  <si>
    <t>Reprise de peinture sur les doublages thermiques neufs</t>
  </si>
  <si>
    <t>Reprise de peinture sur canalisations</t>
  </si>
  <si>
    <t>Reprise de calfeutrement entre planchers et menuiseries</t>
  </si>
  <si>
    <t>Contre-cloisons thermiques de 120+18 mm (R=3.75 m².K/W) avec parements par 1 BA18.</t>
  </si>
  <si>
    <t>Contre-cloisons thermiques ponctuelles de 120+18 mm (R=3.75 m².K/W) avec parements par 1 BA18.</t>
  </si>
  <si>
    <t>Contre-cloisons thermiques sur ossature métallique avec parement par 1 BA18 standard et
isolation en laine minérale</t>
  </si>
  <si>
    <t>Contre-cloisons thermiques sur ossature métallique avec parement par 1 BA18 standard et isolation en laine minérale</t>
  </si>
  <si>
    <t>Contre-cloisons thermiques sur ossature métallique avec parement par 1 BA18 standard et isolation biosourcée</t>
  </si>
  <si>
    <t>Dispositif des CEE (Montant total)</t>
  </si>
  <si>
    <t>Montant Total TTC Prime CEE Déduite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</si>
</sst>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FF0000"/>
      <name val="Arial Narrow"/>
      <family val="1"/>
    </font>
    <font>
      <u/>
      <sz val="9"/>
      <color rgb="FF000000"/>
      <name val="Times New Roman"/>
      <family val="1"/>
    </font>
    <font>
      <sz val="9"/>
      <color rgb="FF000000"/>
      <name val="Arial"/>
      <family val="1"/>
    </font>
    <font>
      <sz val="11"/>
      <color rgb="FF000000"/>
      <name val="Times New Roman"/>
      <family val="1"/>
    </font>
    <font>
      <i/>
      <sz val="9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0000FF"/>
      <name val="Arial"/>
      <family val="1"/>
    </font>
    <font>
      <sz val="8"/>
      <color rgb="FF000000"/>
      <name val="Arial"/>
      <family val="1"/>
    </font>
    <font>
      <sz val="8"/>
      <color rgb="FF0000FF"/>
      <name val="Arial"/>
      <family val="1"/>
    </font>
    <font>
      <b/>
      <sz val="8"/>
      <color rgb="FF000000"/>
      <name val="Arial Narrow"/>
      <family val="1"/>
    </font>
    <font>
      <sz val="7"/>
      <color rgb="FF808000"/>
      <name val="Arial Narrow"/>
      <family val="1"/>
    </font>
    <font>
      <sz val="7"/>
      <color rgb="FF000000"/>
      <name val="Arial Narrow"/>
      <family val="1"/>
    </font>
    <font>
      <sz val="7"/>
      <color rgb="FF000000"/>
      <name val="Arial"/>
      <family val="1"/>
    </font>
    <font>
      <sz val="8"/>
      <name val="Calibri"/>
      <family val="2"/>
      <scheme val="minor"/>
    </font>
    <font>
      <b/>
      <sz val="11"/>
      <color theme="1"/>
      <name val="Aptos Narrow"/>
      <family val="2"/>
    </font>
    <font>
      <sz val="11"/>
      <color theme="1"/>
      <name val="Aptos Narrow"/>
      <family val="2"/>
    </font>
    <font>
      <sz val="11"/>
      <color rgb="FFFFFFFF"/>
      <name val="Calibri"/>
      <family val="1"/>
    </font>
    <font>
      <sz val="11"/>
      <color theme="1"/>
      <name val="Calibri"/>
      <family val="2"/>
    </font>
    <font>
      <b/>
      <sz val="12"/>
      <color rgb="FF000000"/>
      <name val="Arial"/>
      <family val="1"/>
    </font>
    <font>
      <b/>
      <u/>
      <sz val="12"/>
      <color rgb="FF000000"/>
      <name val="Arial"/>
      <family val="1"/>
    </font>
    <font>
      <b/>
      <sz val="11"/>
      <color rgb="FF000000"/>
      <name val="Arial"/>
      <family val="1"/>
    </font>
    <font>
      <sz val="10"/>
      <color rgb="FF000000"/>
      <name val="Arial Narrow"/>
      <family val="1"/>
    </font>
    <font>
      <i/>
      <sz val="10"/>
      <color rgb="FF000000"/>
      <name val="Arial"/>
      <family val="1"/>
    </font>
    <font>
      <u/>
      <sz val="10"/>
      <color rgb="FF000000"/>
      <name val="Arial"/>
      <family val="1"/>
    </font>
    <font>
      <b/>
      <sz val="11"/>
      <color rgb="FF000000"/>
      <name val="Calibri"/>
      <family val="1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rgb="FF000000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</cellStyleXfs>
  <cellXfs count="51">
    <xf numFmtId="0" fontId="0" fillId="0" borderId="0" xfId="0"/>
    <xf numFmtId="0" fontId="22" fillId="0" borderId="0" xfId="0" applyFont="1"/>
    <xf numFmtId="49" fontId="22" fillId="0" borderId="0" xfId="0" applyNumberFormat="1" applyFont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164" fontId="21" fillId="0" borderId="0" xfId="0" applyNumberFormat="1" applyFont="1" applyAlignment="1">
      <alignment horizontal="right" vertical="top" wrapText="1"/>
    </xf>
    <xf numFmtId="0" fontId="24" fillId="0" borderId="17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7" xfId="0" applyFont="1" applyFill="1" applyBorder="1" applyAlignment="1">
      <alignment horizontal="left" vertical="top" wrapText="1"/>
    </xf>
    <xf numFmtId="0" fontId="25" fillId="2" borderId="17" xfId="10" applyFont="1" applyFill="1" applyBorder="1">
      <alignment horizontal="left" vertical="top" wrapText="1"/>
    </xf>
    <xf numFmtId="0" fontId="25" fillId="2" borderId="19" xfId="10" applyFont="1" applyFill="1" applyBorder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6" fillId="0" borderId="14" xfId="14" applyFont="1" applyFill="1" applyBorder="1">
      <alignment horizontal="left" vertical="top" wrapText="1"/>
    </xf>
    <xf numFmtId="0" fontId="26" fillId="0" borderId="12" xfId="14" applyFont="1" applyFill="1" applyBorder="1">
      <alignment horizontal="left" vertical="top" wrapText="1"/>
    </xf>
    <xf numFmtId="0" fontId="27" fillId="0" borderId="9" xfId="18" applyFont="1" applyFill="1" applyBorder="1">
      <alignment horizontal="left" vertical="top" wrapText="1"/>
    </xf>
    <xf numFmtId="0" fontId="27" fillId="0" borderId="10" xfId="18" applyFont="1" applyFill="1" applyBorder="1">
      <alignment horizontal="left" vertical="top" wrapText="1"/>
    </xf>
    <xf numFmtId="0" fontId="9" fillId="0" borderId="9" xfId="28" applyFont="1" applyFill="1" applyBorder="1">
      <alignment horizontal="left" vertical="top" wrapText="1"/>
    </xf>
    <xf numFmtId="0" fontId="28" fillId="0" borderId="10" xfId="29" applyFont="1" applyFill="1" applyBorder="1" applyAlignment="1">
      <alignment horizontal="left" vertical="top" wrapText="1" indent="1"/>
    </xf>
    <xf numFmtId="0" fontId="24" fillId="0" borderId="6" xfId="0" applyFont="1" applyFill="1" applyBorder="1" applyAlignment="1" applyProtection="1">
      <alignment horizontal="center" vertical="top"/>
      <protection locked="0"/>
    </xf>
    <xf numFmtId="164" fontId="24" fillId="0" borderId="6" xfId="0" applyNumberFormat="1" applyFont="1" applyFill="1" applyBorder="1" applyAlignment="1" applyProtection="1">
      <alignment horizontal="center" vertical="top" wrapText="1"/>
      <protection locked="0"/>
    </xf>
    <xf numFmtId="164" fontId="24" fillId="0" borderId="11" xfId="0" applyNumberFormat="1" applyFont="1" applyFill="1" applyBorder="1" applyAlignment="1" applyProtection="1">
      <alignment horizontal="right" vertical="top" wrapText="1"/>
      <protection locked="0"/>
    </xf>
    <xf numFmtId="0" fontId="24" fillId="0" borderId="4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9" fillId="0" borderId="17" xfId="17" applyFont="1" applyFill="1" applyBorder="1" applyAlignment="1">
      <alignment horizontal="left" vertical="top" wrapText="1"/>
    </xf>
    <xf numFmtId="0" fontId="29" fillId="0" borderId="19" xfId="17" applyFont="1" applyFill="1" applyBorder="1" applyAlignment="1">
      <alignment horizontal="left" vertical="top" wrapText="1"/>
    </xf>
    <xf numFmtId="164" fontId="24" fillId="0" borderId="8" xfId="0" applyNumberFormat="1" applyFont="1" applyFill="1" applyBorder="1" applyAlignment="1">
      <alignment horizontal="right" vertical="top" wrapText="1"/>
    </xf>
    <xf numFmtId="0" fontId="24" fillId="0" borderId="15" xfId="0" applyFont="1" applyFill="1" applyBorder="1" applyAlignment="1">
      <alignment horizontal="center" vertical="top" wrapText="1"/>
    </xf>
    <xf numFmtId="0" fontId="31" fillId="0" borderId="16" xfId="0" applyFont="1" applyFill="1" applyBorder="1" applyAlignment="1">
      <alignment horizontal="center" vertical="top" wrapText="1"/>
    </xf>
    <xf numFmtId="0" fontId="31" fillId="0" borderId="16" xfId="0" applyFont="1" applyFill="1" applyBorder="1" applyAlignment="1">
      <alignment horizontal="right" vertical="top" wrapText="1"/>
    </xf>
    <xf numFmtId="0" fontId="30" fillId="0" borderId="9" xfId="22" applyFont="1" applyFill="1" applyBorder="1">
      <alignment horizontal="left" vertical="top" wrapText="1"/>
    </xf>
    <xf numFmtId="0" fontId="30" fillId="0" borderId="10" xfId="22" applyFont="1" applyFill="1" applyBorder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0" xfId="0" applyFont="1" applyFill="1"/>
    <xf numFmtId="0" fontId="31" fillId="0" borderId="0" xfId="0" applyFont="1" applyFill="1" applyAlignment="1">
      <alignment horizontal="left" vertical="top" wrapText="1"/>
    </xf>
    <xf numFmtId="164" fontId="31" fillId="0" borderId="0" xfId="0" applyNumberFormat="1" applyFont="1" applyFill="1" applyAlignment="1">
      <alignment horizontal="right" vertical="top" wrapText="1"/>
    </xf>
    <xf numFmtId="165" fontId="23" fillId="3" borderId="0" xfId="0" applyNumberFormat="1" applyFont="1" applyFill="1" applyAlignment="1">
      <alignment horizontal="left" vertical="top" wrapText="1"/>
    </xf>
    <xf numFmtId="0" fontId="26" fillId="0" borderId="9" xfId="14" applyFont="1" applyFill="1" applyBorder="1">
      <alignment horizontal="left" vertical="top" wrapText="1"/>
    </xf>
    <xf numFmtId="0" fontId="26" fillId="0" borderId="10" xfId="14" applyFont="1" applyFill="1" applyBorder="1">
      <alignment horizontal="left" vertical="top" wrapText="1"/>
    </xf>
    <xf numFmtId="0" fontId="30" fillId="0" borderId="10" xfId="22" applyFont="1" applyFill="1" applyBorder="1" applyAlignment="1">
      <alignment horizontal="left" vertical="top"/>
    </xf>
    <xf numFmtId="0" fontId="32" fillId="0" borderId="17" xfId="0" applyFont="1" applyBorder="1" applyAlignment="1">
      <alignment horizontal="left" vertical="top" wrapText="1"/>
    </xf>
    <xf numFmtId="0" fontId="32" fillId="0" borderId="18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33" fillId="0" borderId="17" xfId="0" applyFont="1" applyBorder="1" applyAlignment="1">
      <alignment horizontal="left" vertical="top" wrapText="1"/>
    </xf>
    <xf numFmtId="0" fontId="33" fillId="0" borderId="18" xfId="0" applyFont="1" applyBorder="1" applyAlignment="1">
      <alignment horizontal="left" vertical="top" wrapText="1"/>
    </xf>
    <xf numFmtId="0" fontId="33" fillId="0" borderId="15" xfId="0" applyFont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155625</xdr:colOff>
      <xdr:row>0</xdr:row>
      <xdr:rowOff>96730</xdr:rowOff>
    </xdr:from>
    <xdr:to>
      <xdr:col>0</xdr:col>
      <xdr:colOff>6563625</xdr:colOff>
      <xdr:row>56</xdr:row>
      <xdr:rowOff>59358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13CE05B8-6200-30AE-9F0B-2C7D702211CF}"/>
            </a:ext>
          </a:extLst>
        </xdr:cNvPr>
        <xdr:cNvGrpSpPr/>
      </xdr:nvGrpSpPr>
      <xdr:grpSpPr>
        <a:xfrm>
          <a:off x="155625" y="96730"/>
          <a:ext cx="6408000" cy="10630628"/>
          <a:chOff x="108000" y="96730"/>
          <a:chExt cx="6408000" cy="10630628"/>
        </a:xfrm>
      </xdr:grpSpPr>
      <xdr:sp macro="" textlink="">
        <xdr:nvSpPr>
          <xdr:cNvPr id="3" name="Forme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5400000" y="10566140"/>
            <a:ext cx="1008000" cy="16121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0" rIns="64487" bIns="0" rtlCol="0" anchor="ctr"/>
          <a:lstStyle/>
          <a:p>
            <a:pPr algn="r"/>
            <a:r>
              <a:rPr lang="fr-FR" sz="900" b="0" i="0">
                <a:solidFill>
                  <a:srgbClr val="000000"/>
                </a:solidFill>
                <a:latin typeface="MS Shell Dlg"/>
              </a:rPr>
              <a:t>mars 2025</a:t>
            </a:r>
          </a:p>
        </xdr:txBody>
      </xdr:sp>
      <xdr:sp macro="" textlink="">
        <xdr:nvSpPr>
          <xdr:cNvPr id="4" name="Forme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108000" y="96730"/>
            <a:ext cx="6408000" cy="870574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ctr"/>
            <a:r>
              <a:rPr lang="fr-FR" sz="1400" b="1" i="0">
                <a:solidFill>
                  <a:srgbClr val="000000"/>
                </a:solidFill>
                <a:latin typeface="Arial"/>
              </a:rPr>
              <a:t>PREFECTURE DE LA VIENNE</a:t>
            </a:r>
          </a:p>
          <a:p>
            <a:pPr algn="ctr"/>
            <a:r>
              <a:rPr lang="fr-FR" sz="1000" b="1" i="0">
                <a:solidFill>
                  <a:srgbClr val="000000"/>
                </a:solidFill>
                <a:latin typeface="Arial"/>
              </a:rPr>
              <a:t>Place Aristide Briand</a:t>
            </a:r>
          </a:p>
          <a:p>
            <a:pPr algn="ctr"/>
            <a:r>
              <a:rPr lang="fr-FR" sz="1000" b="1" i="0">
                <a:solidFill>
                  <a:srgbClr val="000000"/>
                </a:solidFill>
                <a:latin typeface="Arial"/>
              </a:rPr>
              <a:t>86000 POITIERS</a:t>
            </a:r>
          </a:p>
          <a:p>
            <a:pPr algn="ctr"/>
            <a:r>
              <a:rPr lang="fr-FR" sz="800" b="0" i="0">
                <a:solidFill>
                  <a:srgbClr val="000000"/>
                </a:solidFill>
                <a:latin typeface="Arial"/>
              </a:rPr>
              <a:t>  </a:t>
            </a:r>
          </a:p>
        </xdr:txBody>
      </xdr:sp>
      <xdr:sp macro="" textlink="">
        <xdr:nvSpPr>
          <xdr:cNvPr id="5" name="Forme3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108000" y="1273617"/>
            <a:ext cx="6408000" cy="1221933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32243" tIns="32243" rIns="32243" bIns="32243" rtlCol="0" anchor="ctr"/>
          <a:lstStyle/>
          <a:p>
            <a:pPr algn="ctr"/>
            <a:r>
              <a:rPr lang="fr-FR" sz="1800" b="1" i="0">
                <a:solidFill>
                  <a:srgbClr val="000000"/>
                </a:solidFill>
                <a:latin typeface="MS Shell Dlg"/>
              </a:rPr>
              <a:t>RENOVATION ENERGETIQUE DU BATIMENT DE LA PROVIDENCE</a:t>
            </a:r>
          </a:p>
          <a:p>
            <a:pPr algn="ctr"/>
            <a:r>
              <a:rPr lang="fr-FR" sz="1200" b="1" i="0">
                <a:solidFill>
                  <a:srgbClr val="000000"/>
                </a:solidFill>
                <a:latin typeface="MS Shell Dlg"/>
              </a:rPr>
              <a:t>20, rue de la Providence</a:t>
            </a:r>
          </a:p>
          <a:p>
            <a:pPr algn="ctr"/>
            <a:r>
              <a:rPr lang="fr-FR" sz="1200" b="1" i="0">
                <a:solidFill>
                  <a:srgbClr val="000000"/>
                </a:solidFill>
                <a:latin typeface="MS Shell Dlg"/>
              </a:rPr>
              <a:t>86000 POITIERS</a:t>
            </a:r>
          </a:p>
        </xdr:txBody>
      </xdr:sp>
      <xdr:sp macro="" textlink="">
        <xdr:nvSpPr>
          <xdr:cNvPr id="6" name="Forme4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08000" y="3695700"/>
            <a:ext cx="6408000" cy="17827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0" rIns="64487" bIns="0" rtlCol="0" anchor="t"/>
          <a:lstStyle/>
          <a:p>
            <a:pPr algn="ctr"/>
            <a:r>
              <a:rPr lang="fr-FR" sz="2000" b="0" i="0">
                <a:solidFill>
                  <a:srgbClr val="000000"/>
                </a:solidFill>
                <a:latin typeface="Arial"/>
              </a:rPr>
              <a:t>DECOMPOSITION DU PRIX GLOBAL ET FORFAITAIRE</a:t>
            </a:r>
          </a:p>
          <a:p>
            <a:pPr algn="ctr"/>
            <a:endParaRPr sz="1000">
              <a:solidFill>
                <a:srgbClr val="000000"/>
              </a:solidFill>
              <a:latin typeface="Arial"/>
            </a:endParaRPr>
          </a:p>
          <a:p>
            <a:pPr algn="ctr"/>
            <a:r>
              <a:rPr lang="fr-FR" sz="2000" b="0" i="0">
                <a:solidFill>
                  <a:srgbClr val="000000"/>
                </a:solidFill>
                <a:latin typeface="Arial"/>
              </a:rPr>
              <a:t>Phase DCE</a:t>
            </a:r>
          </a:p>
          <a:p>
            <a:pPr algn="ctr"/>
            <a:endParaRPr sz="1000" b="1">
              <a:solidFill>
                <a:srgbClr val="000000"/>
              </a:solidFill>
              <a:latin typeface="Arial"/>
            </a:endParaRPr>
          </a:p>
          <a:p>
            <a:pPr algn="ctr"/>
            <a:r>
              <a:rPr lang="fr-FR" sz="2000" b="1" i="0">
                <a:solidFill>
                  <a:srgbClr val="000000"/>
                </a:solidFill>
                <a:latin typeface="MS Shell Dlg"/>
              </a:rPr>
              <a:t>Lot N°01 MENUISERIES EXTERIEURES ALUMINIUM</a:t>
            </a:r>
          </a:p>
        </xdr:txBody>
      </xdr:sp>
      <xdr:sp macro="" textlink="">
        <xdr:nvSpPr>
          <xdr:cNvPr id="7" name="Forme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08000" y="6874262"/>
            <a:ext cx="3132000" cy="677113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l"/>
            <a:r>
              <a:rPr lang="fr-FR" sz="1100" b="1" i="0">
                <a:solidFill>
                  <a:srgbClr val="000000"/>
                </a:solidFill>
                <a:latin typeface="MS Shell Dlg"/>
              </a:rPr>
              <a:t>Architecte : ATELIER DUNE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5 bis, Boulevard Coligny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86000  POITIERS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09 63 25 92 24 - Email : agence@atelierdune.fr</a:t>
            </a:r>
          </a:p>
        </xdr:txBody>
      </xdr:sp>
      <xdr:sp macro="" textlink="">
        <xdr:nvSpPr>
          <xdr:cNvPr id="8" name="Forme6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08000" y="10566140"/>
            <a:ext cx="1692000" cy="16121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0" rIns="64487" bIns="0" rtlCol="0" anchor="ctr"/>
          <a:lstStyle/>
          <a:p>
            <a:pPr algn="ctr"/>
            <a:r>
              <a:rPr lang="fr-FR" sz="800" b="0" i="0" u="sng">
                <a:solidFill>
                  <a:srgbClr val="000000"/>
                </a:solidFill>
                <a:latin typeface="MS Shell Dlg"/>
              </a:rPr>
              <a:t>Réf : 24038</a:t>
            </a:r>
          </a:p>
        </xdr:txBody>
      </xdr:sp>
      <xdr:sp macro="" textlink="">
        <xdr:nvSpPr>
          <xdr:cNvPr id="9" name="Forme7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3348000" y="6874262"/>
            <a:ext cx="3168000" cy="677113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l"/>
            <a:r>
              <a:rPr lang="fr-FR" sz="1100" b="1" i="0">
                <a:solidFill>
                  <a:srgbClr val="000000"/>
                </a:solidFill>
                <a:latin typeface="MS Shell Dlg"/>
              </a:rPr>
              <a:t>Economiste : CABINET CIREYAM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77, Rue de Vert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86360  CHASSENEUIL DU POITOU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05 49 55 31 76 - Email : contact@cireyam.fr</a:t>
            </a:r>
          </a:p>
        </xdr:txBody>
      </xdr:sp>
      <xdr:sp macro="" textlink="">
        <xdr:nvSpPr>
          <xdr:cNvPr id="10" name="Forme8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108000" y="9889027"/>
            <a:ext cx="3132000" cy="677113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l"/>
            <a:r>
              <a:rPr lang="fr-FR" sz="1100" b="1" i="0">
                <a:solidFill>
                  <a:srgbClr val="000000"/>
                </a:solidFill>
                <a:latin typeface="MS Shell Dlg"/>
              </a:rPr>
              <a:t>Bureau de contrôle : QUALICONSULT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2 Avenue René Monory Téléport 4 - Immeuble Antarés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86360  CHASSENEUIL DU POITOU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05 49 00 67 52 - Email : poitiers.qcs@qualiconsult.fr</a:t>
            </a:r>
          </a:p>
        </xdr:txBody>
      </xdr:sp>
      <xdr:sp macro="" textlink="">
        <xdr:nvSpPr>
          <xdr:cNvPr id="11" name="Forme9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3348000" y="9889027"/>
            <a:ext cx="3168000" cy="677113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l"/>
            <a:r>
              <a:rPr lang="fr-FR" sz="1100" b="1" i="0">
                <a:solidFill>
                  <a:srgbClr val="000000"/>
                </a:solidFill>
                <a:latin typeface="MS Shell Dlg"/>
              </a:rPr>
              <a:t>Coordinateur SPS : SOCOTEC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10, Rue Jean-B. Boussingault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86000  POITIERS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05 49 47 55 66 - </a:t>
            </a:r>
          </a:p>
        </xdr:txBody>
      </xdr:sp>
      <xdr:sp macro="" textlink="">
        <xdr:nvSpPr>
          <xdr:cNvPr id="12" name="Forme10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08000" y="7678868"/>
            <a:ext cx="3132000" cy="677114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l"/>
            <a:r>
              <a:rPr lang="fr-FR" sz="1100" b="1" i="0">
                <a:solidFill>
                  <a:srgbClr val="000000"/>
                </a:solidFill>
                <a:latin typeface="MS Shell Dlg"/>
              </a:rPr>
              <a:t>BET fluides : CLIMAT CONSEIL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89 bis, Route de Poitiers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86280  ST BENOIT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05 49 03 18 42 - Email : info@climat-conseil.com</a:t>
            </a:r>
          </a:p>
        </xdr:txBody>
      </xdr:sp>
      <xdr:pic>
        <xdr:nvPicPr>
          <xdr:cNvPr id="13" name="Forme11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4000" y="112852"/>
            <a:ext cx="1008000" cy="628748"/>
          </a:xfrm>
          <a:prstGeom prst="rect">
            <a:avLst/>
          </a:prstGeom>
        </xdr:spPr>
      </xdr:pic>
      <xdr:sp macro="" textlink="">
        <xdr:nvSpPr>
          <xdr:cNvPr id="14" name="Forme1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3348000" y="7678868"/>
            <a:ext cx="3168000" cy="677114"/>
          </a:xfrm>
          <a:prstGeom prst="rect">
            <a:avLst/>
          </a:prstGeom>
          <a:solidFill>
            <a:srgbClr val="FFFFFF"/>
          </a:solidFill>
          <a:ln w="3175">
            <a:solidFill>
              <a:srgbClr val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rgbClr val="FFFFFF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487" tIns="64487" rIns="64487" bIns="64487" rtlCol="0" anchor="t"/>
          <a:lstStyle/>
          <a:p>
            <a:pPr algn="l"/>
            <a:r>
              <a:rPr lang="fr-FR" sz="1100" b="1" i="0">
                <a:solidFill>
                  <a:srgbClr val="000000"/>
                </a:solidFill>
                <a:latin typeface="MS Shell Dlg"/>
              </a:rPr>
              <a:t>OPC : PLANNI BATI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6, route de Saint Martin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86800  TERCE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06.25.37.38.01 - Email : jersterch@gmail.com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6858A-8918-4561-8C1A-0F3E8DC6DBCF}">
  <sheetPr>
    <pageSetUpPr fitToPage="1"/>
  </sheetPr>
  <dimension ref="A1"/>
  <sheetViews>
    <sheetView showGridLines="0" tabSelected="1" zoomScaleNormal="100" zoomScaleSheetLayoutView="100" workbookViewId="0">
      <selection activeCell="G13" sqref="G13"/>
    </sheetView>
  </sheetViews>
  <sheetFormatPr baseColWidth="10" defaultColWidth="10.7109375" defaultRowHeight="15" x14ac:dyDescent="0.25"/>
  <cols>
    <col min="1" max="1" width="100.7109375" customWidth="1"/>
    <col min="2" max="2" width="10.7109375" customWidth="1"/>
  </cols>
  <sheetData/>
  <printOptions horizontalCentered="1"/>
  <pageMargins left="0.08" right="0.08" top="0.06" bottom="0.06" header="0.76" footer="0.76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EF308-E880-41ED-929A-55DFC2BF5030}">
  <sheetPr>
    <pageSetUpPr fitToPage="1"/>
  </sheetPr>
  <dimension ref="A1:AAA161"/>
  <sheetViews>
    <sheetView showGridLines="0" topLeftCell="A126" zoomScaleNormal="100" zoomScaleSheetLayoutView="85" workbookViewId="0">
      <selection activeCell="G13" sqref="G13"/>
    </sheetView>
  </sheetViews>
  <sheetFormatPr baseColWidth="10" defaultColWidth="10.7109375" defaultRowHeight="15" x14ac:dyDescent="0.25"/>
  <cols>
    <col min="1" max="1" width="9.7109375" style="1" customWidth="1"/>
    <col min="2" max="2" width="60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0.7109375" style="1" customWidth="1"/>
    <col min="9" max="701" width="10.7109375" style="1"/>
    <col min="702" max="704" width="10.7109375" style="1" customWidth="1"/>
    <col min="705" max="16384" width="10.7109375" style="1"/>
  </cols>
  <sheetData>
    <row r="1" spans="1:703" ht="96" customHeight="1" x14ac:dyDescent="0.25">
      <c r="A1" s="45" t="s">
        <v>497</v>
      </c>
      <c r="B1" s="46"/>
      <c r="C1" s="46"/>
      <c r="D1" s="46"/>
      <c r="E1" s="46"/>
      <c r="F1" s="46"/>
      <c r="G1" s="47"/>
    </row>
    <row r="2" spans="1:703" ht="30" x14ac:dyDescent="0.25">
      <c r="A2" s="6"/>
      <c r="B2" s="29" t="s">
        <v>0</v>
      </c>
      <c r="C2" s="30" t="s">
        <v>1</v>
      </c>
      <c r="D2" s="31" t="s">
        <v>502</v>
      </c>
      <c r="E2" s="30" t="s">
        <v>503</v>
      </c>
      <c r="F2" s="30" t="s">
        <v>565</v>
      </c>
      <c r="G2" s="31" t="s">
        <v>2</v>
      </c>
    </row>
    <row r="3" spans="1:703" x14ac:dyDescent="0.25">
      <c r="A3" s="6"/>
      <c r="B3" s="7"/>
      <c r="C3" s="8"/>
      <c r="D3" s="8"/>
      <c r="E3" s="8"/>
      <c r="F3" s="8"/>
      <c r="G3" s="9"/>
    </row>
    <row r="4" spans="1:703" ht="15.75" x14ac:dyDescent="0.25">
      <c r="A4" s="10" t="s">
        <v>5</v>
      </c>
      <c r="B4" s="11" t="s">
        <v>6</v>
      </c>
      <c r="C4" s="12"/>
      <c r="D4" s="12"/>
      <c r="E4" s="12"/>
      <c r="F4" s="12"/>
      <c r="G4" s="13"/>
      <c r="ZZ4" s="1" t="s">
        <v>3</v>
      </c>
      <c r="AAA4" s="2" t="s">
        <v>4</v>
      </c>
    </row>
    <row r="5" spans="1:703" ht="15.75" x14ac:dyDescent="0.25">
      <c r="A5" s="14" t="s">
        <v>8</v>
      </c>
      <c r="B5" s="15" t="s">
        <v>9</v>
      </c>
      <c r="C5" s="12"/>
      <c r="D5" s="12"/>
      <c r="E5" s="12"/>
      <c r="F5" s="12"/>
      <c r="G5" s="13"/>
      <c r="ZZ5" s="1" t="s">
        <v>7</v>
      </c>
      <c r="AAA5" s="2"/>
    </row>
    <row r="6" spans="1:703" x14ac:dyDescent="0.25">
      <c r="A6" s="16" t="s">
        <v>11</v>
      </c>
      <c r="B6" s="17" t="s">
        <v>12</v>
      </c>
      <c r="C6" s="12"/>
      <c r="D6" s="12"/>
      <c r="E6" s="12"/>
      <c r="F6" s="12"/>
      <c r="G6" s="13"/>
      <c r="ZZ6" s="1" t="s">
        <v>10</v>
      </c>
      <c r="AAA6" s="2"/>
    </row>
    <row r="7" spans="1:703" x14ac:dyDescent="0.25">
      <c r="A7" s="18"/>
      <c r="B7" s="19" t="s">
        <v>505</v>
      </c>
      <c r="C7" s="20" t="s">
        <v>14</v>
      </c>
      <c r="D7" s="21">
        <v>1</v>
      </c>
      <c r="E7" s="21"/>
      <c r="F7" s="21"/>
      <c r="G7" s="22">
        <f>ROUND(E7*F7,2)</f>
        <v>0</v>
      </c>
      <c r="ZZ7" s="1" t="s">
        <v>13</v>
      </c>
      <c r="AAA7" s="2"/>
    </row>
    <row r="8" spans="1:703" x14ac:dyDescent="0.25">
      <c r="A8" s="16" t="s">
        <v>17</v>
      </c>
      <c r="B8" s="17" t="s">
        <v>18</v>
      </c>
      <c r="C8" s="12"/>
      <c r="D8" s="12"/>
      <c r="E8" s="12"/>
      <c r="F8" s="12"/>
      <c r="G8" s="13"/>
      <c r="ZZ8" s="1" t="s">
        <v>15</v>
      </c>
      <c r="AAA8" s="2" t="s">
        <v>16</v>
      </c>
    </row>
    <row r="9" spans="1:703" x14ac:dyDescent="0.25">
      <c r="A9" s="18"/>
      <c r="B9" s="19" t="s">
        <v>505</v>
      </c>
      <c r="C9" s="20" t="s">
        <v>14</v>
      </c>
      <c r="D9" s="21">
        <v>1</v>
      </c>
      <c r="E9" s="21"/>
      <c r="F9" s="21"/>
      <c r="G9" s="22">
        <f>ROUND(E9*F9,2)</f>
        <v>0</v>
      </c>
      <c r="ZZ9" s="1" t="s">
        <v>19</v>
      </c>
      <c r="AAA9" s="2"/>
    </row>
    <row r="10" spans="1:703" x14ac:dyDescent="0.25">
      <c r="A10" s="16" t="s">
        <v>22</v>
      </c>
      <c r="B10" s="17" t="s">
        <v>23</v>
      </c>
      <c r="C10" s="12"/>
      <c r="D10" s="12"/>
      <c r="E10" s="12"/>
      <c r="F10" s="12"/>
      <c r="G10" s="13"/>
      <c r="ZZ10" s="1" t="s">
        <v>20</v>
      </c>
      <c r="AAA10" s="2" t="s">
        <v>21</v>
      </c>
    </row>
    <row r="11" spans="1:703" x14ac:dyDescent="0.25">
      <c r="A11" s="18"/>
      <c r="B11" s="19" t="s">
        <v>505</v>
      </c>
      <c r="C11" s="20" t="s">
        <v>14</v>
      </c>
      <c r="D11" s="21">
        <v>2</v>
      </c>
      <c r="E11" s="21"/>
      <c r="F11" s="21"/>
      <c r="G11" s="22">
        <f>ROUND(E11*F11,2)</f>
        <v>0</v>
      </c>
      <c r="ZZ11" s="1" t="s">
        <v>24</v>
      </c>
      <c r="AAA11" s="2"/>
    </row>
    <row r="12" spans="1:703" x14ac:dyDescent="0.25">
      <c r="A12" s="23"/>
      <c r="B12" s="24"/>
      <c r="C12" s="12"/>
      <c r="D12" s="12"/>
      <c r="E12" s="12"/>
      <c r="F12" s="12"/>
      <c r="G12" s="25"/>
      <c r="ZZ12" s="1" t="s">
        <v>25</v>
      </c>
      <c r="AAA12" s="2" t="s">
        <v>26</v>
      </c>
    </row>
    <row r="13" spans="1:703" x14ac:dyDescent="0.25">
      <c r="A13" s="26"/>
      <c r="B13" s="27" t="s">
        <v>27</v>
      </c>
      <c r="C13" s="12"/>
      <c r="D13" s="12"/>
      <c r="E13" s="12"/>
      <c r="F13" s="12"/>
      <c r="G13" s="28">
        <f>SUBTOTAL(109,G6:G12)</f>
        <v>0</v>
      </c>
    </row>
    <row r="14" spans="1:703" x14ac:dyDescent="0.25">
      <c r="A14" s="34"/>
      <c r="B14" s="35"/>
      <c r="C14" s="12"/>
      <c r="D14" s="12"/>
      <c r="E14" s="12"/>
      <c r="F14" s="12"/>
      <c r="G14" s="9"/>
      <c r="H14" s="3"/>
      <c r="ZZ14" s="1" t="s">
        <v>28</v>
      </c>
    </row>
    <row r="15" spans="1:703" ht="15.75" x14ac:dyDescent="0.25">
      <c r="A15" s="42" t="s">
        <v>29</v>
      </c>
      <c r="B15" s="43" t="s">
        <v>30</v>
      </c>
      <c r="C15" s="12"/>
      <c r="D15" s="12"/>
      <c r="E15" s="12"/>
      <c r="F15" s="12"/>
      <c r="G15" s="13"/>
    </row>
    <row r="16" spans="1:703" x14ac:dyDescent="0.25">
      <c r="A16" s="16" t="s">
        <v>32</v>
      </c>
      <c r="B16" s="17" t="s">
        <v>33</v>
      </c>
      <c r="C16" s="12"/>
      <c r="D16" s="12"/>
      <c r="E16" s="12"/>
      <c r="F16" s="12"/>
      <c r="G16" s="13"/>
      <c r="ZZ16" s="1" t="s">
        <v>31</v>
      </c>
      <c r="AAA16" s="2"/>
    </row>
    <row r="17" spans="1:703" x14ac:dyDescent="0.25">
      <c r="A17" s="32" t="s">
        <v>35</v>
      </c>
      <c r="B17" s="33" t="s">
        <v>36</v>
      </c>
      <c r="C17" s="12"/>
      <c r="D17" s="12"/>
      <c r="E17" s="12"/>
      <c r="F17" s="12"/>
      <c r="G17" s="13"/>
      <c r="ZZ17" s="1" t="s">
        <v>34</v>
      </c>
      <c r="AAA17" s="2"/>
    </row>
    <row r="18" spans="1:703" x14ac:dyDescent="0.25">
      <c r="A18" s="18"/>
      <c r="B18" s="19" t="s">
        <v>38</v>
      </c>
      <c r="C18" s="20" t="s">
        <v>14</v>
      </c>
      <c r="D18" s="21">
        <v>1</v>
      </c>
      <c r="E18" s="21"/>
      <c r="F18" s="21"/>
      <c r="G18" s="22">
        <f t="shared" ref="G18:G28" si="0">ROUND(E18*F18,2)</f>
        <v>0</v>
      </c>
      <c r="ZZ18" s="1" t="s">
        <v>37</v>
      </c>
      <c r="AAA18" s="2"/>
    </row>
    <row r="19" spans="1:703" x14ac:dyDescent="0.25">
      <c r="A19" s="18"/>
      <c r="B19" s="19" t="s">
        <v>41</v>
      </c>
      <c r="C19" s="20" t="s">
        <v>14</v>
      </c>
      <c r="D19" s="21">
        <v>2</v>
      </c>
      <c r="E19" s="21"/>
      <c r="F19" s="21"/>
      <c r="G19" s="22">
        <f t="shared" si="0"/>
        <v>0</v>
      </c>
      <c r="ZZ19" s="1" t="s">
        <v>39</v>
      </c>
      <c r="AAA19" s="2" t="s">
        <v>40</v>
      </c>
    </row>
    <row r="20" spans="1:703" x14ac:dyDescent="0.25">
      <c r="A20" s="18"/>
      <c r="B20" s="19" t="s">
        <v>44</v>
      </c>
      <c r="C20" s="20" t="s">
        <v>14</v>
      </c>
      <c r="D20" s="21">
        <v>12</v>
      </c>
      <c r="E20" s="21"/>
      <c r="F20" s="21"/>
      <c r="G20" s="22">
        <f t="shared" si="0"/>
        <v>0</v>
      </c>
      <c r="ZZ20" s="1" t="s">
        <v>42</v>
      </c>
      <c r="AAA20" s="2" t="s">
        <v>43</v>
      </c>
    </row>
    <row r="21" spans="1:703" x14ac:dyDescent="0.25">
      <c r="A21" s="18"/>
      <c r="B21" s="19" t="s">
        <v>47</v>
      </c>
      <c r="C21" s="20" t="s">
        <v>14</v>
      </c>
      <c r="D21" s="21">
        <v>4</v>
      </c>
      <c r="E21" s="21"/>
      <c r="F21" s="21"/>
      <c r="G21" s="22">
        <f t="shared" si="0"/>
        <v>0</v>
      </c>
      <c r="ZZ21" s="1" t="s">
        <v>45</v>
      </c>
      <c r="AAA21" s="2" t="s">
        <v>46</v>
      </c>
    </row>
    <row r="22" spans="1:703" x14ac:dyDescent="0.25">
      <c r="A22" s="18"/>
      <c r="B22" s="19" t="s">
        <v>50</v>
      </c>
      <c r="C22" s="20" t="s">
        <v>14</v>
      </c>
      <c r="D22" s="21">
        <v>2</v>
      </c>
      <c r="E22" s="21"/>
      <c r="F22" s="21"/>
      <c r="G22" s="22">
        <f t="shared" si="0"/>
        <v>0</v>
      </c>
      <c r="ZZ22" s="1" t="s">
        <v>48</v>
      </c>
      <c r="AAA22" s="2" t="s">
        <v>49</v>
      </c>
    </row>
    <row r="23" spans="1:703" x14ac:dyDescent="0.25">
      <c r="A23" s="18"/>
      <c r="B23" s="19" t="s">
        <v>53</v>
      </c>
      <c r="C23" s="20" t="s">
        <v>14</v>
      </c>
      <c r="D23" s="21">
        <v>4</v>
      </c>
      <c r="E23" s="21"/>
      <c r="F23" s="21"/>
      <c r="G23" s="22">
        <f t="shared" si="0"/>
        <v>0</v>
      </c>
      <c r="ZZ23" s="1" t="s">
        <v>51</v>
      </c>
      <c r="AAA23" s="2" t="s">
        <v>52</v>
      </c>
    </row>
    <row r="24" spans="1:703" x14ac:dyDescent="0.25">
      <c r="A24" s="18"/>
      <c r="B24" s="19" t="s">
        <v>56</v>
      </c>
      <c r="C24" s="20" t="s">
        <v>14</v>
      </c>
      <c r="D24" s="21">
        <v>10</v>
      </c>
      <c r="E24" s="21"/>
      <c r="F24" s="21"/>
      <c r="G24" s="22">
        <f t="shared" si="0"/>
        <v>0</v>
      </c>
      <c r="ZZ24" s="1" t="s">
        <v>54</v>
      </c>
      <c r="AAA24" s="2" t="s">
        <v>55</v>
      </c>
    </row>
    <row r="25" spans="1:703" x14ac:dyDescent="0.25">
      <c r="A25" s="18"/>
      <c r="B25" s="19" t="s">
        <v>50</v>
      </c>
      <c r="C25" s="20" t="s">
        <v>14</v>
      </c>
      <c r="D25" s="21">
        <v>6</v>
      </c>
      <c r="E25" s="21"/>
      <c r="F25" s="21"/>
      <c r="G25" s="22">
        <f t="shared" si="0"/>
        <v>0</v>
      </c>
      <c r="ZZ25" s="1" t="s">
        <v>57</v>
      </c>
      <c r="AAA25" s="2" t="s">
        <v>58</v>
      </c>
    </row>
    <row r="26" spans="1:703" x14ac:dyDescent="0.25">
      <c r="A26" s="18"/>
      <c r="B26" s="19" t="s">
        <v>61</v>
      </c>
      <c r="C26" s="20" t="s">
        <v>14</v>
      </c>
      <c r="D26" s="21">
        <v>72</v>
      </c>
      <c r="E26" s="21"/>
      <c r="F26" s="21"/>
      <c r="G26" s="22">
        <f t="shared" si="0"/>
        <v>0</v>
      </c>
      <c r="ZZ26" s="1" t="s">
        <v>59</v>
      </c>
      <c r="AAA26" s="2" t="s">
        <v>60</v>
      </c>
    </row>
    <row r="27" spans="1:703" x14ac:dyDescent="0.25">
      <c r="A27" s="18"/>
      <c r="B27" s="19" t="s">
        <v>64</v>
      </c>
      <c r="C27" s="20" t="s">
        <v>14</v>
      </c>
      <c r="D27" s="21">
        <v>4</v>
      </c>
      <c r="E27" s="21"/>
      <c r="F27" s="21"/>
      <c r="G27" s="22">
        <f t="shared" si="0"/>
        <v>0</v>
      </c>
      <c r="ZZ27" s="1" t="s">
        <v>62</v>
      </c>
      <c r="AAA27" s="2" t="s">
        <v>63</v>
      </c>
    </row>
    <row r="28" spans="1:703" x14ac:dyDescent="0.25">
      <c r="A28" s="18"/>
      <c r="B28" s="19" t="s">
        <v>67</v>
      </c>
      <c r="C28" s="20" t="s">
        <v>14</v>
      </c>
      <c r="D28" s="21">
        <v>4</v>
      </c>
      <c r="E28" s="21"/>
      <c r="F28" s="21"/>
      <c r="G28" s="22">
        <f t="shared" si="0"/>
        <v>0</v>
      </c>
      <c r="ZZ28" s="1" t="s">
        <v>65</v>
      </c>
      <c r="AAA28" s="2" t="s">
        <v>66</v>
      </c>
    </row>
    <row r="29" spans="1:703" x14ac:dyDescent="0.25">
      <c r="A29" s="32" t="s">
        <v>70</v>
      </c>
      <c r="B29" s="33" t="s">
        <v>71</v>
      </c>
      <c r="C29" s="12"/>
      <c r="D29" s="12"/>
      <c r="E29" s="12"/>
      <c r="F29" s="12"/>
      <c r="G29" s="13"/>
      <c r="ZZ29" s="1" t="s">
        <v>68</v>
      </c>
      <c r="AAA29" s="2" t="s">
        <v>69</v>
      </c>
    </row>
    <row r="30" spans="1:703" x14ac:dyDescent="0.25">
      <c r="A30" s="18"/>
      <c r="B30" s="19" t="s">
        <v>506</v>
      </c>
      <c r="C30" s="20" t="s">
        <v>73</v>
      </c>
      <c r="D30" s="21">
        <v>19.600000000000001</v>
      </c>
      <c r="E30" s="21"/>
      <c r="F30" s="21"/>
      <c r="G30" s="22">
        <f>ROUND(E30*F30,2)</f>
        <v>0</v>
      </c>
      <c r="ZZ30" s="1" t="s">
        <v>72</v>
      </c>
      <c r="AAA30" s="2"/>
    </row>
    <row r="31" spans="1:703" x14ac:dyDescent="0.25">
      <c r="A31" s="32" t="s">
        <v>76</v>
      </c>
      <c r="B31" s="33" t="s">
        <v>77</v>
      </c>
      <c r="C31" s="12"/>
      <c r="D31" s="12"/>
      <c r="E31" s="12"/>
      <c r="F31" s="12"/>
      <c r="G31" s="13"/>
      <c r="ZZ31" s="1" t="s">
        <v>74</v>
      </c>
      <c r="AAA31" s="2" t="s">
        <v>75</v>
      </c>
    </row>
    <row r="32" spans="1:703" x14ac:dyDescent="0.25">
      <c r="A32" s="18" t="s">
        <v>507</v>
      </c>
      <c r="B32" s="19" t="s">
        <v>79</v>
      </c>
      <c r="C32" s="20" t="s">
        <v>73</v>
      </c>
      <c r="D32" s="21">
        <v>244.1</v>
      </c>
      <c r="E32" s="21"/>
      <c r="F32" s="21"/>
      <c r="G32" s="22">
        <f>ROUND(E32*F32,2)</f>
        <v>0</v>
      </c>
      <c r="ZZ32" s="1" t="s">
        <v>78</v>
      </c>
      <c r="AAA32" s="2"/>
    </row>
    <row r="33" spans="1:703" x14ac:dyDescent="0.25">
      <c r="A33" s="18" t="s">
        <v>508</v>
      </c>
      <c r="B33" s="19" t="s">
        <v>82</v>
      </c>
      <c r="C33" s="20" t="s">
        <v>73</v>
      </c>
      <c r="D33" s="21">
        <v>50.1</v>
      </c>
      <c r="E33" s="21"/>
      <c r="F33" s="21"/>
      <c r="G33" s="22">
        <f>ROUND(E33*F33,2)</f>
        <v>0</v>
      </c>
      <c r="ZZ33" s="1" t="s">
        <v>80</v>
      </c>
      <c r="AAA33" s="2" t="s">
        <v>81</v>
      </c>
    </row>
    <row r="34" spans="1:703" x14ac:dyDescent="0.25">
      <c r="A34" s="16" t="s">
        <v>85</v>
      </c>
      <c r="B34" s="17" t="s">
        <v>86</v>
      </c>
      <c r="C34" s="12"/>
      <c r="D34" s="12"/>
      <c r="E34" s="12"/>
      <c r="F34" s="12"/>
      <c r="G34" s="13"/>
      <c r="ZZ34" s="1" t="s">
        <v>83</v>
      </c>
      <c r="AAA34" s="2" t="s">
        <v>84</v>
      </c>
    </row>
    <row r="35" spans="1:703" x14ac:dyDescent="0.25">
      <c r="A35" s="32" t="s">
        <v>88</v>
      </c>
      <c r="B35" s="33" t="s">
        <v>89</v>
      </c>
      <c r="C35" s="12"/>
      <c r="D35" s="12"/>
      <c r="E35" s="12"/>
      <c r="F35" s="12"/>
      <c r="G35" s="13"/>
      <c r="ZZ35" s="1" t="s">
        <v>87</v>
      </c>
      <c r="AAA35" s="2"/>
    </row>
    <row r="36" spans="1:703" x14ac:dyDescent="0.25">
      <c r="A36" s="18" t="s">
        <v>509</v>
      </c>
      <c r="B36" s="19" t="s">
        <v>91</v>
      </c>
      <c r="C36" s="20" t="s">
        <v>1</v>
      </c>
      <c r="D36" s="21">
        <v>407</v>
      </c>
      <c r="E36" s="21"/>
      <c r="F36" s="21"/>
      <c r="G36" s="22">
        <f>ROUND(E36*F36,2)</f>
        <v>0</v>
      </c>
      <c r="ZZ36" s="1" t="s">
        <v>90</v>
      </c>
      <c r="AAA36" s="2"/>
    </row>
    <row r="37" spans="1:703" x14ac:dyDescent="0.25">
      <c r="A37" s="18" t="s">
        <v>510</v>
      </c>
      <c r="B37" s="19" t="s">
        <v>94</v>
      </c>
      <c r="C37" s="20" t="s">
        <v>1</v>
      </c>
      <c r="D37" s="21">
        <v>330</v>
      </c>
      <c r="E37" s="21"/>
      <c r="F37" s="21"/>
      <c r="G37" s="22">
        <f>ROUND(E37*F37,2)</f>
        <v>0</v>
      </c>
      <c r="ZZ37" s="1" t="s">
        <v>92</v>
      </c>
      <c r="AAA37" s="2" t="s">
        <v>93</v>
      </c>
    </row>
    <row r="38" spans="1:703" x14ac:dyDescent="0.25">
      <c r="A38" s="32" t="s">
        <v>97</v>
      </c>
      <c r="B38" s="44" t="s">
        <v>98</v>
      </c>
      <c r="C38" s="12"/>
      <c r="D38" s="12"/>
      <c r="E38" s="12"/>
      <c r="F38" s="12"/>
      <c r="G38" s="13"/>
      <c r="ZZ38" s="1" t="s">
        <v>95</v>
      </c>
      <c r="AAA38" s="2" t="s">
        <v>96</v>
      </c>
    </row>
    <row r="39" spans="1:703" x14ac:dyDescent="0.25">
      <c r="A39" s="18"/>
      <c r="B39" s="19" t="s">
        <v>505</v>
      </c>
      <c r="C39" s="20" t="s">
        <v>14</v>
      </c>
      <c r="D39" s="21">
        <v>1</v>
      </c>
      <c r="E39" s="21"/>
      <c r="F39" s="21"/>
      <c r="G39" s="22">
        <f>ROUND(E39*F39,2)</f>
        <v>0</v>
      </c>
      <c r="ZZ39" s="1" t="s">
        <v>99</v>
      </c>
      <c r="AAA39" s="2"/>
    </row>
    <row r="40" spans="1:703" x14ac:dyDescent="0.25">
      <c r="A40" s="32" t="s">
        <v>102</v>
      </c>
      <c r="B40" s="44" t="s">
        <v>103</v>
      </c>
      <c r="C40" s="12"/>
      <c r="D40" s="12"/>
      <c r="E40" s="12"/>
      <c r="F40" s="12"/>
      <c r="G40" s="13"/>
      <c r="ZZ40" s="1" t="s">
        <v>100</v>
      </c>
      <c r="AAA40" s="2" t="s">
        <v>101</v>
      </c>
    </row>
    <row r="41" spans="1:703" x14ac:dyDescent="0.25">
      <c r="A41" s="18"/>
      <c r="B41" s="19" t="s">
        <v>505</v>
      </c>
      <c r="C41" s="20" t="s">
        <v>14</v>
      </c>
      <c r="D41" s="21">
        <v>4</v>
      </c>
      <c r="E41" s="21"/>
      <c r="F41" s="21"/>
      <c r="G41" s="22">
        <f>ROUND(E41*F41,2)</f>
        <v>0</v>
      </c>
      <c r="ZZ41" s="1" t="s">
        <v>104</v>
      </c>
      <c r="AAA41" s="2"/>
    </row>
    <row r="42" spans="1:703" x14ac:dyDescent="0.25">
      <c r="A42" s="23"/>
      <c r="B42" s="24"/>
      <c r="C42" s="12"/>
      <c r="D42" s="12"/>
      <c r="E42" s="12"/>
      <c r="F42" s="12"/>
      <c r="G42" s="25"/>
      <c r="ZZ42" s="1" t="s">
        <v>105</v>
      </c>
      <c r="AAA42" s="2" t="s">
        <v>106</v>
      </c>
    </row>
    <row r="43" spans="1:703" x14ac:dyDescent="0.25">
      <c r="A43" s="26"/>
      <c r="B43" s="27" t="s">
        <v>107</v>
      </c>
      <c r="C43" s="12"/>
      <c r="D43" s="12"/>
      <c r="E43" s="12"/>
      <c r="F43" s="12"/>
      <c r="G43" s="28">
        <f>SUBTOTAL(109,G16:G42)</f>
        <v>0</v>
      </c>
    </row>
    <row r="44" spans="1:703" x14ac:dyDescent="0.25">
      <c r="A44" s="34"/>
      <c r="B44" s="35"/>
      <c r="C44" s="12"/>
      <c r="D44" s="12"/>
      <c r="E44" s="12"/>
      <c r="F44" s="12"/>
      <c r="G44" s="9"/>
      <c r="H44" s="3"/>
      <c r="ZZ44" s="1" t="s">
        <v>108</v>
      </c>
    </row>
    <row r="45" spans="1:703" ht="15.75" x14ac:dyDescent="0.25">
      <c r="A45" s="42" t="s">
        <v>109</v>
      </c>
      <c r="B45" s="43" t="s">
        <v>110</v>
      </c>
      <c r="C45" s="12"/>
      <c r="D45" s="12"/>
      <c r="E45" s="12"/>
      <c r="F45" s="12"/>
      <c r="G45" s="13"/>
    </row>
    <row r="46" spans="1:703" x14ac:dyDescent="0.25">
      <c r="A46" s="16" t="s">
        <v>112</v>
      </c>
      <c r="B46" s="17" t="s">
        <v>113</v>
      </c>
      <c r="C46" s="12"/>
      <c r="D46" s="12"/>
      <c r="E46" s="12"/>
      <c r="F46" s="12"/>
      <c r="G46" s="13"/>
      <c r="ZZ46" s="1" t="s">
        <v>111</v>
      </c>
      <c r="AAA46" s="2"/>
    </row>
    <row r="47" spans="1:703" x14ac:dyDescent="0.25">
      <c r="A47" s="32" t="s">
        <v>115</v>
      </c>
      <c r="B47" s="33" t="s">
        <v>116</v>
      </c>
      <c r="C47" s="12"/>
      <c r="D47" s="12"/>
      <c r="E47" s="12"/>
      <c r="F47" s="12"/>
      <c r="G47" s="13"/>
      <c r="ZZ47" s="1" t="s">
        <v>114</v>
      </c>
      <c r="AAA47" s="2"/>
    </row>
    <row r="48" spans="1:703" x14ac:dyDescent="0.25">
      <c r="A48" s="18"/>
      <c r="B48" s="19" t="s">
        <v>118</v>
      </c>
      <c r="C48" s="20" t="s">
        <v>14</v>
      </c>
      <c r="D48" s="21">
        <v>40</v>
      </c>
      <c r="E48" s="21"/>
      <c r="F48" s="21"/>
      <c r="G48" s="22">
        <f t="shared" ref="G48:G61" si="1">ROUND(E48*F48,2)</f>
        <v>0</v>
      </c>
      <c r="ZZ48" s="1" t="s">
        <v>117</v>
      </c>
      <c r="AAA48" s="2"/>
    </row>
    <row r="49" spans="1:703" x14ac:dyDescent="0.25">
      <c r="A49" s="18"/>
      <c r="B49" s="19" t="s">
        <v>121</v>
      </c>
      <c r="C49" s="20" t="s">
        <v>14</v>
      </c>
      <c r="D49" s="21">
        <v>37</v>
      </c>
      <c r="E49" s="21"/>
      <c r="F49" s="21"/>
      <c r="G49" s="22">
        <f t="shared" si="1"/>
        <v>0</v>
      </c>
      <c r="ZZ49" s="1" t="s">
        <v>119</v>
      </c>
      <c r="AAA49" s="2" t="s">
        <v>120</v>
      </c>
    </row>
    <row r="50" spans="1:703" x14ac:dyDescent="0.25">
      <c r="A50" s="18"/>
      <c r="B50" s="19" t="s">
        <v>41</v>
      </c>
      <c r="C50" s="20" t="s">
        <v>14</v>
      </c>
      <c r="D50" s="21">
        <v>1</v>
      </c>
      <c r="E50" s="21"/>
      <c r="F50" s="21"/>
      <c r="G50" s="22">
        <f t="shared" si="1"/>
        <v>0</v>
      </c>
      <c r="ZZ50" s="1" t="s">
        <v>122</v>
      </c>
      <c r="AAA50" s="2" t="s">
        <v>123</v>
      </c>
    </row>
    <row r="51" spans="1:703" x14ac:dyDescent="0.25">
      <c r="A51" s="18"/>
      <c r="B51" s="19" t="s">
        <v>126</v>
      </c>
      <c r="C51" s="20" t="s">
        <v>14</v>
      </c>
      <c r="D51" s="21">
        <v>3</v>
      </c>
      <c r="E51" s="21"/>
      <c r="F51" s="21"/>
      <c r="G51" s="22">
        <f t="shared" si="1"/>
        <v>0</v>
      </c>
      <c r="ZZ51" s="1" t="s">
        <v>124</v>
      </c>
      <c r="AAA51" s="2" t="s">
        <v>125</v>
      </c>
    </row>
    <row r="52" spans="1:703" x14ac:dyDescent="0.25">
      <c r="A52" s="18"/>
      <c r="B52" s="19" t="s">
        <v>511</v>
      </c>
      <c r="C52" s="20" t="s">
        <v>14</v>
      </c>
      <c r="D52" s="21">
        <v>10</v>
      </c>
      <c r="E52" s="21"/>
      <c r="F52" s="21"/>
      <c r="G52" s="22">
        <f t="shared" si="1"/>
        <v>0</v>
      </c>
      <c r="ZZ52" s="1" t="s">
        <v>127</v>
      </c>
      <c r="AAA52" s="2" t="s">
        <v>128</v>
      </c>
    </row>
    <row r="53" spans="1:703" x14ac:dyDescent="0.25">
      <c r="A53" s="18"/>
      <c r="B53" s="19" t="s">
        <v>511</v>
      </c>
      <c r="C53" s="20" t="s">
        <v>14</v>
      </c>
      <c r="D53" s="21">
        <v>30</v>
      </c>
      <c r="E53" s="21"/>
      <c r="F53" s="21"/>
      <c r="G53" s="22">
        <f t="shared" si="1"/>
        <v>0</v>
      </c>
      <c r="ZZ53" s="1" t="s">
        <v>129</v>
      </c>
      <c r="AAA53" s="2" t="s">
        <v>130</v>
      </c>
    </row>
    <row r="54" spans="1:703" ht="25.5" x14ac:dyDescent="0.25">
      <c r="A54" s="18"/>
      <c r="B54" s="19" t="s">
        <v>133</v>
      </c>
      <c r="C54" s="20" t="s">
        <v>14</v>
      </c>
      <c r="D54" s="21">
        <v>1</v>
      </c>
      <c r="E54" s="21"/>
      <c r="F54" s="21"/>
      <c r="G54" s="22">
        <f t="shared" si="1"/>
        <v>0</v>
      </c>
      <c r="ZZ54" s="1" t="s">
        <v>131</v>
      </c>
      <c r="AAA54" s="2" t="s">
        <v>132</v>
      </c>
    </row>
    <row r="55" spans="1:703" ht="25.5" x14ac:dyDescent="0.25">
      <c r="A55" s="18"/>
      <c r="B55" s="19" t="s">
        <v>136</v>
      </c>
      <c r="C55" s="20" t="s">
        <v>14</v>
      </c>
      <c r="D55" s="21">
        <v>1</v>
      </c>
      <c r="E55" s="21"/>
      <c r="F55" s="21"/>
      <c r="G55" s="22">
        <f t="shared" si="1"/>
        <v>0</v>
      </c>
      <c r="ZZ55" s="1" t="s">
        <v>134</v>
      </c>
      <c r="AAA55" s="2" t="s">
        <v>135</v>
      </c>
    </row>
    <row r="56" spans="1:703" ht="25.5" x14ac:dyDescent="0.25">
      <c r="A56" s="18"/>
      <c r="B56" s="19" t="s">
        <v>136</v>
      </c>
      <c r="C56" s="20" t="s">
        <v>14</v>
      </c>
      <c r="D56" s="21">
        <v>1</v>
      </c>
      <c r="E56" s="21"/>
      <c r="F56" s="21"/>
      <c r="G56" s="22">
        <f t="shared" si="1"/>
        <v>0</v>
      </c>
      <c r="ZZ56" s="1" t="s">
        <v>137</v>
      </c>
      <c r="AAA56" s="2" t="s">
        <v>138</v>
      </c>
    </row>
    <row r="57" spans="1:703" ht="25.5" x14ac:dyDescent="0.25">
      <c r="A57" s="18"/>
      <c r="B57" s="19" t="s">
        <v>512</v>
      </c>
      <c r="C57" s="20" t="s">
        <v>14</v>
      </c>
      <c r="D57" s="21">
        <v>1</v>
      </c>
      <c r="E57" s="21"/>
      <c r="F57" s="21"/>
      <c r="G57" s="22">
        <f t="shared" si="1"/>
        <v>0</v>
      </c>
      <c r="ZZ57" s="1" t="s">
        <v>139</v>
      </c>
      <c r="AAA57" s="2" t="s">
        <v>140</v>
      </c>
    </row>
    <row r="58" spans="1:703" x14ac:dyDescent="0.25">
      <c r="A58" s="18"/>
      <c r="B58" s="19" t="s">
        <v>143</v>
      </c>
      <c r="C58" s="20" t="s">
        <v>14</v>
      </c>
      <c r="D58" s="21">
        <v>1</v>
      </c>
      <c r="E58" s="21"/>
      <c r="F58" s="21"/>
      <c r="G58" s="22">
        <f t="shared" si="1"/>
        <v>0</v>
      </c>
      <c r="ZZ58" s="1" t="s">
        <v>141</v>
      </c>
      <c r="AAA58" s="2" t="s">
        <v>142</v>
      </c>
    </row>
    <row r="59" spans="1:703" x14ac:dyDescent="0.25">
      <c r="A59" s="18"/>
      <c r="B59" s="19" t="s">
        <v>146</v>
      </c>
      <c r="C59" s="20" t="s">
        <v>14</v>
      </c>
      <c r="D59" s="21">
        <v>30</v>
      </c>
      <c r="E59" s="21"/>
      <c r="F59" s="21"/>
      <c r="G59" s="22">
        <f t="shared" si="1"/>
        <v>0</v>
      </c>
      <c r="ZZ59" s="1" t="s">
        <v>144</v>
      </c>
      <c r="AAA59" s="2" t="s">
        <v>145</v>
      </c>
    </row>
    <row r="60" spans="1:703" x14ac:dyDescent="0.25">
      <c r="A60" s="18"/>
      <c r="B60" s="19" t="s">
        <v>149</v>
      </c>
      <c r="C60" s="20" t="s">
        <v>150</v>
      </c>
      <c r="D60" s="21">
        <v>672.2</v>
      </c>
      <c r="E60" s="21"/>
      <c r="F60" s="21"/>
      <c r="G60" s="22">
        <f t="shared" si="1"/>
        <v>0</v>
      </c>
      <c r="ZZ60" s="1" t="s">
        <v>147</v>
      </c>
      <c r="AAA60" s="2" t="s">
        <v>148</v>
      </c>
    </row>
    <row r="61" spans="1:703" x14ac:dyDescent="0.25">
      <c r="A61" s="18"/>
      <c r="B61" s="19" t="s">
        <v>153</v>
      </c>
      <c r="C61" s="20" t="s">
        <v>73</v>
      </c>
      <c r="D61" s="21">
        <v>330.1</v>
      </c>
      <c r="E61" s="21"/>
      <c r="F61" s="21"/>
      <c r="G61" s="22">
        <f t="shared" si="1"/>
        <v>0</v>
      </c>
      <c r="ZZ61" s="1" t="s">
        <v>151</v>
      </c>
      <c r="AAA61" s="2" t="s">
        <v>152</v>
      </c>
    </row>
    <row r="62" spans="1:703" x14ac:dyDescent="0.25">
      <c r="A62" s="23"/>
      <c r="B62" s="24"/>
      <c r="C62" s="12"/>
      <c r="D62" s="12"/>
      <c r="E62" s="12"/>
      <c r="F62" s="12"/>
      <c r="G62" s="25"/>
      <c r="ZZ62" s="1" t="s">
        <v>154</v>
      </c>
      <c r="AAA62" s="2" t="s">
        <v>155</v>
      </c>
    </row>
    <row r="63" spans="1:703" x14ac:dyDescent="0.25">
      <c r="A63" s="26"/>
      <c r="B63" s="27" t="s">
        <v>156</v>
      </c>
      <c r="C63" s="12"/>
      <c r="D63" s="12"/>
      <c r="E63" s="12"/>
      <c r="F63" s="12"/>
      <c r="G63" s="28">
        <f>SUBTOTAL(109,G46:G62)</f>
        <v>0</v>
      </c>
    </row>
    <row r="64" spans="1:703" x14ac:dyDescent="0.25">
      <c r="A64" s="34"/>
      <c r="B64" s="35"/>
      <c r="C64" s="12"/>
      <c r="D64" s="12"/>
      <c r="E64" s="12"/>
      <c r="F64" s="12"/>
      <c r="G64" s="9"/>
      <c r="H64" s="3"/>
      <c r="ZZ64" s="1" t="s">
        <v>157</v>
      </c>
    </row>
    <row r="65" spans="1:703" ht="15.75" x14ac:dyDescent="0.25">
      <c r="A65" s="42" t="s">
        <v>158</v>
      </c>
      <c r="B65" s="43" t="s">
        <v>159</v>
      </c>
      <c r="C65" s="12"/>
      <c r="D65" s="12"/>
      <c r="E65" s="12"/>
      <c r="F65" s="12"/>
      <c r="G65" s="13"/>
    </row>
    <row r="66" spans="1:703" x14ac:dyDescent="0.25">
      <c r="A66" s="16" t="s">
        <v>161</v>
      </c>
      <c r="B66" s="17" t="s">
        <v>162</v>
      </c>
      <c r="C66" s="12"/>
      <c r="D66" s="12"/>
      <c r="E66" s="12"/>
      <c r="F66" s="12"/>
      <c r="G66" s="13"/>
      <c r="ZZ66" s="1" t="s">
        <v>160</v>
      </c>
      <c r="AAA66" s="2"/>
    </row>
    <row r="67" spans="1:703" x14ac:dyDescent="0.25">
      <c r="A67" s="18" t="s">
        <v>513</v>
      </c>
      <c r="B67" s="19" t="s">
        <v>164</v>
      </c>
      <c r="C67" s="20" t="s">
        <v>14</v>
      </c>
      <c r="D67" s="21">
        <v>8</v>
      </c>
      <c r="E67" s="21"/>
      <c r="F67" s="21"/>
      <c r="G67" s="22">
        <f>ROUND(E67*F67,2)</f>
        <v>0</v>
      </c>
      <c r="ZZ67" s="1" t="s">
        <v>163</v>
      </c>
      <c r="AAA67" s="2"/>
    </row>
    <row r="68" spans="1:703" x14ac:dyDescent="0.25">
      <c r="A68" s="18" t="s">
        <v>514</v>
      </c>
      <c r="B68" s="19" t="s">
        <v>167</v>
      </c>
      <c r="C68" s="20" t="s">
        <v>14</v>
      </c>
      <c r="D68" s="21">
        <v>4</v>
      </c>
      <c r="E68" s="21"/>
      <c r="F68" s="21"/>
      <c r="G68" s="22">
        <f>ROUND(E68*F68,2)</f>
        <v>0</v>
      </c>
      <c r="ZZ68" s="1" t="s">
        <v>165</v>
      </c>
      <c r="AAA68" s="2" t="s">
        <v>166</v>
      </c>
    </row>
    <row r="69" spans="1:703" x14ac:dyDescent="0.25">
      <c r="A69" s="16" t="s">
        <v>170</v>
      </c>
      <c r="B69" s="17" t="s">
        <v>171</v>
      </c>
      <c r="C69" s="12"/>
      <c r="D69" s="12"/>
      <c r="E69" s="12"/>
      <c r="F69" s="12"/>
      <c r="G69" s="13"/>
      <c r="ZZ69" s="1" t="s">
        <v>168</v>
      </c>
      <c r="AAA69" s="2" t="s">
        <v>169</v>
      </c>
    </row>
    <row r="70" spans="1:703" x14ac:dyDescent="0.25">
      <c r="A70" s="18" t="s">
        <v>515</v>
      </c>
      <c r="B70" s="19" t="s">
        <v>173</v>
      </c>
      <c r="C70" s="20" t="s">
        <v>14</v>
      </c>
      <c r="D70" s="21">
        <v>4</v>
      </c>
      <c r="E70" s="21"/>
      <c r="F70" s="21"/>
      <c r="G70" s="22">
        <f t="shared" ref="G70:G105" si="2">ROUND(E70*F70,2)</f>
        <v>0</v>
      </c>
      <c r="ZZ70" s="1" t="s">
        <v>172</v>
      </c>
      <c r="AAA70" s="2"/>
    </row>
    <row r="71" spans="1:703" x14ac:dyDescent="0.25">
      <c r="A71" s="18" t="s">
        <v>516</v>
      </c>
      <c r="B71" s="19" t="s">
        <v>176</v>
      </c>
      <c r="C71" s="20" t="s">
        <v>14</v>
      </c>
      <c r="D71" s="21">
        <v>1</v>
      </c>
      <c r="E71" s="21"/>
      <c r="F71" s="21"/>
      <c r="G71" s="22">
        <f t="shared" si="2"/>
        <v>0</v>
      </c>
      <c r="ZZ71" s="1" t="s">
        <v>174</v>
      </c>
      <c r="AAA71" s="2" t="s">
        <v>175</v>
      </c>
    </row>
    <row r="72" spans="1:703" x14ac:dyDescent="0.25">
      <c r="A72" s="18" t="s">
        <v>517</v>
      </c>
      <c r="B72" s="19" t="s">
        <v>179</v>
      </c>
      <c r="C72" s="20" t="s">
        <v>14</v>
      </c>
      <c r="D72" s="21">
        <v>1</v>
      </c>
      <c r="E72" s="21"/>
      <c r="F72" s="21"/>
      <c r="G72" s="22">
        <f t="shared" si="2"/>
        <v>0</v>
      </c>
      <c r="ZZ72" s="1" t="s">
        <v>177</v>
      </c>
      <c r="AAA72" s="2" t="s">
        <v>178</v>
      </c>
    </row>
    <row r="73" spans="1:703" ht="25.5" x14ac:dyDescent="0.25">
      <c r="A73" s="18" t="s">
        <v>518</v>
      </c>
      <c r="B73" s="19" t="s">
        <v>182</v>
      </c>
      <c r="C73" s="20" t="s">
        <v>14</v>
      </c>
      <c r="D73" s="21">
        <v>2</v>
      </c>
      <c r="E73" s="21"/>
      <c r="F73" s="21"/>
      <c r="G73" s="22">
        <f t="shared" si="2"/>
        <v>0</v>
      </c>
      <c r="ZZ73" s="1" t="s">
        <v>180</v>
      </c>
      <c r="AAA73" s="2" t="s">
        <v>181</v>
      </c>
    </row>
    <row r="74" spans="1:703" ht="25.5" x14ac:dyDescent="0.25">
      <c r="A74" s="18" t="s">
        <v>519</v>
      </c>
      <c r="B74" s="19" t="s">
        <v>185</v>
      </c>
      <c r="C74" s="20" t="s">
        <v>14</v>
      </c>
      <c r="D74" s="21">
        <v>1</v>
      </c>
      <c r="E74" s="21"/>
      <c r="F74" s="21"/>
      <c r="G74" s="22">
        <f t="shared" si="2"/>
        <v>0</v>
      </c>
      <c r="ZZ74" s="1" t="s">
        <v>183</v>
      </c>
      <c r="AAA74" s="2" t="s">
        <v>184</v>
      </c>
    </row>
    <row r="75" spans="1:703" ht="25.5" x14ac:dyDescent="0.25">
      <c r="A75" s="18" t="s">
        <v>520</v>
      </c>
      <c r="B75" s="19" t="s">
        <v>188</v>
      </c>
      <c r="C75" s="20" t="s">
        <v>14</v>
      </c>
      <c r="D75" s="21">
        <v>1</v>
      </c>
      <c r="E75" s="21"/>
      <c r="F75" s="21"/>
      <c r="G75" s="22">
        <f t="shared" si="2"/>
        <v>0</v>
      </c>
      <c r="ZZ75" s="1" t="s">
        <v>186</v>
      </c>
      <c r="AAA75" s="2" t="s">
        <v>187</v>
      </c>
    </row>
    <row r="76" spans="1:703" ht="25.5" x14ac:dyDescent="0.25">
      <c r="A76" s="18" t="s">
        <v>521</v>
      </c>
      <c r="B76" s="19" t="s">
        <v>191</v>
      </c>
      <c r="C76" s="20" t="s">
        <v>14</v>
      </c>
      <c r="D76" s="21">
        <v>2</v>
      </c>
      <c r="E76" s="21"/>
      <c r="F76" s="21"/>
      <c r="G76" s="22">
        <f t="shared" si="2"/>
        <v>0</v>
      </c>
      <c r="ZZ76" s="1" t="s">
        <v>189</v>
      </c>
      <c r="AAA76" s="2" t="s">
        <v>190</v>
      </c>
    </row>
    <row r="77" spans="1:703" ht="25.5" x14ac:dyDescent="0.25">
      <c r="A77" s="18" t="s">
        <v>522</v>
      </c>
      <c r="B77" s="19" t="s">
        <v>194</v>
      </c>
      <c r="C77" s="20" t="s">
        <v>14</v>
      </c>
      <c r="D77" s="21">
        <v>2</v>
      </c>
      <c r="E77" s="21"/>
      <c r="F77" s="21"/>
      <c r="G77" s="22">
        <f t="shared" si="2"/>
        <v>0</v>
      </c>
      <c r="ZZ77" s="1" t="s">
        <v>192</v>
      </c>
      <c r="AAA77" s="2" t="s">
        <v>193</v>
      </c>
    </row>
    <row r="78" spans="1:703" ht="25.5" x14ac:dyDescent="0.25">
      <c r="A78" s="18" t="s">
        <v>523</v>
      </c>
      <c r="B78" s="19" t="s">
        <v>197</v>
      </c>
      <c r="C78" s="20" t="s">
        <v>14</v>
      </c>
      <c r="D78" s="21">
        <v>2</v>
      </c>
      <c r="E78" s="21"/>
      <c r="F78" s="21"/>
      <c r="G78" s="22">
        <f t="shared" si="2"/>
        <v>0</v>
      </c>
      <c r="ZZ78" s="1" t="s">
        <v>195</v>
      </c>
      <c r="AAA78" s="2" t="s">
        <v>196</v>
      </c>
    </row>
    <row r="79" spans="1:703" ht="25.5" x14ac:dyDescent="0.25">
      <c r="A79" s="18" t="s">
        <v>524</v>
      </c>
      <c r="B79" s="19" t="s">
        <v>200</v>
      </c>
      <c r="C79" s="20" t="s">
        <v>14</v>
      </c>
      <c r="D79" s="21">
        <v>4</v>
      </c>
      <c r="E79" s="21"/>
      <c r="F79" s="21"/>
      <c r="G79" s="22">
        <f t="shared" si="2"/>
        <v>0</v>
      </c>
      <c r="ZZ79" s="1" t="s">
        <v>198</v>
      </c>
      <c r="AAA79" s="2" t="s">
        <v>199</v>
      </c>
    </row>
    <row r="80" spans="1:703" ht="25.5" x14ac:dyDescent="0.25">
      <c r="A80" s="18" t="s">
        <v>525</v>
      </c>
      <c r="B80" s="19" t="s">
        <v>203</v>
      </c>
      <c r="C80" s="20" t="s">
        <v>14</v>
      </c>
      <c r="D80" s="21">
        <v>1</v>
      </c>
      <c r="E80" s="21"/>
      <c r="F80" s="21"/>
      <c r="G80" s="22">
        <f t="shared" si="2"/>
        <v>0</v>
      </c>
      <c r="ZZ80" s="1" t="s">
        <v>201</v>
      </c>
      <c r="AAA80" s="2" t="s">
        <v>202</v>
      </c>
    </row>
    <row r="81" spans="1:703" ht="25.5" x14ac:dyDescent="0.25">
      <c r="A81" s="18" t="s">
        <v>526</v>
      </c>
      <c r="B81" s="19" t="s">
        <v>206</v>
      </c>
      <c r="C81" s="20" t="s">
        <v>14</v>
      </c>
      <c r="D81" s="21">
        <v>6</v>
      </c>
      <c r="E81" s="21"/>
      <c r="F81" s="21"/>
      <c r="G81" s="22">
        <f t="shared" si="2"/>
        <v>0</v>
      </c>
      <c r="ZZ81" s="1" t="s">
        <v>204</v>
      </c>
      <c r="AAA81" s="2" t="s">
        <v>205</v>
      </c>
    </row>
    <row r="82" spans="1:703" ht="25.5" x14ac:dyDescent="0.25">
      <c r="A82" s="18" t="s">
        <v>527</v>
      </c>
      <c r="B82" s="19" t="s">
        <v>209</v>
      </c>
      <c r="C82" s="20" t="s">
        <v>14</v>
      </c>
      <c r="D82" s="21">
        <v>3</v>
      </c>
      <c r="E82" s="21"/>
      <c r="F82" s="21"/>
      <c r="G82" s="22">
        <f t="shared" si="2"/>
        <v>0</v>
      </c>
      <c r="ZZ82" s="1" t="s">
        <v>207</v>
      </c>
      <c r="AAA82" s="2" t="s">
        <v>208</v>
      </c>
    </row>
    <row r="83" spans="1:703" x14ac:dyDescent="0.25">
      <c r="A83" s="18" t="s">
        <v>528</v>
      </c>
      <c r="B83" s="19" t="s">
        <v>212</v>
      </c>
      <c r="C83" s="20" t="s">
        <v>14</v>
      </c>
      <c r="D83" s="21">
        <v>2</v>
      </c>
      <c r="E83" s="21"/>
      <c r="F83" s="21"/>
      <c r="G83" s="22">
        <f t="shared" si="2"/>
        <v>0</v>
      </c>
      <c r="ZZ83" s="1" t="s">
        <v>210</v>
      </c>
      <c r="AAA83" s="2" t="s">
        <v>211</v>
      </c>
    </row>
    <row r="84" spans="1:703" x14ac:dyDescent="0.25">
      <c r="A84" s="18" t="s">
        <v>529</v>
      </c>
      <c r="B84" s="19" t="s">
        <v>215</v>
      </c>
      <c r="C84" s="20" t="s">
        <v>14</v>
      </c>
      <c r="D84" s="21">
        <v>1</v>
      </c>
      <c r="E84" s="21"/>
      <c r="F84" s="21"/>
      <c r="G84" s="22">
        <f t="shared" si="2"/>
        <v>0</v>
      </c>
      <c r="ZZ84" s="1" t="s">
        <v>213</v>
      </c>
      <c r="AAA84" s="2" t="s">
        <v>214</v>
      </c>
    </row>
    <row r="85" spans="1:703" ht="25.5" x14ac:dyDescent="0.25">
      <c r="A85" s="18" t="s">
        <v>530</v>
      </c>
      <c r="B85" s="19" t="s">
        <v>218</v>
      </c>
      <c r="C85" s="20" t="s">
        <v>14</v>
      </c>
      <c r="D85" s="21">
        <v>2</v>
      </c>
      <c r="E85" s="21"/>
      <c r="F85" s="21"/>
      <c r="G85" s="22">
        <f t="shared" si="2"/>
        <v>0</v>
      </c>
      <c r="ZZ85" s="1" t="s">
        <v>216</v>
      </c>
      <c r="AAA85" s="2" t="s">
        <v>217</v>
      </c>
    </row>
    <row r="86" spans="1:703" ht="25.5" x14ac:dyDescent="0.25">
      <c r="A86" s="18" t="s">
        <v>531</v>
      </c>
      <c r="B86" s="19" t="s">
        <v>221</v>
      </c>
      <c r="C86" s="20" t="s">
        <v>14</v>
      </c>
      <c r="D86" s="21">
        <v>4</v>
      </c>
      <c r="E86" s="21"/>
      <c r="F86" s="21"/>
      <c r="G86" s="22">
        <f t="shared" si="2"/>
        <v>0</v>
      </c>
      <c r="ZZ86" s="1" t="s">
        <v>219</v>
      </c>
      <c r="AAA86" s="2" t="s">
        <v>220</v>
      </c>
    </row>
    <row r="87" spans="1:703" ht="25.5" x14ac:dyDescent="0.25">
      <c r="A87" s="18" t="s">
        <v>532</v>
      </c>
      <c r="B87" s="19" t="s">
        <v>224</v>
      </c>
      <c r="C87" s="20" t="s">
        <v>14</v>
      </c>
      <c r="D87" s="21">
        <v>1</v>
      </c>
      <c r="E87" s="21"/>
      <c r="F87" s="21"/>
      <c r="G87" s="22">
        <f t="shared" si="2"/>
        <v>0</v>
      </c>
      <c r="ZZ87" s="1" t="s">
        <v>222</v>
      </c>
      <c r="AAA87" s="2" t="s">
        <v>223</v>
      </c>
    </row>
    <row r="88" spans="1:703" ht="25.5" x14ac:dyDescent="0.25">
      <c r="A88" s="18" t="s">
        <v>533</v>
      </c>
      <c r="B88" s="19" t="s">
        <v>227</v>
      </c>
      <c r="C88" s="20" t="s">
        <v>14</v>
      </c>
      <c r="D88" s="21">
        <v>33</v>
      </c>
      <c r="E88" s="21"/>
      <c r="F88" s="21"/>
      <c r="G88" s="22">
        <f t="shared" si="2"/>
        <v>0</v>
      </c>
      <c r="ZZ88" s="1" t="s">
        <v>225</v>
      </c>
      <c r="AAA88" s="2" t="s">
        <v>226</v>
      </c>
    </row>
    <row r="89" spans="1:703" ht="25.5" x14ac:dyDescent="0.25">
      <c r="A89" s="18" t="s">
        <v>534</v>
      </c>
      <c r="B89" s="19" t="s">
        <v>230</v>
      </c>
      <c r="C89" s="20" t="s">
        <v>14</v>
      </c>
      <c r="D89" s="21">
        <v>11</v>
      </c>
      <c r="E89" s="21"/>
      <c r="F89" s="21"/>
      <c r="G89" s="22">
        <f t="shared" si="2"/>
        <v>0</v>
      </c>
      <c r="ZZ89" s="1" t="s">
        <v>228</v>
      </c>
      <c r="AAA89" s="2" t="s">
        <v>229</v>
      </c>
    </row>
    <row r="90" spans="1:703" ht="25.5" x14ac:dyDescent="0.25">
      <c r="A90" s="18" t="s">
        <v>535</v>
      </c>
      <c r="B90" s="19" t="s">
        <v>233</v>
      </c>
      <c r="C90" s="20" t="s">
        <v>14</v>
      </c>
      <c r="D90" s="21">
        <v>1</v>
      </c>
      <c r="E90" s="21"/>
      <c r="F90" s="21"/>
      <c r="G90" s="22">
        <f t="shared" si="2"/>
        <v>0</v>
      </c>
      <c r="ZZ90" s="1" t="s">
        <v>231</v>
      </c>
      <c r="AAA90" s="2" t="s">
        <v>232</v>
      </c>
    </row>
    <row r="91" spans="1:703" ht="25.5" x14ac:dyDescent="0.25">
      <c r="A91" s="18" t="s">
        <v>536</v>
      </c>
      <c r="B91" s="19" t="s">
        <v>236</v>
      </c>
      <c r="C91" s="20" t="s">
        <v>14</v>
      </c>
      <c r="D91" s="21">
        <v>1</v>
      </c>
      <c r="E91" s="21"/>
      <c r="F91" s="21"/>
      <c r="G91" s="22">
        <f t="shared" si="2"/>
        <v>0</v>
      </c>
      <c r="ZZ91" s="1" t="s">
        <v>234</v>
      </c>
      <c r="AAA91" s="2" t="s">
        <v>235</v>
      </c>
    </row>
    <row r="92" spans="1:703" ht="25.5" x14ac:dyDescent="0.25">
      <c r="A92" s="18" t="s">
        <v>537</v>
      </c>
      <c r="B92" s="19" t="s">
        <v>239</v>
      </c>
      <c r="C92" s="20" t="s">
        <v>14</v>
      </c>
      <c r="D92" s="21">
        <v>1</v>
      </c>
      <c r="E92" s="21"/>
      <c r="F92" s="21"/>
      <c r="G92" s="22">
        <f t="shared" si="2"/>
        <v>0</v>
      </c>
      <c r="ZZ92" s="1" t="s">
        <v>237</v>
      </c>
      <c r="AAA92" s="2" t="s">
        <v>238</v>
      </c>
    </row>
    <row r="93" spans="1:703" ht="25.5" x14ac:dyDescent="0.25">
      <c r="A93" s="18" t="s">
        <v>538</v>
      </c>
      <c r="B93" s="19" t="s">
        <v>242</v>
      </c>
      <c r="C93" s="20" t="s">
        <v>14</v>
      </c>
      <c r="D93" s="21">
        <v>2</v>
      </c>
      <c r="E93" s="21"/>
      <c r="F93" s="21"/>
      <c r="G93" s="22">
        <f t="shared" si="2"/>
        <v>0</v>
      </c>
      <c r="ZZ93" s="1" t="s">
        <v>240</v>
      </c>
      <c r="AAA93" s="2" t="s">
        <v>241</v>
      </c>
    </row>
    <row r="94" spans="1:703" ht="25.5" x14ac:dyDescent="0.25">
      <c r="A94" s="18" t="s">
        <v>539</v>
      </c>
      <c r="B94" s="19" t="s">
        <v>245</v>
      </c>
      <c r="C94" s="20" t="s">
        <v>14</v>
      </c>
      <c r="D94" s="21">
        <v>2</v>
      </c>
      <c r="E94" s="21"/>
      <c r="F94" s="21"/>
      <c r="G94" s="22">
        <f t="shared" si="2"/>
        <v>0</v>
      </c>
      <c r="ZZ94" s="1" t="s">
        <v>243</v>
      </c>
      <c r="AAA94" s="2" t="s">
        <v>244</v>
      </c>
    </row>
    <row r="95" spans="1:703" ht="25.5" x14ac:dyDescent="0.25">
      <c r="A95" s="18" t="s">
        <v>540</v>
      </c>
      <c r="B95" s="19" t="s">
        <v>248</v>
      </c>
      <c r="C95" s="20" t="s">
        <v>14</v>
      </c>
      <c r="D95" s="21">
        <v>1</v>
      </c>
      <c r="E95" s="21"/>
      <c r="F95" s="21"/>
      <c r="G95" s="22">
        <f t="shared" si="2"/>
        <v>0</v>
      </c>
      <c r="ZZ95" s="1" t="s">
        <v>246</v>
      </c>
      <c r="AAA95" s="2" t="s">
        <v>247</v>
      </c>
    </row>
    <row r="96" spans="1:703" ht="25.5" x14ac:dyDescent="0.25">
      <c r="A96" s="18" t="s">
        <v>541</v>
      </c>
      <c r="B96" s="19" t="s">
        <v>251</v>
      </c>
      <c r="C96" s="20" t="s">
        <v>14</v>
      </c>
      <c r="D96" s="21">
        <v>2</v>
      </c>
      <c r="E96" s="21"/>
      <c r="F96" s="21"/>
      <c r="G96" s="22">
        <f t="shared" si="2"/>
        <v>0</v>
      </c>
      <c r="ZZ96" s="1" t="s">
        <v>249</v>
      </c>
      <c r="AAA96" s="2" t="s">
        <v>250</v>
      </c>
    </row>
    <row r="97" spans="1:703" ht="25.5" x14ac:dyDescent="0.25">
      <c r="A97" s="18" t="s">
        <v>542</v>
      </c>
      <c r="B97" s="19" t="s">
        <v>254</v>
      </c>
      <c r="C97" s="20" t="s">
        <v>14</v>
      </c>
      <c r="D97" s="21">
        <v>2</v>
      </c>
      <c r="E97" s="21"/>
      <c r="F97" s="21"/>
      <c r="G97" s="22">
        <f t="shared" si="2"/>
        <v>0</v>
      </c>
      <c r="ZZ97" s="1" t="s">
        <v>252</v>
      </c>
      <c r="AAA97" s="2" t="s">
        <v>253</v>
      </c>
    </row>
    <row r="98" spans="1:703" ht="25.5" x14ac:dyDescent="0.25">
      <c r="A98" s="18" t="s">
        <v>543</v>
      </c>
      <c r="B98" s="19" t="s">
        <v>257</v>
      </c>
      <c r="C98" s="20" t="s">
        <v>14</v>
      </c>
      <c r="D98" s="21">
        <v>1</v>
      </c>
      <c r="E98" s="21"/>
      <c r="F98" s="21"/>
      <c r="G98" s="22">
        <f t="shared" si="2"/>
        <v>0</v>
      </c>
      <c r="ZZ98" s="1" t="s">
        <v>255</v>
      </c>
      <c r="AAA98" s="2" t="s">
        <v>256</v>
      </c>
    </row>
    <row r="99" spans="1:703" ht="25.5" x14ac:dyDescent="0.25">
      <c r="A99" s="18" t="s">
        <v>544</v>
      </c>
      <c r="B99" s="19" t="s">
        <v>260</v>
      </c>
      <c r="C99" s="20" t="s">
        <v>14</v>
      </c>
      <c r="D99" s="21">
        <v>1</v>
      </c>
      <c r="E99" s="21"/>
      <c r="F99" s="21"/>
      <c r="G99" s="22">
        <f t="shared" si="2"/>
        <v>0</v>
      </c>
      <c r="ZZ99" s="1" t="s">
        <v>258</v>
      </c>
      <c r="AAA99" s="2" t="s">
        <v>259</v>
      </c>
    </row>
    <row r="100" spans="1:703" ht="25.5" x14ac:dyDescent="0.25">
      <c r="A100" s="18" t="s">
        <v>545</v>
      </c>
      <c r="B100" s="19" t="s">
        <v>263</v>
      </c>
      <c r="C100" s="20" t="s">
        <v>14</v>
      </c>
      <c r="D100" s="21">
        <v>1</v>
      </c>
      <c r="E100" s="21"/>
      <c r="F100" s="21"/>
      <c r="G100" s="22">
        <f t="shared" si="2"/>
        <v>0</v>
      </c>
      <c r="ZZ100" s="1" t="s">
        <v>261</v>
      </c>
      <c r="AAA100" s="2" t="s">
        <v>262</v>
      </c>
    </row>
    <row r="101" spans="1:703" ht="25.5" x14ac:dyDescent="0.25">
      <c r="A101" s="18" t="s">
        <v>546</v>
      </c>
      <c r="B101" s="19" t="s">
        <v>266</v>
      </c>
      <c r="C101" s="20" t="s">
        <v>14</v>
      </c>
      <c r="D101" s="21">
        <v>1</v>
      </c>
      <c r="E101" s="21"/>
      <c r="F101" s="21"/>
      <c r="G101" s="22">
        <f t="shared" si="2"/>
        <v>0</v>
      </c>
      <c r="ZZ101" s="1" t="s">
        <v>264</v>
      </c>
      <c r="AAA101" s="2" t="s">
        <v>265</v>
      </c>
    </row>
    <row r="102" spans="1:703" x14ac:dyDescent="0.25">
      <c r="A102" s="18" t="s">
        <v>547</v>
      </c>
      <c r="B102" s="19" t="s">
        <v>269</v>
      </c>
      <c r="C102" s="20" t="s">
        <v>14</v>
      </c>
      <c r="D102" s="21">
        <v>1</v>
      </c>
      <c r="E102" s="21"/>
      <c r="F102" s="21"/>
      <c r="G102" s="22">
        <f t="shared" si="2"/>
        <v>0</v>
      </c>
      <c r="ZZ102" s="1" t="s">
        <v>267</v>
      </c>
      <c r="AAA102" s="2" t="s">
        <v>268</v>
      </c>
    </row>
    <row r="103" spans="1:703" ht="25.5" x14ac:dyDescent="0.25">
      <c r="A103" s="18" t="s">
        <v>548</v>
      </c>
      <c r="B103" s="19" t="s">
        <v>272</v>
      </c>
      <c r="C103" s="20" t="s">
        <v>14</v>
      </c>
      <c r="D103" s="21">
        <v>1</v>
      </c>
      <c r="E103" s="21"/>
      <c r="F103" s="21"/>
      <c r="G103" s="22">
        <f t="shared" si="2"/>
        <v>0</v>
      </c>
      <c r="ZZ103" s="1" t="s">
        <v>270</v>
      </c>
      <c r="AAA103" s="2" t="s">
        <v>271</v>
      </c>
    </row>
    <row r="104" spans="1:703" ht="25.5" x14ac:dyDescent="0.25">
      <c r="A104" s="18" t="s">
        <v>549</v>
      </c>
      <c r="B104" s="19" t="s">
        <v>275</v>
      </c>
      <c r="C104" s="20" t="s">
        <v>14</v>
      </c>
      <c r="D104" s="21">
        <v>1</v>
      </c>
      <c r="E104" s="21"/>
      <c r="F104" s="21"/>
      <c r="G104" s="22">
        <f t="shared" si="2"/>
        <v>0</v>
      </c>
      <c r="ZZ104" s="1" t="s">
        <v>273</v>
      </c>
      <c r="AAA104" s="2" t="s">
        <v>274</v>
      </c>
    </row>
    <row r="105" spans="1:703" ht="25.5" x14ac:dyDescent="0.25">
      <c r="A105" s="18" t="s">
        <v>550</v>
      </c>
      <c r="B105" s="19" t="s">
        <v>278</v>
      </c>
      <c r="C105" s="20" t="s">
        <v>14</v>
      </c>
      <c r="D105" s="21">
        <v>1</v>
      </c>
      <c r="E105" s="21"/>
      <c r="F105" s="21"/>
      <c r="G105" s="22">
        <f t="shared" si="2"/>
        <v>0</v>
      </c>
      <c r="ZZ105" s="1" t="s">
        <v>276</v>
      </c>
      <c r="AAA105" s="2" t="s">
        <v>277</v>
      </c>
    </row>
    <row r="106" spans="1:703" ht="30" x14ac:dyDescent="0.25">
      <c r="A106" s="16" t="s">
        <v>281</v>
      </c>
      <c r="B106" s="17" t="s">
        <v>282</v>
      </c>
      <c r="C106" s="12"/>
      <c r="D106" s="12"/>
      <c r="E106" s="12"/>
      <c r="F106" s="12"/>
      <c r="G106" s="13"/>
      <c r="ZZ106" s="1" t="s">
        <v>279</v>
      </c>
      <c r="AAA106" s="2" t="s">
        <v>280</v>
      </c>
    </row>
    <row r="107" spans="1:703" ht="25.5" x14ac:dyDescent="0.25">
      <c r="A107" s="18" t="s">
        <v>551</v>
      </c>
      <c r="B107" s="19" t="s">
        <v>284</v>
      </c>
      <c r="C107" s="20" t="s">
        <v>14</v>
      </c>
      <c r="D107" s="21">
        <v>1</v>
      </c>
      <c r="E107" s="21"/>
      <c r="F107" s="21"/>
      <c r="G107" s="22">
        <f>ROUND(E107*F107,2)</f>
        <v>0</v>
      </c>
      <c r="ZZ107" s="1" t="s">
        <v>283</v>
      </c>
      <c r="AAA107" s="2"/>
    </row>
    <row r="108" spans="1:703" ht="25.5" x14ac:dyDescent="0.25">
      <c r="A108" s="18" t="s">
        <v>552</v>
      </c>
      <c r="B108" s="19" t="s">
        <v>553</v>
      </c>
      <c r="C108" s="20" t="s">
        <v>14</v>
      </c>
      <c r="D108" s="21">
        <v>1</v>
      </c>
      <c r="E108" s="21"/>
      <c r="F108" s="21"/>
      <c r="G108" s="22">
        <f>ROUND(E108*F108,2)</f>
        <v>0</v>
      </c>
      <c r="ZZ108" s="1" t="s">
        <v>285</v>
      </c>
      <c r="AAA108" s="2" t="s">
        <v>286</v>
      </c>
    </row>
    <row r="109" spans="1:703" x14ac:dyDescent="0.25">
      <c r="A109" s="16" t="s">
        <v>289</v>
      </c>
      <c r="B109" s="17" t="s">
        <v>290</v>
      </c>
      <c r="C109" s="12"/>
      <c r="D109" s="12"/>
      <c r="E109" s="12"/>
      <c r="F109" s="12"/>
      <c r="G109" s="13"/>
      <c r="ZZ109" s="1" t="s">
        <v>287</v>
      </c>
      <c r="AAA109" s="2" t="s">
        <v>288</v>
      </c>
    </row>
    <row r="110" spans="1:703" x14ac:dyDescent="0.25">
      <c r="A110" s="18" t="s">
        <v>554</v>
      </c>
      <c r="B110" s="19" t="s">
        <v>292</v>
      </c>
      <c r="C110" s="20" t="s">
        <v>14</v>
      </c>
      <c r="D110" s="21">
        <v>2</v>
      </c>
      <c r="E110" s="21"/>
      <c r="F110" s="21"/>
      <c r="G110" s="22">
        <f>ROUND(E110*F110,2)</f>
        <v>0</v>
      </c>
      <c r="ZZ110" s="1" t="s">
        <v>291</v>
      </c>
      <c r="AAA110" s="2"/>
    </row>
    <row r="111" spans="1:703" ht="25.5" x14ac:dyDescent="0.25">
      <c r="A111" s="18" t="s">
        <v>555</v>
      </c>
      <c r="B111" s="19" t="s">
        <v>295</v>
      </c>
      <c r="C111" s="20" t="s">
        <v>14</v>
      </c>
      <c r="D111" s="21">
        <v>1</v>
      </c>
      <c r="E111" s="21"/>
      <c r="F111" s="21"/>
      <c r="G111" s="22">
        <f>ROUND(E111*F111,2)</f>
        <v>0</v>
      </c>
      <c r="ZZ111" s="1" t="s">
        <v>293</v>
      </c>
      <c r="AAA111" s="2" t="s">
        <v>294</v>
      </c>
    </row>
    <row r="112" spans="1:703" x14ac:dyDescent="0.25">
      <c r="A112" s="18"/>
      <c r="B112" s="19" t="s">
        <v>298</v>
      </c>
      <c r="C112" s="20" t="s">
        <v>73</v>
      </c>
      <c r="D112" s="21">
        <v>17.100000000000001</v>
      </c>
      <c r="E112" s="21"/>
      <c r="F112" s="21"/>
      <c r="G112" s="22">
        <f>ROUND(E112*F112,2)</f>
        <v>0</v>
      </c>
      <c r="ZZ112" s="1" t="s">
        <v>296</v>
      </c>
      <c r="AAA112" s="2" t="s">
        <v>297</v>
      </c>
    </row>
    <row r="113" spans="1:703" x14ac:dyDescent="0.25">
      <c r="A113" s="16" t="s">
        <v>301</v>
      </c>
      <c r="B113" s="17" t="s">
        <v>302</v>
      </c>
      <c r="C113" s="12"/>
      <c r="D113" s="12"/>
      <c r="E113" s="12"/>
      <c r="F113" s="12"/>
      <c r="G113" s="13"/>
      <c r="ZZ113" s="1" t="s">
        <v>299</v>
      </c>
      <c r="AAA113" s="2" t="s">
        <v>300</v>
      </c>
    </row>
    <row r="114" spans="1:703" x14ac:dyDescent="0.25">
      <c r="A114" s="32" t="s">
        <v>304</v>
      </c>
      <c r="B114" s="33" t="s">
        <v>305</v>
      </c>
      <c r="C114" s="12"/>
      <c r="D114" s="12"/>
      <c r="E114" s="12"/>
      <c r="F114" s="12"/>
      <c r="G114" s="13"/>
      <c r="ZZ114" s="1" t="s">
        <v>303</v>
      </c>
      <c r="AAA114" s="2"/>
    </row>
    <row r="115" spans="1:703" x14ac:dyDescent="0.25">
      <c r="A115" s="18" t="s">
        <v>556</v>
      </c>
      <c r="B115" s="19" t="s">
        <v>305</v>
      </c>
      <c r="C115" s="20" t="s">
        <v>150</v>
      </c>
      <c r="D115" s="21">
        <v>348</v>
      </c>
      <c r="E115" s="21"/>
      <c r="F115" s="21"/>
      <c r="G115" s="22">
        <f>ROUND(E115*F115,2)</f>
        <v>0</v>
      </c>
      <c r="ZZ115" s="1" t="s">
        <v>306</v>
      </c>
      <c r="AAA115" s="2"/>
    </row>
    <row r="116" spans="1:703" x14ac:dyDescent="0.25">
      <c r="A116" s="18" t="s">
        <v>558</v>
      </c>
      <c r="B116" s="19" t="s">
        <v>576</v>
      </c>
      <c r="C116" s="20" t="s">
        <v>150</v>
      </c>
      <c r="D116" s="21">
        <v>28.8</v>
      </c>
      <c r="E116" s="21"/>
      <c r="F116" s="21"/>
      <c r="G116" s="22">
        <f>ROUND(E116*F116,2)</f>
        <v>0</v>
      </c>
      <c r="ZZ116" s="1" t="s">
        <v>307</v>
      </c>
      <c r="AAA116" s="2" t="s">
        <v>308</v>
      </c>
    </row>
    <row r="117" spans="1:703" x14ac:dyDescent="0.25">
      <c r="A117" s="32" t="s">
        <v>311</v>
      </c>
      <c r="B117" s="33" t="s">
        <v>312</v>
      </c>
      <c r="C117" s="12"/>
      <c r="D117" s="12"/>
      <c r="E117" s="12"/>
      <c r="F117" s="12"/>
      <c r="G117" s="13"/>
      <c r="ZZ117" s="1" t="s">
        <v>309</v>
      </c>
      <c r="AAA117" s="2" t="s">
        <v>310</v>
      </c>
    </row>
    <row r="118" spans="1:703" x14ac:dyDescent="0.25">
      <c r="A118" s="18"/>
      <c r="B118" s="19" t="s">
        <v>314</v>
      </c>
      <c r="C118" s="20" t="s">
        <v>150</v>
      </c>
      <c r="D118" s="21">
        <v>186</v>
      </c>
      <c r="E118" s="21"/>
      <c r="F118" s="21"/>
      <c r="G118" s="22">
        <f>ROUND(E118*F118,2)</f>
        <v>0</v>
      </c>
      <c r="ZZ118" s="1" t="s">
        <v>313</v>
      </c>
      <c r="AAA118" s="2"/>
    </row>
    <row r="119" spans="1:703" x14ac:dyDescent="0.25">
      <c r="A119" s="18"/>
      <c r="B119" s="19" t="s">
        <v>317</v>
      </c>
      <c r="C119" s="20" t="s">
        <v>150</v>
      </c>
      <c r="D119" s="21">
        <v>511.1</v>
      </c>
      <c r="E119" s="21"/>
      <c r="F119" s="21"/>
      <c r="G119" s="22">
        <f>ROUND(E119*F119,2)</f>
        <v>0</v>
      </c>
      <c r="ZZ119" s="1" t="s">
        <v>315</v>
      </c>
      <c r="AAA119" s="2" t="s">
        <v>316</v>
      </c>
    </row>
    <row r="120" spans="1:703" x14ac:dyDescent="0.25">
      <c r="A120" s="32" t="s">
        <v>320</v>
      </c>
      <c r="B120" s="33" t="s">
        <v>321</v>
      </c>
      <c r="C120" s="12"/>
      <c r="D120" s="12"/>
      <c r="E120" s="12"/>
      <c r="F120" s="12"/>
      <c r="G120" s="13"/>
      <c r="ZZ120" s="1" t="s">
        <v>318</v>
      </c>
      <c r="AAA120" s="2" t="s">
        <v>319</v>
      </c>
    </row>
    <row r="121" spans="1:703" x14ac:dyDescent="0.25">
      <c r="A121" s="18"/>
      <c r="B121" s="19" t="s">
        <v>557</v>
      </c>
      <c r="C121" s="20" t="s">
        <v>150</v>
      </c>
      <c r="D121" s="21">
        <v>511.1</v>
      </c>
      <c r="E121" s="21"/>
      <c r="F121" s="21"/>
      <c r="G121" s="22">
        <f>ROUND(E121*F121,2)</f>
        <v>0</v>
      </c>
      <c r="ZZ121" s="1" t="s">
        <v>322</v>
      </c>
      <c r="AAA121" s="2"/>
    </row>
    <row r="122" spans="1:703" x14ac:dyDescent="0.25">
      <c r="A122" s="32" t="s">
        <v>325</v>
      </c>
      <c r="B122" s="33" t="s">
        <v>326</v>
      </c>
      <c r="C122" s="12"/>
      <c r="D122" s="12"/>
      <c r="E122" s="12"/>
      <c r="F122" s="12"/>
      <c r="G122" s="13"/>
      <c r="ZZ122" s="1" t="s">
        <v>323</v>
      </c>
      <c r="AAA122" s="2" t="s">
        <v>324</v>
      </c>
    </row>
    <row r="123" spans="1:703" x14ac:dyDescent="0.25">
      <c r="A123" s="18"/>
      <c r="B123" s="19" t="s">
        <v>557</v>
      </c>
      <c r="C123" s="20" t="s">
        <v>150</v>
      </c>
      <c r="D123" s="21">
        <v>511.1</v>
      </c>
      <c r="E123" s="21"/>
      <c r="F123" s="21"/>
      <c r="G123" s="22">
        <f>ROUND(E123*F123,2)</f>
        <v>0</v>
      </c>
      <c r="ZZ123" s="1" t="s">
        <v>327</v>
      </c>
      <c r="AAA123" s="2"/>
    </row>
    <row r="124" spans="1:703" x14ac:dyDescent="0.25">
      <c r="A124" s="23"/>
      <c r="B124" s="24"/>
      <c r="C124" s="12"/>
      <c r="D124" s="12"/>
      <c r="E124" s="12"/>
      <c r="F124" s="12"/>
      <c r="G124" s="25"/>
      <c r="ZZ124" s="1" t="s">
        <v>328</v>
      </c>
      <c r="AAA124" s="2" t="s">
        <v>329</v>
      </c>
    </row>
    <row r="125" spans="1:703" x14ac:dyDescent="0.25">
      <c r="A125" s="26"/>
      <c r="B125" s="27" t="s">
        <v>330</v>
      </c>
      <c r="C125" s="12"/>
      <c r="D125" s="12"/>
      <c r="E125" s="12"/>
      <c r="F125" s="12"/>
      <c r="G125" s="28">
        <f>SUBTOTAL(109,G66:G124)</f>
        <v>0</v>
      </c>
    </row>
    <row r="126" spans="1:703" x14ac:dyDescent="0.25">
      <c r="A126" s="34"/>
      <c r="B126" s="35"/>
      <c r="C126" s="12"/>
      <c r="D126" s="12"/>
      <c r="E126" s="12"/>
      <c r="F126" s="12"/>
      <c r="G126" s="9"/>
      <c r="H126" s="3"/>
      <c r="ZZ126" s="1" t="s">
        <v>331</v>
      </c>
    </row>
    <row r="127" spans="1:703" ht="15.75" x14ac:dyDescent="0.25">
      <c r="A127" s="42" t="s">
        <v>332</v>
      </c>
      <c r="B127" s="43" t="s">
        <v>333</v>
      </c>
      <c r="C127" s="12"/>
      <c r="D127" s="12"/>
      <c r="E127" s="12"/>
      <c r="F127" s="12"/>
      <c r="G127" s="13"/>
    </row>
    <row r="128" spans="1:703" x14ac:dyDescent="0.25">
      <c r="A128" s="16" t="s">
        <v>335</v>
      </c>
      <c r="B128" s="17" t="s">
        <v>336</v>
      </c>
      <c r="C128" s="12"/>
      <c r="D128" s="12"/>
      <c r="E128" s="12"/>
      <c r="F128" s="12"/>
      <c r="G128" s="13"/>
      <c r="ZZ128" s="1" t="s">
        <v>334</v>
      </c>
      <c r="AAA128" s="2"/>
    </row>
    <row r="129" spans="1:703" x14ac:dyDescent="0.25">
      <c r="A129" s="18" t="s">
        <v>559</v>
      </c>
      <c r="B129" s="19" t="s">
        <v>338</v>
      </c>
      <c r="C129" s="20" t="s">
        <v>150</v>
      </c>
      <c r="D129" s="21">
        <v>79.010000000000005</v>
      </c>
      <c r="E129" s="21"/>
      <c r="F129" s="21"/>
      <c r="G129" s="22">
        <f>ROUND(E129*F129,2)</f>
        <v>0</v>
      </c>
      <c r="ZZ129" s="1" t="s">
        <v>337</v>
      </c>
      <c r="AAA129" s="2"/>
    </row>
    <row r="130" spans="1:703" x14ac:dyDescent="0.25">
      <c r="A130" s="18" t="s">
        <v>560</v>
      </c>
      <c r="B130" s="19" t="s">
        <v>341</v>
      </c>
      <c r="C130" s="20" t="s">
        <v>150</v>
      </c>
      <c r="D130" s="21">
        <v>295.3</v>
      </c>
      <c r="E130" s="21"/>
      <c r="F130" s="21"/>
      <c r="G130" s="22">
        <f>ROUND(E130*F130,2)</f>
        <v>0</v>
      </c>
      <c r="ZZ130" s="1" t="s">
        <v>339</v>
      </c>
      <c r="AAA130" s="2" t="s">
        <v>340</v>
      </c>
    </row>
    <row r="131" spans="1:703" x14ac:dyDescent="0.25">
      <c r="A131" s="23"/>
      <c r="B131" s="24"/>
      <c r="C131" s="12"/>
      <c r="D131" s="12"/>
      <c r="E131" s="12"/>
      <c r="F131" s="12"/>
      <c r="G131" s="25"/>
      <c r="ZZ131" s="1" t="s">
        <v>342</v>
      </c>
      <c r="AAA131" s="2" t="s">
        <v>343</v>
      </c>
    </row>
    <row r="132" spans="1:703" x14ac:dyDescent="0.25">
      <c r="A132" s="26"/>
      <c r="B132" s="27" t="s">
        <v>344</v>
      </c>
      <c r="C132" s="12"/>
      <c r="D132" s="12"/>
      <c r="E132" s="12"/>
      <c r="F132" s="12"/>
      <c r="G132" s="28">
        <f>SUBTOTAL(109,G128:G131)</f>
        <v>0</v>
      </c>
    </row>
    <row r="133" spans="1:703" x14ac:dyDescent="0.25">
      <c r="A133" s="34"/>
      <c r="B133" s="35"/>
      <c r="C133" s="12"/>
      <c r="D133" s="12"/>
      <c r="E133" s="12"/>
      <c r="F133" s="12"/>
      <c r="G133" s="9"/>
      <c r="H133" s="3"/>
      <c r="ZZ133" s="1" t="s">
        <v>345</v>
      </c>
    </row>
    <row r="134" spans="1:703" ht="15.75" x14ac:dyDescent="0.25">
      <c r="A134" s="42" t="s">
        <v>346</v>
      </c>
      <c r="B134" s="43" t="s">
        <v>347</v>
      </c>
      <c r="C134" s="12"/>
      <c r="D134" s="12"/>
      <c r="E134" s="12"/>
      <c r="F134" s="12"/>
      <c r="G134" s="13"/>
    </row>
    <row r="135" spans="1:703" ht="31.5" customHeight="1" x14ac:dyDescent="0.25">
      <c r="A135" s="16" t="s">
        <v>349</v>
      </c>
      <c r="B135" s="17" t="s">
        <v>580</v>
      </c>
      <c r="C135" s="12"/>
      <c r="D135" s="12"/>
      <c r="E135" s="12"/>
      <c r="F135" s="12"/>
      <c r="G135" s="13"/>
      <c r="ZZ135" s="1" t="s">
        <v>348</v>
      </c>
      <c r="AAA135" s="2"/>
    </row>
    <row r="136" spans="1:703" ht="25.5" x14ac:dyDescent="0.25">
      <c r="A136" s="18" t="s">
        <v>561</v>
      </c>
      <c r="B136" s="19" t="s">
        <v>577</v>
      </c>
      <c r="C136" s="20" t="s">
        <v>73</v>
      </c>
      <c r="D136" s="21">
        <v>95.2</v>
      </c>
      <c r="E136" s="21"/>
      <c r="F136" s="21"/>
      <c r="G136" s="22">
        <f>ROUND(E136*F136,2)</f>
        <v>0</v>
      </c>
      <c r="ZZ136" s="1" t="s">
        <v>350</v>
      </c>
      <c r="AAA136" s="2"/>
    </row>
    <row r="137" spans="1:703" ht="25.5" x14ac:dyDescent="0.25">
      <c r="A137" s="18" t="s">
        <v>562</v>
      </c>
      <c r="B137" s="19" t="s">
        <v>578</v>
      </c>
      <c r="C137" s="20" t="s">
        <v>73</v>
      </c>
      <c r="D137" s="21">
        <v>59.4</v>
      </c>
      <c r="E137" s="21"/>
      <c r="F137" s="21"/>
      <c r="G137" s="22">
        <f>ROUND(E137*F137,2)</f>
        <v>0</v>
      </c>
      <c r="ZZ137" s="1" t="s">
        <v>351</v>
      </c>
      <c r="AAA137" s="2" t="s">
        <v>352</v>
      </c>
    </row>
    <row r="138" spans="1:703" x14ac:dyDescent="0.25">
      <c r="A138" s="16" t="s">
        <v>355</v>
      </c>
      <c r="B138" s="17" t="s">
        <v>356</v>
      </c>
      <c r="C138" s="12"/>
      <c r="D138" s="12"/>
      <c r="E138" s="12"/>
      <c r="F138" s="12"/>
      <c r="G138" s="13"/>
      <c r="ZZ138" s="1" t="s">
        <v>353</v>
      </c>
      <c r="AAA138" s="2" t="s">
        <v>354</v>
      </c>
    </row>
    <row r="139" spans="1:703" x14ac:dyDescent="0.25">
      <c r="A139" s="18"/>
      <c r="B139" s="19" t="s">
        <v>563</v>
      </c>
      <c r="C139" s="20" t="s">
        <v>73</v>
      </c>
      <c r="D139" s="21">
        <v>23.8</v>
      </c>
      <c r="E139" s="21"/>
      <c r="F139" s="21"/>
      <c r="G139" s="22">
        <f>ROUND(E139*F139,2)</f>
        <v>0</v>
      </c>
      <c r="ZZ139" s="1" t="s">
        <v>357</v>
      </c>
      <c r="AAA139" s="2"/>
    </row>
    <row r="140" spans="1:703" x14ac:dyDescent="0.25">
      <c r="A140" s="16" t="s">
        <v>360</v>
      </c>
      <c r="B140" s="17" t="s">
        <v>361</v>
      </c>
      <c r="C140" s="12"/>
      <c r="D140" s="12"/>
      <c r="E140" s="12"/>
      <c r="F140" s="12"/>
      <c r="G140" s="13"/>
      <c r="ZZ140" s="1" t="s">
        <v>358</v>
      </c>
      <c r="AAA140" s="2" t="s">
        <v>359</v>
      </c>
    </row>
    <row r="141" spans="1:703" x14ac:dyDescent="0.25">
      <c r="A141" s="18"/>
      <c r="B141" s="19" t="s">
        <v>573</v>
      </c>
      <c r="C141" s="20" t="s">
        <v>73</v>
      </c>
      <c r="D141" s="21">
        <v>55.9</v>
      </c>
      <c r="E141" s="21"/>
      <c r="F141" s="21"/>
      <c r="G141" s="22">
        <f>ROUND(E141*F141,2)</f>
        <v>0</v>
      </c>
      <c r="ZZ141" s="1" t="s">
        <v>362</v>
      </c>
      <c r="AAA141" s="2"/>
    </row>
    <row r="142" spans="1:703" x14ac:dyDescent="0.25">
      <c r="A142" s="18"/>
      <c r="B142" s="19" t="s">
        <v>574</v>
      </c>
      <c r="C142" s="20" t="s">
        <v>73</v>
      </c>
      <c r="D142" s="21">
        <v>125.7</v>
      </c>
      <c r="E142" s="21"/>
      <c r="F142" s="21"/>
      <c r="G142" s="22">
        <f>ROUND(E142*F142,2)</f>
        <v>0</v>
      </c>
      <c r="ZZ142" s="1" t="s">
        <v>363</v>
      </c>
      <c r="AAA142" s="2" t="s">
        <v>364</v>
      </c>
    </row>
    <row r="143" spans="1:703" x14ac:dyDescent="0.25">
      <c r="A143" s="18"/>
      <c r="B143" s="19" t="s">
        <v>575</v>
      </c>
      <c r="C143" s="20" t="s">
        <v>73</v>
      </c>
      <c r="D143" s="21">
        <v>15</v>
      </c>
      <c r="E143" s="21"/>
      <c r="F143" s="21"/>
      <c r="G143" s="22">
        <f>ROUND(E143*F143,2)</f>
        <v>0</v>
      </c>
      <c r="ZZ143" s="1" t="s">
        <v>365</v>
      </c>
      <c r="AAA143" s="2" t="s">
        <v>366</v>
      </c>
    </row>
    <row r="144" spans="1:703" x14ac:dyDescent="0.25">
      <c r="A144" s="23"/>
      <c r="B144" s="24"/>
      <c r="C144" s="12"/>
      <c r="D144" s="12"/>
      <c r="E144" s="12"/>
      <c r="F144" s="12"/>
      <c r="G144" s="25"/>
      <c r="ZZ144" s="1" t="s">
        <v>367</v>
      </c>
      <c r="AAA144" s="2" t="s">
        <v>368</v>
      </c>
    </row>
    <row r="145" spans="1:703" x14ac:dyDescent="0.25">
      <c r="A145" s="26"/>
      <c r="B145" s="27" t="s">
        <v>369</v>
      </c>
      <c r="C145" s="12"/>
      <c r="D145" s="12"/>
      <c r="E145" s="12"/>
      <c r="F145" s="12"/>
      <c r="G145" s="28">
        <f>SUBTOTAL(109,G135:G144)</f>
        <v>0</v>
      </c>
    </row>
    <row r="146" spans="1:703" x14ac:dyDescent="0.25">
      <c r="A146" s="34"/>
      <c r="B146" s="35"/>
      <c r="C146" s="12"/>
      <c r="D146" s="12"/>
      <c r="E146" s="12"/>
      <c r="F146" s="12"/>
      <c r="G146" s="9"/>
      <c r="H146" s="3"/>
      <c r="ZZ146" s="1" t="s">
        <v>370</v>
      </c>
    </row>
    <row r="147" spans="1:703" ht="15.75" x14ac:dyDescent="0.25">
      <c r="A147" s="42" t="s">
        <v>371</v>
      </c>
      <c r="B147" s="43" t="s">
        <v>372</v>
      </c>
      <c r="C147" s="12"/>
      <c r="D147" s="12"/>
      <c r="E147" s="12"/>
      <c r="F147" s="12"/>
      <c r="G147" s="13"/>
    </row>
    <row r="148" spans="1:703" x14ac:dyDescent="0.25">
      <c r="A148" s="16" t="s">
        <v>374</v>
      </c>
      <c r="B148" s="17" t="s">
        <v>375</v>
      </c>
      <c r="C148" s="12"/>
      <c r="D148" s="12"/>
      <c r="E148" s="12"/>
      <c r="F148" s="12"/>
      <c r="G148" s="13"/>
      <c r="ZZ148" s="1" t="s">
        <v>373</v>
      </c>
      <c r="AAA148" s="2"/>
    </row>
    <row r="149" spans="1:703" x14ac:dyDescent="0.25">
      <c r="A149" s="18"/>
      <c r="B149" s="19" t="s">
        <v>564</v>
      </c>
      <c r="C149" s="20" t="s">
        <v>73</v>
      </c>
      <c r="D149" s="21">
        <v>557.04</v>
      </c>
      <c r="E149" s="21"/>
      <c r="F149" s="21"/>
      <c r="G149" s="22">
        <f>ROUND(E149*F149,2)</f>
        <v>0</v>
      </c>
      <c r="ZZ149" s="1" t="s">
        <v>376</v>
      </c>
      <c r="AAA149" s="2"/>
    </row>
    <row r="150" spans="1:703" x14ac:dyDescent="0.25">
      <c r="A150" s="23"/>
      <c r="B150" s="24"/>
      <c r="C150" s="12"/>
      <c r="D150" s="12"/>
      <c r="E150" s="12"/>
      <c r="F150" s="12"/>
      <c r="G150" s="25"/>
      <c r="ZZ150" s="1" t="s">
        <v>377</v>
      </c>
      <c r="AAA150" s="2" t="s">
        <v>378</v>
      </c>
    </row>
    <row r="151" spans="1:703" x14ac:dyDescent="0.25">
      <c r="A151" s="26"/>
      <c r="B151" s="27" t="s">
        <v>379</v>
      </c>
      <c r="C151" s="12"/>
      <c r="D151" s="12"/>
      <c r="E151" s="12"/>
      <c r="F151" s="12"/>
      <c r="G151" s="28">
        <f>SUBTOTAL(109,G148:G150)</f>
        <v>0</v>
      </c>
    </row>
    <row r="152" spans="1:703" x14ac:dyDescent="0.25">
      <c r="A152" s="34"/>
      <c r="B152" s="35"/>
      <c r="C152" s="12"/>
      <c r="D152" s="12"/>
      <c r="E152" s="12"/>
      <c r="F152" s="12"/>
      <c r="G152" s="9"/>
      <c r="H152" s="3"/>
      <c r="ZZ152" s="1" t="s">
        <v>380</v>
      </c>
    </row>
    <row r="153" spans="1:703" x14ac:dyDescent="0.25">
      <c r="A153" s="23"/>
      <c r="B153" s="24"/>
      <c r="C153" s="36"/>
      <c r="D153" s="36"/>
      <c r="E153" s="36"/>
      <c r="F153" s="36"/>
      <c r="G153" s="25"/>
    </row>
    <row r="154" spans="1:703" x14ac:dyDescent="0.25">
      <c r="A154" s="37"/>
      <c r="B154" s="37"/>
      <c r="C154" s="37"/>
      <c r="D154" s="37"/>
      <c r="E154" s="37"/>
      <c r="F154" s="37"/>
      <c r="G154" s="37"/>
    </row>
    <row r="155" spans="1:703" x14ac:dyDescent="0.25">
      <c r="A155" s="38"/>
      <c r="B155" s="39" t="s">
        <v>381</v>
      </c>
      <c r="C155" s="38"/>
      <c r="D155" s="38"/>
      <c r="E155" s="38"/>
      <c r="F155" s="38"/>
      <c r="G155" s="40">
        <f>SUBTOTAL(109,G4:G153)</f>
        <v>0</v>
      </c>
    </row>
    <row r="156" spans="1:703" x14ac:dyDescent="0.25">
      <c r="A156" s="41">
        <v>20</v>
      </c>
      <c r="B156" s="39" t="str">
        <f>CONCATENATE("Montant TVA (",A156,"%)")</f>
        <v>Montant TVA (20%)</v>
      </c>
      <c r="C156" s="38"/>
      <c r="D156" s="38"/>
      <c r="E156" s="38"/>
      <c r="F156" s="38"/>
      <c r="G156" s="40">
        <f>(G155*A156)/100</f>
        <v>0</v>
      </c>
      <c r="ZZ156" s="1" t="s">
        <v>382</v>
      </c>
    </row>
    <row r="157" spans="1:703" x14ac:dyDescent="0.25">
      <c r="A157" s="41"/>
      <c r="B157" s="39" t="s">
        <v>582</v>
      </c>
      <c r="C157" s="38"/>
      <c r="D157" s="38"/>
      <c r="E157" s="38"/>
      <c r="F157" s="38"/>
      <c r="G157" s="40"/>
    </row>
    <row r="158" spans="1:703" x14ac:dyDescent="0.25">
      <c r="A158" s="38"/>
      <c r="B158" s="39" t="s">
        <v>583</v>
      </c>
      <c r="C158" s="38"/>
      <c r="D158" s="38"/>
      <c r="E158" s="38"/>
      <c r="F158" s="38"/>
      <c r="G158" s="40">
        <f>G155+G156+G157</f>
        <v>0</v>
      </c>
      <c r="ZZ158" s="1" t="s">
        <v>383</v>
      </c>
    </row>
    <row r="159" spans="1:703" x14ac:dyDescent="0.25">
      <c r="A159" s="38"/>
      <c r="B159" s="38"/>
      <c r="C159" s="38"/>
      <c r="D159" s="38"/>
      <c r="E159" s="38"/>
      <c r="F159" s="38"/>
      <c r="G159" s="40"/>
      <c r="ZZ159" s="1" t="s">
        <v>385</v>
      </c>
    </row>
    <row r="160" spans="1:703" x14ac:dyDescent="0.25">
      <c r="A160" s="38"/>
      <c r="B160" s="38"/>
      <c r="C160" s="38"/>
      <c r="D160" s="38"/>
      <c r="E160" s="38"/>
      <c r="F160" s="38"/>
      <c r="G160" s="40"/>
    </row>
    <row r="161" spans="7:7" x14ac:dyDescent="0.25">
      <c r="G161" s="5"/>
    </row>
  </sheetData>
  <mergeCells count="1">
    <mergeCell ref="A1:G1"/>
  </mergeCells>
  <phoneticPr fontId="20" type="noConversion"/>
  <printOptions horizontalCentered="1"/>
  <pageMargins left="0.08" right="0.08" top="0.06" bottom="0.06" header="0.76" footer="0.76"/>
  <pageSetup paperSize="9" scale="86" fitToHeight="0" orientation="portrait" r:id="rId1"/>
  <rowBreaks count="1" manualBreakCount="1">
    <brk id="14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D3385-E144-4944-B15D-349E53E85468}">
  <sheetPr>
    <pageSetUpPr fitToPage="1"/>
  </sheetPr>
  <dimension ref="A1:AAA19"/>
  <sheetViews>
    <sheetView showGridLines="0" workbookViewId="0">
      <selection activeCell="G13" sqref="G13"/>
    </sheetView>
  </sheetViews>
  <sheetFormatPr baseColWidth="10" defaultColWidth="10.7109375" defaultRowHeight="15" x14ac:dyDescent="0.25"/>
  <cols>
    <col min="1" max="1" width="9.7109375" style="1" customWidth="1"/>
    <col min="2" max="2" width="60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0.7109375" style="1" customWidth="1"/>
    <col min="9" max="701" width="10.7109375" style="1"/>
    <col min="702" max="704" width="10.7109375" style="1" customWidth="1"/>
    <col min="705" max="16384" width="10.7109375" style="1"/>
  </cols>
  <sheetData>
    <row r="1" spans="1:703" ht="96" customHeight="1" x14ac:dyDescent="0.25">
      <c r="A1" s="48" t="s">
        <v>498</v>
      </c>
      <c r="B1" s="49"/>
      <c r="C1" s="49"/>
      <c r="D1" s="49"/>
      <c r="E1" s="49"/>
      <c r="F1" s="49"/>
      <c r="G1" s="50"/>
    </row>
    <row r="2" spans="1:703" ht="30" x14ac:dyDescent="0.25">
      <c r="A2" s="6"/>
      <c r="B2" s="29" t="s">
        <v>0</v>
      </c>
      <c r="C2" s="30" t="s">
        <v>1</v>
      </c>
      <c r="D2" s="31" t="s">
        <v>502</v>
      </c>
      <c r="E2" s="30" t="s">
        <v>503</v>
      </c>
      <c r="F2" s="30" t="s">
        <v>565</v>
      </c>
      <c r="G2" s="31" t="s">
        <v>2</v>
      </c>
    </row>
    <row r="3" spans="1:703" x14ac:dyDescent="0.25">
      <c r="A3" s="6"/>
      <c r="B3" s="7"/>
      <c r="C3" s="8"/>
      <c r="D3" s="8"/>
      <c r="E3" s="8"/>
      <c r="F3" s="8"/>
      <c r="G3" s="9"/>
    </row>
    <row r="4" spans="1:703" ht="15.75" x14ac:dyDescent="0.25">
      <c r="A4" s="10" t="s">
        <v>388</v>
      </c>
      <c r="B4" s="11" t="s">
        <v>6</v>
      </c>
      <c r="C4" s="12"/>
      <c r="D4" s="12"/>
      <c r="E4" s="12"/>
      <c r="F4" s="12"/>
      <c r="G4" s="13"/>
      <c r="ZZ4" s="1" t="s">
        <v>386</v>
      </c>
      <c r="AAA4" s="2" t="s">
        <v>387</v>
      </c>
    </row>
    <row r="5" spans="1:703" ht="15.75" x14ac:dyDescent="0.25">
      <c r="A5" s="14" t="s">
        <v>390</v>
      </c>
      <c r="B5" s="15" t="s">
        <v>391</v>
      </c>
      <c r="C5" s="12"/>
      <c r="D5" s="12"/>
      <c r="E5" s="12"/>
      <c r="F5" s="12"/>
      <c r="G5" s="13"/>
      <c r="ZZ5" s="1" t="s">
        <v>389</v>
      </c>
      <c r="AAA5" s="2"/>
    </row>
    <row r="6" spans="1:703" x14ac:dyDescent="0.25">
      <c r="A6" s="16" t="s">
        <v>393</v>
      </c>
      <c r="B6" s="17" t="s">
        <v>394</v>
      </c>
      <c r="C6" s="12"/>
      <c r="D6" s="12"/>
      <c r="E6" s="12"/>
      <c r="F6" s="12"/>
      <c r="G6" s="13"/>
      <c r="ZZ6" s="1" t="s">
        <v>392</v>
      </c>
      <c r="AAA6" s="2"/>
    </row>
    <row r="7" spans="1:703" x14ac:dyDescent="0.25">
      <c r="A7" s="32" t="s">
        <v>396</v>
      </c>
      <c r="B7" s="33" t="s">
        <v>397</v>
      </c>
      <c r="C7" s="12"/>
      <c r="D7" s="12"/>
      <c r="E7" s="12"/>
      <c r="F7" s="12"/>
      <c r="G7" s="13"/>
      <c r="ZZ7" s="1" t="s">
        <v>395</v>
      </c>
      <c r="AAA7" s="2"/>
    </row>
    <row r="8" spans="1:703" x14ac:dyDescent="0.25">
      <c r="A8" s="18" t="s">
        <v>566</v>
      </c>
      <c r="B8" s="19" t="s">
        <v>399</v>
      </c>
      <c r="C8" s="20" t="s">
        <v>73</v>
      </c>
      <c r="D8" s="21">
        <v>1392.6</v>
      </c>
      <c r="E8" s="21"/>
      <c r="F8" s="21"/>
      <c r="G8" s="22">
        <f>ROUND(E8*F8,2)</f>
        <v>0</v>
      </c>
      <c r="ZZ8" s="1" t="s">
        <v>398</v>
      </c>
      <c r="AAA8" s="2"/>
    </row>
    <row r="9" spans="1:703" x14ac:dyDescent="0.25">
      <c r="A9" s="23"/>
      <c r="B9" s="24"/>
      <c r="C9" s="12"/>
      <c r="D9" s="12"/>
      <c r="E9" s="12"/>
      <c r="F9" s="12"/>
      <c r="G9" s="25"/>
      <c r="ZZ9" s="1" t="s">
        <v>400</v>
      </c>
      <c r="AAA9" s="2" t="s">
        <v>401</v>
      </c>
    </row>
    <row r="10" spans="1:703" x14ac:dyDescent="0.25">
      <c r="A10" s="26"/>
      <c r="B10" s="27" t="s">
        <v>402</v>
      </c>
      <c r="C10" s="12"/>
      <c r="D10" s="12"/>
      <c r="E10" s="12"/>
      <c r="F10" s="12"/>
      <c r="G10" s="28">
        <f>SUBTOTAL(109,G6:G9)</f>
        <v>0</v>
      </c>
    </row>
    <row r="11" spans="1:703" x14ac:dyDescent="0.25">
      <c r="A11" s="34"/>
      <c r="B11" s="35"/>
      <c r="C11" s="12"/>
      <c r="D11" s="12"/>
      <c r="E11" s="12"/>
      <c r="F11" s="12"/>
      <c r="G11" s="9"/>
      <c r="H11" s="3"/>
      <c r="ZZ11" s="1" t="s">
        <v>403</v>
      </c>
    </row>
    <row r="12" spans="1:703" x14ac:dyDescent="0.25">
      <c r="A12" s="23"/>
      <c r="B12" s="24"/>
      <c r="C12" s="36"/>
      <c r="D12" s="36"/>
      <c r="E12" s="36"/>
      <c r="F12" s="36"/>
      <c r="G12" s="25"/>
    </row>
    <row r="13" spans="1:703" x14ac:dyDescent="0.25">
      <c r="A13" s="37"/>
      <c r="B13" s="37"/>
      <c r="C13" s="37"/>
      <c r="D13" s="37"/>
      <c r="E13" s="37"/>
      <c r="F13" s="37"/>
      <c r="G13" s="37"/>
    </row>
    <row r="14" spans="1:703" x14ac:dyDescent="0.25">
      <c r="A14" s="38"/>
      <c r="B14" s="39" t="s">
        <v>381</v>
      </c>
      <c r="C14" s="38"/>
      <c r="D14" s="38"/>
      <c r="E14" s="38"/>
      <c r="F14" s="38"/>
      <c r="G14" s="40">
        <f>SUBTOTAL(109,G4:G12)</f>
        <v>0</v>
      </c>
    </row>
    <row r="15" spans="1:703" x14ac:dyDescent="0.25">
      <c r="A15" s="41">
        <v>20</v>
      </c>
      <c r="B15" s="39" t="str">
        <f>CONCATENATE("Montant TVA (",A15,"%)")</f>
        <v>Montant TVA (20%)</v>
      </c>
      <c r="C15" s="38"/>
      <c r="D15" s="38"/>
      <c r="E15" s="38"/>
      <c r="F15" s="38"/>
      <c r="G15" s="40">
        <f>(G14*A15)/100</f>
        <v>0</v>
      </c>
      <c r="ZZ15" s="1" t="s">
        <v>404</v>
      </c>
    </row>
    <row r="16" spans="1:703" x14ac:dyDescent="0.25">
      <c r="A16" s="38"/>
      <c r="B16" s="39" t="s">
        <v>384</v>
      </c>
      <c r="C16" s="38"/>
      <c r="D16" s="38"/>
      <c r="E16" s="38"/>
      <c r="F16" s="38"/>
      <c r="G16" s="40">
        <f>G14+G15</f>
        <v>0</v>
      </c>
      <c r="ZZ16" s="1" t="s">
        <v>405</v>
      </c>
    </row>
    <row r="17" spans="2:7" x14ac:dyDescent="0.25">
      <c r="B17" s="4"/>
      <c r="G17" s="5"/>
    </row>
    <row r="18" spans="2:7" x14ac:dyDescent="0.25">
      <c r="G18" s="5"/>
    </row>
    <row r="19" spans="2:7" x14ac:dyDescent="0.25">
      <c r="G19" s="5"/>
    </row>
  </sheetData>
  <mergeCells count="1">
    <mergeCell ref="A1:G1"/>
  </mergeCells>
  <printOptions horizontalCentered="1"/>
  <pageMargins left="0.08" right="0.08" top="0.06" bottom="0.06" header="0.76" footer="0.76"/>
  <pageSetup paperSize="9" scale="8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EA1DD-8EBD-48E5-A0E8-E15B3EBD681B}">
  <sheetPr>
    <pageSetUpPr fitToPage="1"/>
  </sheetPr>
  <dimension ref="A1:AAA25"/>
  <sheetViews>
    <sheetView showGridLines="0" workbookViewId="0">
      <selection activeCell="G13" sqref="G13"/>
    </sheetView>
  </sheetViews>
  <sheetFormatPr baseColWidth="10" defaultColWidth="10.7109375" defaultRowHeight="15" x14ac:dyDescent="0.25"/>
  <cols>
    <col min="1" max="1" width="9.7109375" style="1" customWidth="1"/>
    <col min="2" max="2" width="60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0.7109375" style="1" customWidth="1"/>
    <col min="9" max="701" width="10.7109375" style="1"/>
    <col min="702" max="704" width="10.7109375" style="1" customWidth="1"/>
    <col min="705" max="16384" width="10.7109375" style="1"/>
  </cols>
  <sheetData>
    <row r="1" spans="1:703" ht="96" customHeight="1" x14ac:dyDescent="0.25">
      <c r="A1" s="48" t="s">
        <v>499</v>
      </c>
      <c r="B1" s="49"/>
      <c r="C1" s="49"/>
      <c r="D1" s="49"/>
      <c r="E1" s="49"/>
      <c r="F1" s="49"/>
      <c r="G1" s="50"/>
    </row>
    <row r="2" spans="1:703" ht="30" x14ac:dyDescent="0.25">
      <c r="A2" s="6"/>
      <c r="B2" s="29" t="s">
        <v>0</v>
      </c>
      <c r="C2" s="30" t="s">
        <v>1</v>
      </c>
      <c r="D2" s="31" t="s">
        <v>502</v>
      </c>
      <c r="E2" s="30" t="s">
        <v>503</v>
      </c>
      <c r="F2" s="30" t="s">
        <v>565</v>
      </c>
      <c r="G2" s="31" t="s">
        <v>2</v>
      </c>
    </row>
    <row r="3" spans="1:703" x14ac:dyDescent="0.25">
      <c r="A3" s="6"/>
      <c r="B3" s="7"/>
      <c r="C3" s="8"/>
      <c r="D3" s="8"/>
      <c r="E3" s="8"/>
      <c r="F3" s="8"/>
      <c r="G3" s="9"/>
    </row>
    <row r="4" spans="1:703" ht="15.75" x14ac:dyDescent="0.25">
      <c r="A4" s="10" t="s">
        <v>408</v>
      </c>
      <c r="B4" s="11" t="s">
        <v>6</v>
      </c>
      <c r="C4" s="12"/>
      <c r="D4" s="12"/>
      <c r="E4" s="12"/>
      <c r="F4" s="12"/>
      <c r="G4" s="13"/>
      <c r="ZZ4" s="1" t="s">
        <v>406</v>
      </c>
      <c r="AAA4" s="2" t="s">
        <v>407</v>
      </c>
    </row>
    <row r="5" spans="1:703" ht="15.75" x14ac:dyDescent="0.25">
      <c r="A5" s="14" t="s">
        <v>410</v>
      </c>
      <c r="B5" s="15" t="s">
        <v>391</v>
      </c>
      <c r="C5" s="12"/>
      <c r="D5" s="12"/>
      <c r="E5" s="12"/>
      <c r="F5" s="12"/>
      <c r="G5" s="13"/>
      <c r="ZZ5" s="1" t="s">
        <v>409</v>
      </c>
      <c r="AAA5" s="2"/>
    </row>
    <row r="6" spans="1:703" x14ac:dyDescent="0.25">
      <c r="A6" s="16" t="s">
        <v>412</v>
      </c>
      <c r="B6" s="17" t="s">
        <v>413</v>
      </c>
      <c r="C6" s="12"/>
      <c r="D6" s="12"/>
      <c r="E6" s="12"/>
      <c r="F6" s="12"/>
      <c r="G6" s="13"/>
      <c r="ZZ6" s="1" t="s">
        <v>411</v>
      </c>
      <c r="AAA6" s="2"/>
    </row>
    <row r="7" spans="1:703" x14ac:dyDescent="0.25">
      <c r="A7" s="32" t="s">
        <v>415</v>
      </c>
      <c r="B7" s="33" t="s">
        <v>416</v>
      </c>
      <c r="C7" s="12"/>
      <c r="D7" s="12"/>
      <c r="E7" s="12"/>
      <c r="F7" s="12"/>
      <c r="G7" s="13"/>
      <c r="ZZ7" s="1" t="s">
        <v>414</v>
      </c>
      <c r="AAA7" s="2"/>
    </row>
    <row r="8" spans="1:703" x14ac:dyDescent="0.25">
      <c r="A8" s="18" t="s">
        <v>567</v>
      </c>
      <c r="B8" s="19" t="s">
        <v>418</v>
      </c>
      <c r="C8" s="20" t="s">
        <v>73</v>
      </c>
      <c r="D8" s="21">
        <v>163.4</v>
      </c>
      <c r="E8" s="21"/>
      <c r="F8" s="21"/>
      <c r="G8" s="22">
        <f>ROUND(E8*F8,2)</f>
        <v>0</v>
      </c>
      <c r="ZZ8" s="1" t="s">
        <v>417</v>
      </c>
      <c r="AAA8" s="2"/>
    </row>
    <row r="9" spans="1:703" x14ac:dyDescent="0.25">
      <c r="A9" s="18" t="s">
        <v>568</v>
      </c>
      <c r="B9" s="19" t="s">
        <v>421</v>
      </c>
      <c r="C9" s="20" t="s">
        <v>150</v>
      </c>
      <c r="D9" s="21">
        <v>65.900000000000006</v>
      </c>
      <c r="E9" s="21"/>
      <c r="F9" s="21"/>
      <c r="G9" s="22">
        <f>ROUND(E9*F9,2)</f>
        <v>0</v>
      </c>
      <c r="ZZ9" s="1" t="s">
        <v>419</v>
      </c>
      <c r="AAA9" s="2" t="s">
        <v>420</v>
      </c>
    </row>
    <row r="10" spans="1:703" x14ac:dyDescent="0.25">
      <c r="A10" s="16" t="s">
        <v>424</v>
      </c>
      <c r="B10" s="17" t="s">
        <v>425</v>
      </c>
      <c r="C10" s="12"/>
      <c r="D10" s="12"/>
      <c r="E10" s="12"/>
      <c r="F10" s="12"/>
      <c r="G10" s="13"/>
      <c r="ZZ10" s="1" t="s">
        <v>422</v>
      </c>
      <c r="AAA10" s="2" t="s">
        <v>423</v>
      </c>
    </row>
    <row r="11" spans="1:703" x14ac:dyDescent="0.25">
      <c r="A11" s="32" t="s">
        <v>427</v>
      </c>
      <c r="B11" s="33" t="s">
        <v>428</v>
      </c>
      <c r="C11" s="12"/>
      <c r="D11" s="12"/>
      <c r="E11" s="12"/>
      <c r="F11" s="12"/>
      <c r="G11" s="13"/>
      <c r="ZZ11" s="1" t="s">
        <v>426</v>
      </c>
      <c r="AAA11" s="2"/>
    </row>
    <row r="12" spans="1:703" x14ac:dyDescent="0.25">
      <c r="A12" s="18" t="s">
        <v>569</v>
      </c>
      <c r="B12" s="19" t="s">
        <v>430</v>
      </c>
      <c r="C12" s="20" t="s">
        <v>73</v>
      </c>
      <c r="D12" s="21">
        <v>163.4</v>
      </c>
      <c r="E12" s="21"/>
      <c r="F12" s="21"/>
      <c r="G12" s="22">
        <f>ROUND(E12*F12,2)</f>
        <v>0</v>
      </c>
      <c r="ZZ12" s="1" t="s">
        <v>429</v>
      </c>
      <c r="AAA12" s="2"/>
    </row>
    <row r="13" spans="1:703" x14ac:dyDescent="0.25">
      <c r="A13" s="18" t="s">
        <v>570</v>
      </c>
      <c r="B13" s="19" t="s">
        <v>433</v>
      </c>
      <c r="C13" s="20" t="s">
        <v>150</v>
      </c>
      <c r="D13" s="21">
        <v>65.900000000000006</v>
      </c>
      <c r="E13" s="21"/>
      <c r="F13" s="21"/>
      <c r="G13" s="22">
        <f>ROUND(E13*F13,2)</f>
        <v>0</v>
      </c>
      <c r="ZZ13" s="1" t="s">
        <v>431</v>
      </c>
      <c r="AAA13" s="2" t="s">
        <v>432</v>
      </c>
    </row>
    <row r="14" spans="1:703" x14ac:dyDescent="0.25">
      <c r="A14" s="23"/>
      <c r="B14" s="24"/>
      <c r="C14" s="12"/>
      <c r="D14" s="12"/>
      <c r="E14" s="12"/>
      <c r="F14" s="12"/>
      <c r="G14" s="25"/>
      <c r="ZZ14" s="1" t="s">
        <v>434</v>
      </c>
      <c r="AAA14" s="2" t="s">
        <v>435</v>
      </c>
    </row>
    <row r="15" spans="1:703" x14ac:dyDescent="0.25">
      <c r="A15" s="26"/>
      <c r="B15" s="27" t="s">
        <v>402</v>
      </c>
      <c r="C15" s="12"/>
      <c r="D15" s="12"/>
      <c r="E15" s="12"/>
      <c r="F15" s="12"/>
      <c r="G15" s="28">
        <f>SUBTOTAL(109,G6:G14)</f>
        <v>0</v>
      </c>
    </row>
    <row r="16" spans="1:703" x14ac:dyDescent="0.25">
      <c r="A16" s="34"/>
      <c r="B16" s="35"/>
      <c r="C16" s="12"/>
      <c r="D16" s="12"/>
      <c r="E16" s="12"/>
      <c r="F16" s="12"/>
      <c r="G16" s="9"/>
      <c r="H16" s="3"/>
      <c r="ZZ16" s="1" t="s">
        <v>436</v>
      </c>
    </row>
    <row r="17" spans="1:702" x14ac:dyDescent="0.25">
      <c r="A17" s="23"/>
      <c r="B17" s="24"/>
      <c r="C17" s="36"/>
      <c r="D17" s="36"/>
      <c r="E17" s="36"/>
      <c r="F17" s="36"/>
      <c r="G17" s="25"/>
    </row>
    <row r="18" spans="1:702" x14ac:dyDescent="0.25">
      <c r="A18" s="37"/>
      <c r="B18" s="37"/>
      <c r="C18" s="37"/>
      <c r="D18" s="37"/>
      <c r="E18" s="37"/>
      <c r="F18" s="37"/>
      <c r="G18" s="37"/>
    </row>
    <row r="19" spans="1:702" x14ac:dyDescent="0.25">
      <c r="A19" s="38"/>
      <c r="B19" s="39" t="s">
        <v>381</v>
      </c>
      <c r="C19" s="38"/>
      <c r="D19" s="38"/>
      <c r="E19" s="38"/>
      <c r="F19" s="38"/>
      <c r="G19" s="40">
        <f>SUBTOTAL(109,G4:G17)</f>
        <v>0</v>
      </c>
    </row>
    <row r="20" spans="1:702" x14ac:dyDescent="0.25">
      <c r="A20" s="41">
        <v>20</v>
      </c>
      <c r="B20" s="39" t="str">
        <f>CONCATENATE("Montant TVA (",A20,"%)")</f>
        <v>Montant TVA (20%)</v>
      </c>
      <c r="C20" s="38"/>
      <c r="D20" s="38"/>
      <c r="E20" s="38"/>
      <c r="F20" s="38"/>
      <c r="G20" s="40">
        <f>(G19*A20)/100</f>
        <v>0</v>
      </c>
      <c r="ZZ20" s="1" t="s">
        <v>437</v>
      </c>
    </row>
    <row r="21" spans="1:702" x14ac:dyDescent="0.25">
      <c r="A21" s="38"/>
      <c r="B21" s="39" t="s">
        <v>384</v>
      </c>
      <c r="C21" s="38"/>
      <c r="D21" s="38"/>
      <c r="E21" s="38"/>
      <c r="F21" s="38"/>
      <c r="G21" s="40">
        <f>G19+G20</f>
        <v>0</v>
      </c>
      <c r="ZZ21" s="1" t="s">
        <v>438</v>
      </c>
    </row>
    <row r="22" spans="1:702" x14ac:dyDescent="0.25">
      <c r="A22" s="38"/>
      <c r="B22" s="38"/>
      <c r="C22" s="38"/>
      <c r="D22" s="38"/>
      <c r="E22" s="38"/>
      <c r="F22" s="38"/>
      <c r="G22" s="40"/>
      <c r="ZZ22" s="1" t="s">
        <v>439</v>
      </c>
    </row>
    <row r="23" spans="1:702" x14ac:dyDescent="0.25">
      <c r="A23" s="38"/>
      <c r="B23" s="38"/>
      <c r="C23" s="38"/>
      <c r="D23" s="38"/>
      <c r="E23" s="38"/>
      <c r="F23" s="38"/>
      <c r="G23" s="40"/>
    </row>
    <row r="24" spans="1:702" x14ac:dyDescent="0.25">
      <c r="A24" s="38"/>
      <c r="B24" s="38"/>
      <c r="C24" s="38"/>
      <c r="D24" s="38"/>
      <c r="E24" s="38"/>
      <c r="F24" s="38"/>
      <c r="G24" s="38"/>
    </row>
    <row r="25" spans="1:702" x14ac:dyDescent="0.25">
      <c r="A25" s="38"/>
      <c r="B25" s="38"/>
      <c r="C25" s="38"/>
      <c r="D25" s="38"/>
      <c r="E25" s="38"/>
      <c r="F25" s="38"/>
      <c r="G25" s="38"/>
    </row>
  </sheetData>
  <mergeCells count="1">
    <mergeCell ref="A1:G1"/>
  </mergeCells>
  <printOptions horizontalCentered="1"/>
  <pageMargins left="0.08" right="0.08" top="0.06" bottom="0.06" header="0.76" footer="0.76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BFD9F-CF7E-4427-B881-72022476EB54}">
  <sheetPr>
    <pageSetUpPr fitToPage="1"/>
  </sheetPr>
  <dimension ref="A1:AAA20"/>
  <sheetViews>
    <sheetView showGridLines="0" workbookViewId="0">
      <selection activeCell="G13" sqref="G13"/>
    </sheetView>
  </sheetViews>
  <sheetFormatPr baseColWidth="10" defaultColWidth="10.7109375" defaultRowHeight="15" x14ac:dyDescent="0.25"/>
  <cols>
    <col min="1" max="1" width="9.7109375" style="1" customWidth="1"/>
    <col min="2" max="2" width="60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0.7109375" style="1" customWidth="1"/>
    <col min="9" max="701" width="10.7109375" style="1"/>
    <col min="702" max="704" width="10.7109375" style="1" customWidth="1"/>
    <col min="705" max="16384" width="10.7109375" style="1"/>
  </cols>
  <sheetData>
    <row r="1" spans="1:703" ht="96" customHeight="1" x14ac:dyDescent="0.25">
      <c r="A1" s="48" t="s">
        <v>500</v>
      </c>
      <c r="B1" s="49"/>
      <c r="C1" s="49"/>
      <c r="D1" s="49"/>
      <c r="E1" s="49"/>
      <c r="F1" s="49"/>
      <c r="G1" s="50"/>
    </row>
    <row r="2" spans="1:703" ht="30" x14ac:dyDescent="0.25">
      <c r="A2" s="6"/>
      <c r="B2" s="29" t="s">
        <v>0</v>
      </c>
      <c r="C2" s="30" t="s">
        <v>1</v>
      </c>
      <c r="D2" s="31" t="s">
        <v>502</v>
      </c>
      <c r="E2" s="30" t="s">
        <v>503</v>
      </c>
      <c r="F2" s="30" t="s">
        <v>565</v>
      </c>
      <c r="G2" s="31" t="s">
        <v>2</v>
      </c>
    </row>
    <row r="3" spans="1:703" x14ac:dyDescent="0.25">
      <c r="A3" s="6"/>
      <c r="B3" s="7"/>
      <c r="C3" s="8"/>
      <c r="D3" s="8"/>
      <c r="E3" s="8"/>
      <c r="F3" s="8"/>
      <c r="G3" s="9"/>
    </row>
    <row r="4" spans="1:703" ht="15.75" x14ac:dyDescent="0.25">
      <c r="A4" s="10" t="s">
        <v>442</v>
      </c>
      <c r="B4" s="11" t="s">
        <v>6</v>
      </c>
      <c r="C4" s="12"/>
      <c r="D4" s="12"/>
      <c r="E4" s="12"/>
      <c r="F4" s="12"/>
      <c r="G4" s="13"/>
      <c r="ZZ4" s="1" t="s">
        <v>440</v>
      </c>
      <c r="AAA4" s="2" t="s">
        <v>441</v>
      </c>
    </row>
    <row r="5" spans="1:703" ht="15.75" x14ac:dyDescent="0.25">
      <c r="A5" s="14" t="s">
        <v>444</v>
      </c>
      <c r="B5" s="15" t="s">
        <v>445</v>
      </c>
      <c r="C5" s="12"/>
      <c r="D5" s="12"/>
      <c r="E5" s="12"/>
      <c r="F5" s="12"/>
      <c r="G5" s="13"/>
      <c r="ZZ5" s="1" t="s">
        <v>443</v>
      </c>
      <c r="AAA5" s="2"/>
    </row>
    <row r="6" spans="1:703" x14ac:dyDescent="0.25">
      <c r="A6" s="16" t="s">
        <v>447</v>
      </c>
      <c r="B6" s="17" t="s">
        <v>448</v>
      </c>
      <c r="C6" s="12"/>
      <c r="D6" s="12"/>
      <c r="E6" s="12"/>
      <c r="F6" s="12"/>
      <c r="G6" s="13"/>
      <c r="ZZ6" s="1" t="s">
        <v>446</v>
      </c>
      <c r="AAA6" s="2"/>
    </row>
    <row r="7" spans="1:703" x14ac:dyDescent="0.25">
      <c r="A7" s="18"/>
      <c r="B7" s="19" t="s">
        <v>450</v>
      </c>
      <c r="C7" s="20" t="s">
        <v>1</v>
      </c>
      <c r="D7" s="21">
        <v>167</v>
      </c>
      <c r="E7" s="21"/>
      <c r="F7" s="21"/>
      <c r="G7" s="22">
        <f>ROUND(E7*F7,2)</f>
        <v>0</v>
      </c>
      <c r="ZZ7" s="1" t="s">
        <v>449</v>
      </c>
      <c r="AAA7" s="2"/>
    </row>
    <row r="8" spans="1:703" x14ac:dyDescent="0.25">
      <c r="A8" s="18"/>
      <c r="B8" s="19" t="s">
        <v>453</v>
      </c>
      <c r="C8" s="20" t="s">
        <v>1</v>
      </c>
      <c r="D8" s="21">
        <v>2</v>
      </c>
      <c r="E8" s="21"/>
      <c r="F8" s="21"/>
      <c r="G8" s="22">
        <f>ROUND(E8*F8,2)</f>
        <v>0</v>
      </c>
      <c r="ZZ8" s="1" t="s">
        <v>451</v>
      </c>
      <c r="AAA8" s="2" t="s">
        <v>452</v>
      </c>
    </row>
    <row r="9" spans="1:703" x14ac:dyDescent="0.25">
      <c r="A9" s="18"/>
      <c r="B9" s="19" t="s">
        <v>456</v>
      </c>
      <c r="C9" s="20" t="s">
        <v>1</v>
      </c>
      <c r="D9" s="21">
        <v>2</v>
      </c>
      <c r="E9" s="21"/>
      <c r="F9" s="21"/>
      <c r="G9" s="22">
        <f>ROUND(E9*F9,2)</f>
        <v>0</v>
      </c>
      <c r="ZZ9" s="1" t="s">
        <v>454</v>
      </c>
      <c r="AAA9" s="2" t="s">
        <v>455</v>
      </c>
    </row>
    <row r="10" spans="1:703" x14ac:dyDescent="0.25">
      <c r="A10" s="23"/>
      <c r="B10" s="24"/>
      <c r="C10" s="12"/>
      <c r="D10" s="12"/>
      <c r="E10" s="12"/>
      <c r="F10" s="12"/>
      <c r="G10" s="25"/>
      <c r="ZZ10" s="1" t="s">
        <v>457</v>
      </c>
      <c r="AAA10" s="2" t="s">
        <v>458</v>
      </c>
    </row>
    <row r="11" spans="1:703" x14ac:dyDescent="0.25">
      <c r="A11" s="26"/>
      <c r="B11" s="27" t="s">
        <v>459</v>
      </c>
      <c r="C11" s="12"/>
      <c r="D11" s="12"/>
      <c r="E11" s="12"/>
      <c r="F11" s="12"/>
      <c r="G11" s="28">
        <f>SUBTOTAL(109,G6:G10)</f>
        <v>0</v>
      </c>
    </row>
    <row r="12" spans="1:703" x14ac:dyDescent="0.25">
      <c r="A12" s="34"/>
      <c r="B12" s="35"/>
      <c r="C12" s="12"/>
      <c r="D12" s="12"/>
      <c r="E12" s="12"/>
      <c r="F12" s="12"/>
      <c r="G12" s="9"/>
      <c r="H12" s="3"/>
      <c r="ZZ12" s="1" t="s">
        <v>460</v>
      </c>
    </row>
    <row r="13" spans="1:703" x14ac:dyDescent="0.25">
      <c r="A13" s="23"/>
      <c r="B13" s="24"/>
      <c r="C13" s="36"/>
      <c r="D13" s="36"/>
      <c r="E13" s="36"/>
      <c r="F13" s="36"/>
      <c r="G13" s="25"/>
    </row>
    <row r="14" spans="1:703" x14ac:dyDescent="0.25">
      <c r="A14" s="37"/>
      <c r="B14" s="37"/>
      <c r="C14" s="37"/>
      <c r="D14" s="37"/>
      <c r="E14" s="37"/>
      <c r="F14" s="37"/>
      <c r="G14" s="37"/>
    </row>
    <row r="15" spans="1:703" x14ac:dyDescent="0.25">
      <c r="A15" s="38"/>
      <c r="B15" s="39" t="s">
        <v>381</v>
      </c>
      <c r="C15" s="38"/>
      <c r="D15" s="38"/>
      <c r="E15" s="38"/>
      <c r="F15" s="38"/>
      <c r="G15" s="40">
        <f>SUBTOTAL(109,G4:G13)</f>
        <v>0</v>
      </c>
    </row>
    <row r="16" spans="1:703" x14ac:dyDescent="0.25">
      <c r="A16" s="41">
        <v>20</v>
      </c>
      <c r="B16" s="39" t="str">
        <f>CONCATENATE("Montant TVA (",A16,"%)")</f>
        <v>Montant TVA (20%)</v>
      </c>
      <c r="C16" s="38"/>
      <c r="D16" s="38"/>
      <c r="E16" s="38"/>
      <c r="F16" s="38"/>
      <c r="G16" s="40">
        <f>(G15*A16)/100</f>
        <v>0</v>
      </c>
      <c r="ZZ16" s="1" t="s">
        <v>461</v>
      </c>
    </row>
    <row r="17" spans="1:702" x14ac:dyDescent="0.25">
      <c r="A17" s="38"/>
      <c r="B17" s="39" t="s">
        <v>384</v>
      </c>
      <c r="C17" s="38"/>
      <c r="D17" s="38"/>
      <c r="E17" s="38"/>
      <c r="F17" s="38"/>
      <c r="G17" s="40">
        <f>G15+G16</f>
        <v>0</v>
      </c>
      <c r="ZZ17" s="1" t="s">
        <v>462</v>
      </c>
    </row>
    <row r="18" spans="1:702" x14ac:dyDescent="0.25">
      <c r="A18" s="38"/>
      <c r="B18" s="38"/>
      <c r="C18" s="38"/>
      <c r="D18" s="38"/>
      <c r="E18" s="38"/>
      <c r="F18" s="38"/>
      <c r="G18" s="40"/>
      <c r="ZZ18" s="1" t="s">
        <v>463</v>
      </c>
    </row>
    <row r="19" spans="1:702" x14ac:dyDescent="0.25">
      <c r="A19" s="38"/>
      <c r="B19" s="38"/>
      <c r="C19" s="38"/>
      <c r="D19" s="38"/>
      <c r="E19" s="38"/>
      <c r="F19" s="38"/>
      <c r="G19" s="40"/>
    </row>
    <row r="20" spans="1:702" x14ac:dyDescent="0.25">
      <c r="G20" s="5"/>
    </row>
  </sheetData>
  <mergeCells count="1">
    <mergeCell ref="A1:G1"/>
  </mergeCells>
  <printOptions horizontalCentered="1"/>
  <pageMargins left="0.08" right="0.08" top="0.06" bottom="0.06" header="0.76" footer="0.76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EF8F-4119-4A62-9E21-9E1CFC13AE31}">
  <sheetPr>
    <pageSetUpPr fitToPage="1"/>
  </sheetPr>
  <dimension ref="A1:AAA23"/>
  <sheetViews>
    <sheetView showGridLines="0" workbookViewId="0">
      <selection activeCell="G13" sqref="G13"/>
    </sheetView>
  </sheetViews>
  <sheetFormatPr baseColWidth="10" defaultColWidth="10.7109375" defaultRowHeight="15" x14ac:dyDescent="0.25"/>
  <cols>
    <col min="1" max="1" width="9.7109375" style="1" customWidth="1"/>
    <col min="2" max="2" width="60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0.7109375" style="1" customWidth="1"/>
    <col min="9" max="701" width="10.7109375" style="1"/>
    <col min="702" max="704" width="10.7109375" style="1" customWidth="1"/>
    <col min="705" max="16384" width="10.7109375" style="1"/>
  </cols>
  <sheetData>
    <row r="1" spans="1:703" ht="96" customHeight="1" x14ac:dyDescent="0.25">
      <c r="A1" s="48" t="s">
        <v>504</v>
      </c>
      <c r="B1" s="49"/>
      <c r="C1" s="49"/>
      <c r="D1" s="49"/>
      <c r="E1" s="49"/>
      <c r="F1" s="49"/>
      <c r="G1" s="50"/>
    </row>
    <row r="2" spans="1:703" ht="30" x14ac:dyDescent="0.25">
      <c r="A2" s="6"/>
      <c r="B2" s="29" t="s">
        <v>0</v>
      </c>
      <c r="C2" s="30" t="s">
        <v>1</v>
      </c>
      <c r="D2" s="31" t="s">
        <v>502</v>
      </c>
      <c r="E2" s="30" t="s">
        <v>503</v>
      </c>
      <c r="F2" s="30" t="s">
        <v>565</v>
      </c>
      <c r="G2" s="31" t="s">
        <v>2</v>
      </c>
    </row>
    <row r="3" spans="1:703" x14ac:dyDescent="0.25">
      <c r="A3" s="6"/>
      <c r="B3" s="7"/>
      <c r="C3" s="8"/>
      <c r="D3" s="8"/>
      <c r="E3" s="8"/>
      <c r="F3" s="8"/>
      <c r="G3" s="9"/>
    </row>
    <row r="4" spans="1:703" ht="15.75" x14ac:dyDescent="0.25">
      <c r="A4" s="10" t="s">
        <v>466</v>
      </c>
      <c r="B4" s="11" t="s">
        <v>6</v>
      </c>
      <c r="C4" s="12"/>
      <c r="D4" s="12"/>
      <c r="E4" s="12"/>
      <c r="F4" s="12"/>
      <c r="G4" s="13"/>
      <c r="ZZ4" s="1" t="s">
        <v>464</v>
      </c>
      <c r="AAA4" s="2" t="s">
        <v>465</v>
      </c>
    </row>
    <row r="5" spans="1:703" ht="15.75" x14ac:dyDescent="0.25">
      <c r="A5" s="14" t="s">
        <v>468</v>
      </c>
      <c r="B5" s="15" t="s">
        <v>347</v>
      </c>
      <c r="C5" s="12"/>
      <c r="D5" s="12"/>
      <c r="E5" s="12"/>
      <c r="F5" s="12"/>
      <c r="G5" s="13"/>
      <c r="ZZ5" s="1" t="s">
        <v>467</v>
      </c>
      <c r="AAA5" s="2"/>
    </row>
    <row r="6" spans="1:703" ht="45" x14ac:dyDescent="0.25">
      <c r="A6" s="16" t="s">
        <v>349</v>
      </c>
      <c r="B6" s="17" t="s">
        <v>579</v>
      </c>
      <c r="C6" s="12"/>
      <c r="D6" s="12"/>
      <c r="E6" s="12"/>
      <c r="F6" s="12"/>
      <c r="G6" s="13"/>
      <c r="AAA6" s="2"/>
    </row>
    <row r="7" spans="1:703" ht="25.5" x14ac:dyDescent="0.25">
      <c r="A7" s="18" t="s">
        <v>561</v>
      </c>
      <c r="B7" s="19" t="s">
        <v>577</v>
      </c>
      <c r="C7" s="20" t="s">
        <v>73</v>
      </c>
      <c r="D7" s="21">
        <v>-95.2</v>
      </c>
      <c r="E7" s="21"/>
      <c r="F7" s="21"/>
      <c r="G7" s="22">
        <f>ROUND(E7*F7,2)</f>
        <v>0</v>
      </c>
      <c r="AAA7" s="2"/>
    </row>
    <row r="8" spans="1:703" ht="25.5" x14ac:dyDescent="0.25">
      <c r="A8" s="18" t="s">
        <v>562</v>
      </c>
      <c r="B8" s="19" t="s">
        <v>578</v>
      </c>
      <c r="C8" s="20" t="s">
        <v>73</v>
      </c>
      <c r="D8" s="21">
        <v>-59.4</v>
      </c>
      <c r="E8" s="21"/>
      <c r="F8" s="21"/>
      <c r="G8" s="22">
        <f>ROUND(E8*F8,2)</f>
        <v>0</v>
      </c>
      <c r="AAA8" s="2"/>
    </row>
    <row r="9" spans="1:703" ht="30" x14ac:dyDescent="0.25">
      <c r="A9" s="16" t="s">
        <v>470</v>
      </c>
      <c r="B9" s="17" t="s">
        <v>581</v>
      </c>
      <c r="C9" s="12"/>
      <c r="D9" s="12"/>
      <c r="E9" s="12"/>
      <c r="F9" s="12"/>
      <c r="G9" s="13"/>
      <c r="ZZ9" s="1" t="s">
        <v>469</v>
      </c>
      <c r="AAA9" s="2"/>
    </row>
    <row r="10" spans="1:703" x14ac:dyDescent="0.25">
      <c r="A10" s="18" t="s">
        <v>571</v>
      </c>
      <c r="B10" s="19" t="s">
        <v>472</v>
      </c>
      <c r="C10" s="20" t="s">
        <v>73</v>
      </c>
      <c r="D10" s="21">
        <v>154.6</v>
      </c>
      <c r="E10" s="21"/>
      <c r="F10" s="21"/>
      <c r="G10" s="22">
        <f>ROUND(E10*F10,2)</f>
        <v>0</v>
      </c>
      <c r="ZZ10" s="1" t="s">
        <v>471</v>
      </c>
      <c r="AAA10" s="2"/>
    </row>
    <row r="11" spans="1:703" x14ac:dyDescent="0.25">
      <c r="A11" s="23"/>
      <c r="B11" s="24"/>
      <c r="C11" s="12"/>
      <c r="D11" s="12"/>
      <c r="E11" s="12"/>
      <c r="F11" s="12"/>
      <c r="G11" s="25"/>
      <c r="ZZ11" s="1" t="s">
        <v>473</v>
      </c>
      <c r="AAA11" s="2" t="s">
        <v>474</v>
      </c>
    </row>
    <row r="12" spans="1:703" x14ac:dyDescent="0.25">
      <c r="A12" s="26"/>
      <c r="B12" s="27" t="s">
        <v>369</v>
      </c>
      <c r="C12" s="12"/>
      <c r="D12" s="12"/>
      <c r="E12" s="12"/>
      <c r="F12" s="12"/>
      <c r="G12" s="28">
        <f>SUBTOTAL(109,G9:G11)</f>
        <v>0</v>
      </c>
    </row>
    <row r="13" spans="1:703" x14ac:dyDescent="0.25">
      <c r="A13" s="34"/>
      <c r="B13" s="35"/>
      <c r="C13" s="12"/>
      <c r="D13" s="12"/>
      <c r="E13" s="12"/>
      <c r="F13" s="12"/>
      <c r="G13" s="9"/>
      <c r="H13" s="3"/>
      <c r="ZZ13" s="1" t="s">
        <v>475</v>
      </c>
    </row>
    <row r="14" spans="1:703" x14ac:dyDescent="0.25">
      <c r="A14" s="23"/>
      <c r="B14" s="24"/>
      <c r="C14" s="36"/>
      <c r="D14" s="36"/>
      <c r="E14" s="36"/>
      <c r="F14" s="36"/>
      <c r="G14" s="25"/>
    </row>
    <row r="15" spans="1:703" x14ac:dyDescent="0.25">
      <c r="A15" s="37"/>
      <c r="B15" s="37"/>
      <c r="C15" s="37"/>
      <c r="D15" s="37"/>
      <c r="E15" s="37"/>
      <c r="F15" s="37"/>
      <c r="G15" s="37"/>
    </row>
    <row r="16" spans="1:703" x14ac:dyDescent="0.25">
      <c r="A16" s="38"/>
      <c r="B16" s="39" t="s">
        <v>381</v>
      </c>
      <c r="C16" s="38"/>
      <c r="D16" s="38"/>
      <c r="E16" s="38"/>
      <c r="F16" s="38"/>
      <c r="G16" s="40">
        <f>SUBTOTAL(109,G4:G14)</f>
        <v>0</v>
      </c>
    </row>
    <row r="17" spans="1:702" x14ac:dyDescent="0.25">
      <c r="A17" s="41">
        <v>20</v>
      </c>
      <c r="B17" s="39" t="str">
        <f>CONCATENATE("Montant TVA (",A17,"%)")</f>
        <v>Montant TVA (20%)</v>
      </c>
      <c r="C17" s="38"/>
      <c r="D17" s="38"/>
      <c r="E17" s="38"/>
      <c r="F17" s="38"/>
      <c r="G17" s="40">
        <f>(G16*A17)/100</f>
        <v>0</v>
      </c>
      <c r="ZZ17" s="1" t="s">
        <v>476</v>
      </c>
    </row>
    <row r="18" spans="1:702" x14ac:dyDescent="0.25">
      <c r="A18" s="41"/>
      <c r="B18" s="39" t="s">
        <v>582</v>
      </c>
      <c r="C18" s="38"/>
      <c r="D18" s="38"/>
      <c r="E18" s="38"/>
      <c r="F18" s="38"/>
      <c r="G18" s="40"/>
    </row>
    <row r="19" spans="1:702" x14ac:dyDescent="0.25">
      <c r="A19" s="38"/>
      <c r="B19" s="39" t="s">
        <v>583</v>
      </c>
      <c r="C19" s="38"/>
      <c r="D19" s="38"/>
      <c r="E19" s="38"/>
      <c r="F19" s="38"/>
      <c r="G19" s="40">
        <f>G16+G17+G18</f>
        <v>0</v>
      </c>
      <c r="ZZ19" s="1" t="s">
        <v>477</v>
      </c>
    </row>
    <row r="20" spans="1:702" x14ac:dyDescent="0.25">
      <c r="A20" s="38"/>
      <c r="B20" s="38"/>
      <c r="C20" s="38"/>
      <c r="D20" s="38"/>
      <c r="E20" s="38"/>
      <c r="F20" s="38"/>
      <c r="G20" s="40"/>
      <c r="ZZ20" s="1" t="s">
        <v>478</v>
      </c>
    </row>
    <row r="21" spans="1:702" x14ac:dyDescent="0.25">
      <c r="A21" s="38"/>
      <c r="B21" s="38"/>
      <c r="C21" s="38"/>
      <c r="D21" s="38"/>
      <c r="E21" s="38"/>
      <c r="F21" s="38"/>
      <c r="G21" s="40"/>
    </row>
    <row r="22" spans="1:702" x14ac:dyDescent="0.25">
      <c r="A22" s="38"/>
      <c r="B22" s="38"/>
      <c r="C22" s="38"/>
      <c r="D22" s="38"/>
      <c r="E22" s="38"/>
      <c r="F22" s="38"/>
      <c r="G22" s="38"/>
    </row>
    <row r="23" spans="1:702" x14ac:dyDescent="0.25">
      <c r="A23" s="38"/>
      <c r="B23" s="38"/>
      <c r="C23" s="38"/>
      <c r="D23" s="38"/>
      <c r="E23" s="38"/>
      <c r="F23" s="38"/>
      <c r="G23" s="38"/>
    </row>
  </sheetData>
  <mergeCells count="1">
    <mergeCell ref="A1:G1"/>
  </mergeCells>
  <printOptions horizontalCentered="1"/>
  <pageMargins left="0.08" right="0.08" top="0.06" bottom="0.06" header="0.76" footer="0.76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3F8CC-3569-481D-9468-BEF33BD4C407}">
  <sheetPr>
    <pageSetUpPr fitToPage="1"/>
  </sheetPr>
  <dimension ref="A1:AAA20"/>
  <sheetViews>
    <sheetView showGridLines="0" workbookViewId="0">
      <selection activeCell="G13" sqref="G13"/>
    </sheetView>
  </sheetViews>
  <sheetFormatPr baseColWidth="10" defaultColWidth="10.7109375" defaultRowHeight="15" x14ac:dyDescent="0.25"/>
  <cols>
    <col min="1" max="1" width="9.7109375" style="1" customWidth="1"/>
    <col min="2" max="2" width="60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0.7109375" style="1" customWidth="1"/>
    <col min="9" max="701" width="10.7109375" style="1"/>
    <col min="702" max="704" width="10.7109375" style="1" customWidth="1"/>
    <col min="705" max="16384" width="10.7109375" style="1"/>
  </cols>
  <sheetData>
    <row r="1" spans="1:703" ht="96" customHeight="1" x14ac:dyDescent="0.25">
      <c r="A1" s="48" t="s">
        <v>501</v>
      </c>
      <c r="B1" s="49"/>
      <c r="C1" s="49"/>
      <c r="D1" s="49"/>
      <c r="E1" s="49"/>
      <c r="F1" s="49"/>
      <c r="G1" s="50"/>
    </row>
    <row r="2" spans="1:703" ht="30" x14ac:dyDescent="0.25">
      <c r="A2" s="6"/>
      <c r="B2" s="29" t="s">
        <v>0</v>
      </c>
      <c r="C2" s="30" t="s">
        <v>1</v>
      </c>
      <c r="D2" s="31" t="s">
        <v>502</v>
      </c>
      <c r="E2" s="30" t="s">
        <v>503</v>
      </c>
      <c r="F2" s="30" t="s">
        <v>565</v>
      </c>
      <c r="G2" s="31" t="s">
        <v>2</v>
      </c>
    </row>
    <row r="3" spans="1:703" x14ac:dyDescent="0.25">
      <c r="A3" s="6"/>
      <c r="B3" s="7"/>
      <c r="C3" s="8"/>
      <c r="D3" s="8"/>
      <c r="E3" s="8"/>
      <c r="F3" s="8"/>
      <c r="G3" s="9"/>
    </row>
    <row r="4" spans="1:703" ht="15.75" x14ac:dyDescent="0.25">
      <c r="A4" s="10" t="s">
        <v>481</v>
      </c>
      <c r="B4" s="11" t="s">
        <v>6</v>
      </c>
      <c r="C4" s="12"/>
      <c r="D4" s="12"/>
      <c r="E4" s="12"/>
      <c r="F4" s="12"/>
      <c r="G4" s="13"/>
      <c r="ZZ4" s="1" t="s">
        <v>479</v>
      </c>
      <c r="AAA4" s="2" t="s">
        <v>480</v>
      </c>
    </row>
    <row r="5" spans="1:703" ht="15.75" x14ac:dyDescent="0.25">
      <c r="A5" s="14" t="s">
        <v>483</v>
      </c>
      <c r="B5" s="15" t="s">
        <v>30</v>
      </c>
      <c r="C5" s="12"/>
      <c r="D5" s="12"/>
      <c r="E5" s="12"/>
      <c r="F5" s="12"/>
      <c r="G5" s="13"/>
      <c r="ZZ5" s="1" t="s">
        <v>482</v>
      </c>
      <c r="AAA5" s="2"/>
    </row>
    <row r="6" spans="1:703" x14ac:dyDescent="0.25">
      <c r="A6" s="16" t="s">
        <v>485</v>
      </c>
      <c r="B6" s="17" t="s">
        <v>86</v>
      </c>
      <c r="C6" s="12"/>
      <c r="D6" s="12"/>
      <c r="E6" s="12"/>
      <c r="F6" s="12"/>
      <c r="G6" s="13"/>
      <c r="ZZ6" s="1" t="s">
        <v>484</v>
      </c>
      <c r="AAA6" s="2"/>
    </row>
    <row r="7" spans="1:703" x14ac:dyDescent="0.25">
      <c r="A7" s="32" t="s">
        <v>487</v>
      </c>
      <c r="B7" s="33" t="s">
        <v>488</v>
      </c>
      <c r="C7" s="12"/>
      <c r="D7" s="12"/>
      <c r="E7" s="12"/>
      <c r="F7" s="12"/>
      <c r="G7" s="13"/>
      <c r="ZZ7" s="1" t="s">
        <v>486</v>
      </c>
      <c r="AAA7" s="2"/>
    </row>
    <row r="8" spans="1:703" x14ac:dyDescent="0.25">
      <c r="A8" s="18" t="s">
        <v>572</v>
      </c>
      <c r="B8" s="19" t="s">
        <v>490</v>
      </c>
      <c r="C8" s="20" t="s">
        <v>1</v>
      </c>
      <c r="D8" s="21">
        <v>101</v>
      </c>
      <c r="E8" s="21"/>
      <c r="F8" s="21"/>
      <c r="G8" s="22">
        <f>ROUND(E8*F8,2)</f>
        <v>0</v>
      </c>
      <c r="ZZ8" s="1" t="s">
        <v>489</v>
      </c>
      <c r="AAA8" s="2"/>
    </row>
    <row r="9" spans="1:703" x14ac:dyDescent="0.25">
      <c r="A9" s="23"/>
      <c r="B9" s="24"/>
      <c r="C9" s="12"/>
      <c r="D9" s="12"/>
      <c r="E9" s="12"/>
      <c r="F9" s="12"/>
      <c r="G9" s="25"/>
      <c r="ZZ9" s="1" t="s">
        <v>491</v>
      </c>
      <c r="AAA9" s="2" t="s">
        <v>492</v>
      </c>
    </row>
    <row r="10" spans="1:703" x14ac:dyDescent="0.25">
      <c r="A10" s="26"/>
      <c r="B10" s="27" t="s">
        <v>107</v>
      </c>
      <c r="C10" s="12"/>
      <c r="D10" s="12"/>
      <c r="E10" s="12"/>
      <c r="F10" s="12"/>
      <c r="G10" s="28">
        <f>SUBTOTAL(109,G6:G9)</f>
        <v>0</v>
      </c>
    </row>
    <row r="11" spans="1:703" x14ac:dyDescent="0.25">
      <c r="A11" s="34"/>
      <c r="B11" s="35"/>
      <c r="C11" s="12"/>
      <c r="D11" s="12"/>
      <c r="E11" s="12"/>
      <c r="F11" s="12"/>
      <c r="G11" s="9"/>
      <c r="H11" s="3"/>
      <c r="ZZ11" s="1" t="s">
        <v>493</v>
      </c>
    </row>
    <row r="12" spans="1:703" x14ac:dyDescent="0.25">
      <c r="A12" s="23"/>
      <c r="B12" s="24"/>
      <c r="C12" s="36"/>
      <c r="D12" s="36"/>
      <c r="E12" s="36"/>
      <c r="F12" s="36"/>
      <c r="G12" s="25"/>
    </row>
    <row r="13" spans="1:703" x14ac:dyDescent="0.25">
      <c r="A13" s="37"/>
      <c r="B13" s="37"/>
      <c r="C13" s="37"/>
      <c r="D13" s="37"/>
      <c r="E13" s="37"/>
      <c r="F13" s="37"/>
      <c r="G13" s="37"/>
    </row>
    <row r="14" spans="1:703" x14ac:dyDescent="0.25">
      <c r="A14" s="38"/>
      <c r="B14" s="39" t="s">
        <v>381</v>
      </c>
      <c r="C14" s="38"/>
      <c r="D14" s="38"/>
      <c r="E14" s="38"/>
      <c r="F14" s="38"/>
      <c r="G14" s="40">
        <f>SUBTOTAL(109,G4:G12)</f>
        <v>0</v>
      </c>
    </row>
    <row r="15" spans="1:703" x14ac:dyDescent="0.25">
      <c r="A15" s="41">
        <v>20</v>
      </c>
      <c r="B15" s="39" t="str">
        <f>CONCATENATE("Montant TVA (",A15,"%)")</f>
        <v>Montant TVA (20%)</v>
      </c>
      <c r="C15" s="38"/>
      <c r="D15" s="38"/>
      <c r="E15" s="38"/>
      <c r="F15" s="38"/>
      <c r="G15" s="40">
        <f>(G14*A15)/100</f>
        <v>0</v>
      </c>
      <c r="ZZ15" s="1" t="s">
        <v>494</v>
      </c>
    </row>
    <row r="16" spans="1:703" x14ac:dyDescent="0.25">
      <c r="A16" s="38"/>
      <c r="B16" s="39" t="s">
        <v>384</v>
      </c>
      <c r="C16" s="38"/>
      <c r="D16" s="38"/>
      <c r="E16" s="38"/>
      <c r="F16" s="38"/>
      <c r="G16" s="40">
        <f>G14+G15</f>
        <v>0</v>
      </c>
      <c r="ZZ16" s="1" t="s">
        <v>495</v>
      </c>
    </row>
    <row r="17" spans="1:702" x14ac:dyDescent="0.25">
      <c r="A17" s="38"/>
      <c r="B17" s="38"/>
      <c r="C17" s="38"/>
      <c r="D17" s="38"/>
      <c r="E17" s="38"/>
      <c r="F17" s="38"/>
      <c r="G17" s="40"/>
      <c r="ZZ17" s="1" t="s">
        <v>496</v>
      </c>
    </row>
    <row r="18" spans="1:702" x14ac:dyDescent="0.25">
      <c r="A18" s="38"/>
      <c r="B18" s="38"/>
      <c r="C18" s="38"/>
      <c r="D18" s="38"/>
      <c r="E18" s="38"/>
      <c r="F18" s="38"/>
      <c r="G18" s="40"/>
    </row>
    <row r="19" spans="1:702" x14ac:dyDescent="0.25">
      <c r="A19" s="38"/>
      <c r="B19" s="38"/>
      <c r="C19" s="38"/>
      <c r="D19" s="38"/>
      <c r="E19" s="38"/>
      <c r="F19" s="38"/>
      <c r="G19" s="38"/>
    </row>
    <row r="20" spans="1:702" x14ac:dyDescent="0.25">
      <c r="A20" s="38"/>
      <c r="B20" s="38"/>
      <c r="C20" s="38"/>
      <c r="D20" s="38"/>
      <c r="E20" s="38"/>
      <c r="F20" s="38"/>
      <c r="G20" s="38"/>
    </row>
  </sheetData>
  <mergeCells count="1">
    <mergeCell ref="A1:G1"/>
  </mergeCells>
  <printOptions horizontalCentered="1"/>
  <pageMargins left="0.08" right="0.08" top="0.06" bottom="0.06" header="0.76" footer="0.76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8" ma:contentTypeDescription="Crée un document." ma:contentTypeScope="" ma:versionID="8d9cc9160d7cc2c213d1c985779a4fa7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4da9ae4c9db0041f7f5f189a3d943b4f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26EDDB-6BD0-44E1-AD77-2838C2E32F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C48AF4-FAC6-4663-BA92-D8DD6C0BD4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C4EE8C-D0BC-4A48-ADA1-3D3627B2A1AB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Pdg</vt:lpstr>
      <vt:lpstr>Lot N°01 MENUISERIES EXTERIEUR</vt:lpstr>
      <vt:lpstr>PSE 01</vt:lpstr>
      <vt:lpstr>PSE 02</vt:lpstr>
      <vt:lpstr>PSE 03</vt:lpstr>
      <vt:lpstr>Variante 01</vt:lpstr>
      <vt:lpstr>Variante 02</vt:lpstr>
      <vt:lpstr>'Lot N°01 MENUISERIES EXTERIEUR'!Impression_des_titres</vt:lpstr>
      <vt:lpstr>'PSE 01'!Impression_des_titres</vt:lpstr>
      <vt:lpstr>'PSE 02'!Impression_des_titres</vt:lpstr>
      <vt:lpstr>'PSE 03'!Impression_des_titres</vt:lpstr>
      <vt:lpstr>'Variante 01'!Impression_des_titres</vt:lpstr>
      <vt:lpstr>'Variante 02'!Impression_des_titres</vt:lpstr>
      <vt:lpstr>'Lot N°01 MENUISERIES EXTERIEUR'!Zone_d_impression</vt:lpstr>
      <vt:lpstr>'PSE 01'!Zone_d_impression</vt:lpstr>
      <vt:lpstr>'PSE 02'!Zone_d_impression</vt:lpstr>
      <vt:lpstr>'PSE 03'!Zone_d_impression</vt:lpstr>
      <vt:lpstr>'Variante 01'!Zone_d_impression</vt:lpstr>
      <vt:lpstr>'Variante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Aurélien</dc:creator>
  <cp:lastModifiedBy>Aurélien FROMENTEAU</cp:lastModifiedBy>
  <cp:lastPrinted>2025-03-27T17:39:41Z</cp:lastPrinted>
  <dcterms:created xsi:type="dcterms:W3CDTF">2025-03-03T16:41:29Z</dcterms:created>
  <dcterms:modified xsi:type="dcterms:W3CDTF">2025-03-27T17:40:12Z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