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media/image4.jpeg" ContentType="image/jpeg"/>
  <Override PartName="/xl/media/image5.jpeg" ContentType="image/jpeg"/>
  <Override PartName="/xl/media/image6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ge de garde" sheetId="1" state="visible" r:id="rId3"/>
    <sheet name="DPGF" sheetId="2" state="visible" r:id="rId4"/>
    <sheet name="Paramètres" sheetId="3" state="hidden" r:id="rId5"/>
    <sheet name="Version" sheetId="4" state="hidden" r:id="rId6"/>
    <sheet name="Coordonnées Entreprise" sheetId="5" state="visible" r:id="rId7"/>
    <sheet name="Prestations supplémentaires" sheetId="6" state="visible" r:id="rId8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<sst xmlns="http://schemas.openxmlformats.org/spreadsheetml/2006/main" count="300" uniqueCount="182">
  <si>
    <t xml:space="preserve">MAITRE D'OUVRAGE
Préfecture de Haute Loire
6 Avenue du Général de Gaulle
43 000 Le Puy en Velay</t>
  </si>
  <si>
    <t xml:space="preserve">ARCHITECTE : 
    Agence La Cité
    3 Place Michelet
    43 000 Le Puy en Velay
    Tél : 04 71 05 61 87
    Mél : arch@agencela cite.com</t>
  </si>
  <si>
    <t xml:space="preserve">ECONOMISTE DE LA CONSTRUCTION : 
    GBA&amp;CO
    4 Bd Georges Sand
    43 000 Le Puy en Velay
    Tél : 04 71 09 12 19
    Mél : gba@gba-eco.com</t>
  </si>
  <si>
    <t xml:space="preserve">BE FLUIDES : 
    GBA ENERGIES
    4 Boulevard Georges Sand
    43 000 Le Puy en Velay
    Tél : 04 71 09 12 19
    Mél : energies@gba-energies.com</t>
  </si>
  <si>
    <t xml:space="preserve">BE STRUCTURE : 
    SARL MERIGEON
    Centre artisanal de la Chartreuse
    43700 Brives Charensac
    Tél : 04 71 02 28 02
    Mél : bet.merigeon@wanadoo.fr</t>
  </si>
  <si>
    <t xml:space="preserve">Dossier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</si>
  <si>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</si>
  <si>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</si>
  <si>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</si>
  <si>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</si>
  <si>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</si>
  <si>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TITRE1</t>
  </si>
  <si>
    <t xml:space="preserve">M1</t>
  </si>
  <si>
    <t xml:space="preserve">M2</t>
  </si>
  <si>
    <t xml:space="preserve">M3</t>
  </si>
  <si>
    <t xml:space="preserve">M4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</si>
  <si>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</si>
  <si>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</si>
  <si>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</si>
  <si>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</si>
  <si>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</si>
  <si>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</si>
  <si>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</si>
  <si>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</si>
  <si>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</si>
  <si>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</si>
  <si>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</si>
  <si>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</si>
  <si>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</si>
  <si>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</si>
  <si>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</si>
  <si>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</si>
  <si>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</si>
  <si>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</si>
  <si>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Variante imposée</t>
  </si>
  <si>
    <t xml:space="preserve">Numéro
 Variante imposée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</si>
  <si>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</si>
  <si>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</si>
  <si>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</si>
  <si>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</si>
  <si>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</si>
  <si>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Lot n°5</t>
  </si>
  <si>
    <t xml:space="preserve">ELECTRICITE - COURANTS FAIBLES</t>
  </si>
  <si>
    <t xml:space="preserve">3.&amp;</t>
  </si>
  <si>
    <t xml:space="preserve">Travaux préparatoires</t>
  </si>
  <si>
    <t xml:space="preserve">3.T</t>
  </si>
  <si>
    <t xml:space="preserve">5.1</t>
  </si>
  <si>
    <t xml:space="preserve">Coffret de Chantier</t>
  </si>
  <si>
    <t xml:space="preserve">ENS</t>
  </si>
  <si>
    <t xml:space="preserve">9.T</t>
  </si>
  <si>
    <t xml:space="preserve">9.UMOD</t>
  </si>
  <si>
    <t xml:space="preserve">9.L</t>
  </si>
  <si>
    <t xml:space="preserve">9.&amp;</t>
  </si>
  <si>
    <t xml:space="preserve">5.2</t>
  </si>
  <si>
    <t xml:space="preserve">Installation provisoire d'éclairage</t>
  </si>
  <si>
    <t xml:space="preserve">5.3</t>
  </si>
  <si>
    <t xml:space="preserve">Alimentation provisoire centrale incendie de chantier </t>
  </si>
  <si>
    <t xml:space="preserve">Total H.T. :</t>
  </si>
  <si>
    <t xml:space="preserve">Total T.V.A. (20%) :</t>
  </si>
  <si>
    <t xml:space="preserve">Total T.T.C. :</t>
  </si>
  <si>
    <t xml:space="preserve">Dépose/ repose câblage et équipements</t>
  </si>
  <si>
    <t xml:space="preserve">3.U.IMAGE</t>
  </si>
  <si>
    <t xml:space="preserve">6.1</t>
  </si>
  <si>
    <t xml:space="preserve">Dépose/ repose des équipements et des réseaux </t>
  </si>
  <si>
    <t xml:space="preserve">8.T</t>
  </si>
  <si>
    <t xml:space="preserve">6.1.1</t>
  </si>
  <si>
    <t xml:space="preserve">Repère pièce de bois FA1</t>
  </si>
  <si>
    <t xml:space="preserve">9.U.IMAGE</t>
  </si>
  <si>
    <t xml:space="preserve">6.1.2</t>
  </si>
  <si>
    <t xml:space="preserve">Repère Pièce de bois FA2</t>
  </si>
  <si>
    <t xml:space="preserve">6.1.3</t>
  </si>
  <si>
    <t xml:space="preserve">Repère Pièce de bois FA3</t>
  </si>
  <si>
    <t xml:space="preserve">6.1.4</t>
  </si>
  <si>
    <t xml:space="preserve">Repère Pièce de bois FA4</t>
  </si>
  <si>
    <t xml:space="preserve">6.1.5</t>
  </si>
  <si>
    <t xml:space="preserve">Repère Pièce de bois FA5</t>
  </si>
  <si>
    <t xml:space="preserve">6.1.6</t>
  </si>
  <si>
    <t xml:space="preserve">Repère Pièce de bois  FA6</t>
  </si>
  <si>
    <t xml:space="preserve">6.1.7</t>
  </si>
  <si>
    <t xml:space="preserve">Repère Pièce de bois FA7</t>
  </si>
  <si>
    <t xml:space="preserve">6.1.8</t>
  </si>
  <si>
    <t xml:space="preserve">Repère Pièce de bois  FA8</t>
  </si>
  <si>
    <t xml:space="preserve">6.1.9</t>
  </si>
  <si>
    <t xml:space="preserve">Repère Pièce de bois  FA9/ FA10</t>
  </si>
  <si>
    <t xml:space="preserve">6.1.10</t>
  </si>
  <si>
    <t xml:space="preserve">Repère Pièce de bois  FA11</t>
  </si>
  <si>
    <t xml:space="preserve">6.1.11</t>
  </si>
  <si>
    <t xml:space="preserve">Repère Pièce de bois  FA12</t>
  </si>
  <si>
    <t xml:space="preserve">6.1.12</t>
  </si>
  <si>
    <t xml:space="preserve">Repère Pièce de bois  FB3</t>
  </si>
  <si>
    <t xml:space="preserve">6.1.13</t>
  </si>
  <si>
    <t xml:space="preserve">Repère Pièce de bois  FC2</t>
  </si>
  <si>
    <t xml:space="preserve">6.1.14</t>
  </si>
  <si>
    <t xml:space="preserve">Panne BM14x22</t>
  </si>
  <si>
    <t xml:space="preserve">6.1.15</t>
  </si>
  <si>
    <t xml:space="preserve">Dépose/ repose gaine de ventilation </t>
  </si>
  <si>
    <t xml:space="preserve">6.1.16</t>
  </si>
  <si>
    <t xml:space="preserve">Dépose et évacuation groupe électrogène </t>
  </si>
  <si>
    <t xml:space="preserve">8.&amp;</t>
  </si>
  <si>
    <t xml:space="preserve">SSI</t>
  </si>
  <si>
    <t xml:space="preserve">7.1</t>
  </si>
  <si>
    <t xml:space="preserve">Dépose/ repose détection incendie dans les combles </t>
  </si>
  <si>
    <t xml:space="preserve">7.2</t>
  </si>
  <si>
    <t xml:space="preserve">Essais, Mise en service, Formation des utilisateurs</t>
  </si>
  <si>
    <t xml:space="preserve">RECAPITULATIF
Lot n°5 ELECTRICITE - COURANTS FAIBLES</t>
  </si>
  <si>
    <t xml:space="preserve">RECAPITULATIF DES CHAPITRES</t>
  </si>
  <si>
    <t xml:space="preserve">5 - Travaux préparatoires</t>
  </si>
  <si>
    <t xml:space="preserve">6 - Dépose/ repose câblage et équipements</t>
  </si>
  <si>
    <t xml:space="preserve">7 - SSI</t>
  </si>
  <si>
    <t xml:space="preserve">Total du lot ELECTRICITE - COURANTS FAIBLES</t>
  </si>
  <si>
    <t xml:space="preserve">Soit en toutes lettres TTC : </t>
  </si>
  <si>
    <t xml:space="preserve">Fait à _________________________
le _____________________________</t>
  </si>
  <si>
    <t xml:space="preserve">Bon pour accord, signature</t>
  </si>
  <si>
    <t xml:space="preserve">Signature et cachet de l'Entrepreneur</t>
  </si>
  <si>
    <t xml:space="preserve">Conditions de règlement : Par virement à 30 j</t>
  </si>
  <si>
    <t xml:space="preserve">Paramètres document</t>
  </si>
  <si>
    <t xml:space="preserve">1.</t>
  </si>
  <si>
    <t xml:space="preserve">Titre du document :</t>
  </si>
  <si>
    <t xml:space="preserve">D.P.G.F.</t>
  </si>
  <si>
    <t xml:space="preserve">2.</t>
  </si>
  <si>
    <t xml:space="preserve">Titre du dossier :</t>
  </si>
  <si>
    <t xml:space="preserve">Réhabilitation de la toiture de la Préfecture de Haute Loire au Puy en Velay</t>
  </si>
  <si>
    <t xml:space="preserve">3.</t>
  </si>
  <si>
    <t xml:space="preserve">Code du dossier</t>
  </si>
  <si>
    <t xml:space="preserve">23-2019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</si>
  <si>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</si>
  <si>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</si>
  <si>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</si>
  <si>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</si>
  <si>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</si>
  <si>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</si>
  <si>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19/03/2025</t>
  </si>
  <si>
    <t xml:space="preserve">7.</t>
  </si>
  <si>
    <t xml:space="preserve">Phase :</t>
  </si>
  <si>
    <t xml:space="preserve">DCE</t>
  </si>
  <si>
    <t xml:space="preserve">8.</t>
  </si>
  <si>
    <t xml:space="preserve">Indice :</t>
  </si>
  <si>
    <t xml:space="preserve">B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</si>
  <si>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</si>
  <si>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</si>
  <si>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</si>
  <si>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</si>
  <si>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</si>
  <si>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</si>
  <si>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11.</t>
  </si>
  <si>
    <t xml:space="preserve">Code postal et ville du dossier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</si>
  <si>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</si>
  <si>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</si>
  <si>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</si>
  <si>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</si>
  <si>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</si>
  <si>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DPGF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</si>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</sst>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_-* #,##0.00&quot; €&quot;_-;\-* #,##0.00&quot; €&quot;_-;_-* \-??&quot; €&quot;_-;_-@_-"/>
    <numFmt numFmtId="167" formatCode="#,##0"/>
    <numFmt numFmtId="168" formatCode="0.00\ %"/>
    <numFmt numFmtId="169" formatCode="#,##0.00\ [$€];[RED]\-#,##0.00\ [$€]"/>
    <numFmt numFmtId="170" formatCode="00000"/>
    <numFmt numFmtId="171" formatCode="0#\ ##\ ##\ ##\ ##"/>
    <numFmt numFmtId="172" formatCode="#,##0.000"/>
  </numFmts>
  <fonts count="16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theme="1"/>
      <name val="Arial"/>
      <family val="2"/>
      <charset val="1"/>
    </font>
    <font>
      <sz val="14"/>
      <color theme="1"/>
      <name val="Arial"/>
      <family val="2"/>
      <charset val="1"/>
    </font>
    <font>
      <b val="true"/>
      <sz val="9"/>
      <color theme="1"/>
      <name val="Arial"/>
      <family val="2"/>
      <charset val="1"/>
    </font>
    <font>
      <sz val="7"/>
      <color theme="1"/>
      <name val="Arial"/>
      <family val="2"/>
      <charset val="1"/>
    </font>
    <font>
      <b val="true"/>
      <sz val="14"/>
      <color theme="1"/>
      <name val="Arial"/>
      <family val="2"/>
      <charset val="1"/>
    </font>
    <font>
      <sz val="10"/>
      <color theme="1"/>
      <name val="Arial"/>
      <family val="2"/>
      <charset val="1"/>
    </font>
    <font>
      <b val="true"/>
      <u val="single"/>
      <sz val="12"/>
      <color theme="1"/>
      <name val="Arial"/>
      <family val="2"/>
      <charset val="1"/>
    </font>
    <font>
      <b val="true"/>
      <sz val="12"/>
      <color theme="1"/>
      <name val="Arial"/>
      <family val="2"/>
      <charset val="1"/>
    </font>
    <font>
      <sz val="6"/>
      <color theme="1"/>
      <name val="Arial"/>
      <family val="2"/>
      <charset val="1"/>
    </font>
    <font>
      <b val="true"/>
      <sz val="8"/>
      <color theme="1"/>
      <name val="Arial"/>
      <family val="2"/>
      <charset val="1"/>
    </font>
    <font>
      <b val="true"/>
      <sz val="10"/>
      <color theme="1"/>
      <name val="Arial"/>
      <family val="2"/>
      <charset val="1"/>
    </font>
    <font>
      <sz val="9"/>
      <color theme="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4" fillId="0" borderId="0" xfId="17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6" xfId="17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0" fillId="0" borderId="2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0" fillId="0" borderId="10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10" fillId="0" borderId="0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0" fillId="0" borderId="11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3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13" fillId="0" borderId="12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6" fontId="13" fillId="0" borderId="12" xfId="17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6" fontId="4" fillId="0" borderId="6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1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4" fillId="0" borderId="9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4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1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4" fillId="0" borderId="14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4" fillId="0" borderId="15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4" fillId="0" borderId="1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4" fillId="0" borderId="2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2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2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9" fillId="0" borderId="1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9" fillId="0" borderId="1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9" fillId="0" borderId="2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0" fontId="9" fillId="0" borderId="1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1" fontId="9" fillId="0" borderId="1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1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9" fillId="0" borderId="12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9" fontId="9" fillId="0" borderId="12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9" fontId="9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<Relationship Id="rId4" Type="http://schemas.openxmlformats.org/officeDocument/2006/relationships/image" Target="../media/image4.jpeg"/><Relationship Id="rId5" Type="http://schemas.openxmlformats.org/officeDocument/2006/relationships/image" Target="../media/image1.png"/><Relationship Id="rId6" Type="http://schemas.openxmlformats.org/officeDocument/2006/relationships/image" Target="../media/image5.jpeg"/><Relationship Id="rId7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304920</xdr:colOff>
      <xdr:row>3</xdr:row>
      <xdr:rowOff>28440</xdr:rowOff>
    </xdr:from>
    <xdr:to>
      <xdr:col>6</xdr:col>
      <xdr:colOff>527400</xdr:colOff>
      <xdr:row>7</xdr:row>
      <xdr:rowOff>85320</xdr:rowOff>
    </xdr:to>
    <xdr:pic>
      <xdr:nvPicPr>
        <xdr:cNvPr id="0" name="Picture 1" descr="{88cf0ccf-4dfa-421d-bc09-5fae60ca32d1}"/>
        <xdr:cNvPicPr/>
      </xdr:nvPicPr>
      <xdr:blipFill>
        <a:blip r:embed="rId1"/>
        <a:stretch/>
      </xdr:blipFill>
      <xdr:spPr>
        <a:xfrm>
          <a:off x="4413240" y="371520"/>
          <a:ext cx="1128600" cy="51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7</xdr:col>
      <xdr:colOff>966960</xdr:colOff>
      <xdr:row>44</xdr:row>
      <xdr:rowOff>113760</xdr:rowOff>
    </xdr:to>
    <xdr:pic>
      <xdr:nvPicPr>
        <xdr:cNvPr id="1" name="Picture 2" descr="{d640af52-3555-4839-b52b-589aea8c8f79}"/>
        <xdr:cNvPicPr/>
      </xdr:nvPicPr>
      <xdr:blipFill>
        <a:blip r:embed="rId2"/>
        <a:stretch/>
      </xdr:blipFill>
      <xdr:spPr>
        <a:xfrm>
          <a:off x="3091680" y="3086280"/>
          <a:ext cx="3765600" cy="205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33480</xdr:colOff>
      <xdr:row>48</xdr:row>
      <xdr:rowOff>9360</xdr:rowOff>
    </xdr:from>
    <xdr:to>
      <xdr:col>4</xdr:col>
      <xdr:colOff>921960</xdr:colOff>
      <xdr:row>55</xdr:row>
      <xdr:rowOff>97920</xdr:rowOff>
    </xdr:to>
    <xdr:pic>
      <xdr:nvPicPr>
        <xdr:cNvPr id="2" name="Picture 3" descr="{42f72a43-1dd9-48a7-b7fd-b1c47ccc7813}"/>
        <xdr:cNvPicPr/>
      </xdr:nvPicPr>
      <xdr:blipFill>
        <a:blip r:embed="rId3"/>
        <a:stretch/>
      </xdr:blipFill>
      <xdr:spPr>
        <a:xfrm>
          <a:off x="3125160" y="5495760"/>
          <a:ext cx="888480" cy="888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78</xdr:row>
      <xdr:rowOff>95400</xdr:rowOff>
    </xdr:from>
    <xdr:to>
      <xdr:col>1</xdr:col>
      <xdr:colOff>636480</xdr:colOff>
      <xdr:row>82</xdr:row>
      <xdr:rowOff>18000</xdr:rowOff>
    </xdr:to>
    <xdr:pic>
      <xdr:nvPicPr>
        <xdr:cNvPr id="3" name="Picture 4" descr="{c87a6158-e03b-45ad-8588-200e2c7cbea5}"/>
        <xdr:cNvPicPr/>
      </xdr:nvPicPr>
      <xdr:blipFill>
        <a:blip r:embed="rId4"/>
        <a:stretch/>
      </xdr:blipFill>
      <xdr:spPr>
        <a:xfrm>
          <a:off x="43560" y="9010800"/>
          <a:ext cx="603000" cy="379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38160</xdr:colOff>
      <xdr:row>72</xdr:row>
      <xdr:rowOff>28440</xdr:rowOff>
    </xdr:from>
    <xdr:to>
      <xdr:col>1</xdr:col>
      <xdr:colOff>641160</xdr:colOff>
      <xdr:row>74</xdr:row>
      <xdr:rowOff>86760</xdr:rowOff>
    </xdr:to>
    <xdr:pic>
      <xdr:nvPicPr>
        <xdr:cNvPr id="4" name="Picture 5" descr="{07baf7db-dc32-49a0-acac-d2f0708d6288}"/>
        <xdr:cNvPicPr/>
      </xdr:nvPicPr>
      <xdr:blipFill>
        <a:blip r:embed="rId5"/>
        <a:stretch/>
      </xdr:blipFill>
      <xdr:spPr>
        <a:xfrm>
          <a:off x="48240" y="8258040"/>
          <a:ext cx="603000" cy="28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64</xdr:row>
      <xdr:rowOff>100080</xdr:rowOff>
    </xdr:from>
    <xdr:to>
      <xdr:col>1</xdr:col>
      <xdr:colOff>636480</xdr:colOff>
      <xdr:row>68</xdr:row>
      <xdr:rowOff>5040</xdr:rowOff>
    </xdr:to>
    <xdr:pic>
      <xdr:nvPicPr>
        <xdr:cNvPr id="5" name="Picture 6" descr="{99334192-beb5-4692-9e97-6946ec9e404d}"/>
        <xdr:cNvPicPr/>
      </xdr:nvPicPr>
      <xdr:blipFill>
        <a:blip r:embed="rId6"/>
        <a:stretch/>
      </xdr:blipFill>
      <xdr:spPr>
        <a:xfrm>
          <a:off x="43560" y="7415280"/>
          <a:ext cx="603000" cy="36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56</xdr:row>
      <xdr:rowOff>95400</xdr:rowOff>
    </xdr:from>
    <xdr:to>
      <xdr:col>1</xdr:col>
      <xdr:colOff>636480</xdr:colOff>
      <xdr:row>62</xdr:row>
      <xdr:rowOff>12600</xdr:rowOff>
    </xdr:to>
    <xdr:pic>
      <xdr:nvPicPr>
        <xdr:cNvPr id="6" name="Picture 7" descr="{faf7b13c-15cb-4bbf-9f92-3d7232e0111f}"/>
        <xdr:cNvPicPr/>
      </xdr:nvPicPr>
      <xdr:blipFill>
        <a:blip r:embed="rId7"/>
        <a:stretch/>
      </xdr:blipFill>
      <xdr:spPr>
        <a:xfrm>
          <a:off x="43560" y="6496200"/>
          <a:ext cx="603000" cy="603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86"/>
  <sheetViews>
    <sheetView showFormulas="false" showGridLines="false" showRowColHeaders="true" showZeros="true" rightToLeft="false" tabSelected="true" showOutlineSymbols="true" defaultGridColor="true" view="normal" topLeftCell="A31" colorId="64" zoomScale="100" zoomScaleNormal="100" zoomScalePageLayoutView="100" workbookViewId="0">
      <selection pane="topLeft" activeCell="A31" activeCellId="0" sqref="A31"/>
    </sheetView>
  </sheetViews>
  <sheetFormatPr defaultColWidth="9.1484375" defaultRowHeight="9" zeroHeight="false" outlineLevelRow="0" outlineLevelCol="0"/>
  <cols>
    <col collapsed="false" customWidth="true" hidden="false" outlineLevel="0" max="1" min="1" style="0" width="0.14"/>
    <col collapsed="false" customWidth="true" hidden="false" outlineLevel="0" max="2" min="2" style="0" width="10.14"/>
    <col collapsed="false" customWidth="true" hidden="false" outlineLevel="0" max="3" min="3" style="0" width="31.29"/>
    <col collapsed="false" customWidth="true" hidden="false" outlineLevel="0" max="4" min="4" style="0" width="2.29"/>
    <col collapsed="false" customWidth="true" hidden="false" outlineLevel="0" max="5" min="5" style="0" width="14.42"/>
    <col collapsed="false" customWidth="true" hidden="false" outlineLevel="0" max="6" min="6" style="0" width="12.86"/>
    <col collapsed="false" customWidth="true" hidden="false" outlineLevel="0" max="7" min="7" style="0" width="12.42"/>
    <col collapsed="false" customWidth="true" hidden="false" outlineLevel="0" max="8" min="8" style="0" width="14.57"/>
    <col collapsed="false" customWidth="true" hidden="false" outlineLevel="0" max="9" min="9" style="0" width="2.15"/>
    <col collapsed="false" customWidth="true" hidden="false" outlineLevel="0" max="69" min="10" style="0" width="10.71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de la toiture de la Préfecture de Haute Loire au Puy en Velay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
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8"/>
      <c r="F47" s="11" t="s">
        <v>0</v>
      </c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8"/>
      <c r="F48" s="8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8"/>
      <c r="F49" s="8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8"/>
      <c r="F50" s="8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8"/>
      <c r="F51" s="8"/>
      <c r="G51" s="11"/>
      <c r="H51" s="11"/>
      <c r="I51" s="9"/>
    </row>
    <row r="52" customFormat="false" ht="9" hidden="false" customHeight="true" outlineLevel="0" collapsed="false">
      <c r="B52" s="5"/>
      <c r="C52" s="6"/>
      <c r="D52" s="7"/>
      <c r="E52" s="8"/>
      <c r="F52" s="8"/>
      <c r="G52" s="11"/>
      <c r="H52" s="11"/>
      <c r="I52" s="9"/>
    </row>
    <row r="53" customFormat="false" ht="9" hidden="false" customHeight="true" outlineLevel="0" collapsed="false">
      <c r="B53" s="5"/>
      <c r="C53" s="6"/>
      <c r="D53" s="7"/>
      <c r="E53" s="8"/>
      <c r="F53" s="8"/>
      <c r="G53" s="11"/>
      <c r="H53" s="11"/>
      <c r="I53" s="9"/>
    </row>
    <row r="54" customFormat="false" ht="9" hidden="false" customHeight="true" outlineLevel="0" collapsed="false">
      <c r="B54" s="5"/>
      <c r="C54" s="6"/>
      <c r="D54" s="7"/>
      <c r="E54" s="8"/>
      <c r="F54" s="8"/>
      <c r="G54" s="11"/>
      <c r="H54" s="11"/>
      <c r="I54" s="9"/>
    </row>
    <row r="55" customFormat="false" ht="9" hidden="false" customHeight="true" outlineLevel="0" collapsed="false">
      <c r="B55" s="5"/>
      <c r="C55" s="6"/>
      <c r="D55" s="7"/>
      <c r="E55" s="8"/>
      <c r="F55" s="8"/>
      <c r="G55" s="11"/>
      <c r="H55" s="11"/>
      <c r="I55" s="9"/>
    </row>
    <row r="56" customFormat="false" ht="9" hidden="false" customHeight="true" outlineLevel="0" collapsed="false">
      <c r="B56" s="5"/>
      <c r="C56" s="6"/>
      <c r="D56" s="7"/>
      <c r="E56" s="8"/>
      <c r="F56" s="8"/>
      <c r="G56" s="11"/>
      <c r="H56" s="11"/>
      <c r="I56" s="9"/>
    </row>
    <row r="57" customFormat="false" ht="9" hidden="false" customHeight="true" outlineLevel="0" collapsed="false">
      <c r="B57" s="5"/>
      <c r="C57" s="12" t="s">
        <v>1</v>
      </c>
      <c r="D57" s="7"/>
      <c r="E57" s="8"/>
      <c r="F57" s="8"/>
      <c r="G57" s="11"/>
      <c r="H57" s="11"/>
      <c r="I57" s="9"/>
    </row>
    <row r="58" customFormat="false" ht="9" hidden="false" customHeight="true" outlineLevel="0" collapsed="false">
      <c r="B58" s="5"/>
      <c r="C58" s="12"/>
      <c r="D58" s="7"/>
      <c r="E58" s="8"/>
      <c r="F58" s="8"/>
      <c r="G58" s="11"/>
      <c r="H58" s="11"/>
      <c r="I58" s="9"/>
    </row>
    <row r="59" customFormat="false" ht="9" hidden="false" customHeight="true" outlineLevel="0" collapsed="false">
      <c r="B59" s="5"/>
      <c r="C59" s="12"/>
      <c r="D59" s="7"/>
      <c r="E59" s="7"/>
      <c r="F59" s="7"/>
      <c r="G59" s="7"/>
      <c r="H59" s="7"/>
      <c r="I59" s="9"/>
    </row>
    <row r="60" customFormat="false" ht="9" hidden="false" customHeight="true" outlineLevel="0" collapsed="false">
      <c r="B60" s="5"/>
      <c r="C60" s="12"/>
      <c r="D60" s="7"/>
      <c r="E60" s="13" t="str">
        <f aca="false">IF(Paramètres!C9&lt;&gt;"",Paramètres!C9,"")</f>
        <v>Lot n°5</v>
      </c>
      <c r="F60" s="13"/>
      <c r="G60" s="13"/>
      <c r="H60" s="13"/>
      <c r="I60" s="9"/>
    </row>
    <row r="61" customFormat="false" ht="9" hidden="false" customHeight="true" outlineLevel="0" collapsed="false">
      <c r="B61" s="5"/>
      <c r="C61" s="12"/>
      <c r="D61" s="7"/>
      <c r="E61" s="13"/>
      <c r="F61" s="13"/>
      <c r="G61" s="13"/>
      <c r="H61" s="13"/>
      <c r="I61" s="9"/>
    </row>
    <row r="62" customFormat="false" ht="9" hidden="false" customHeight="true" outlineLevel="0" collapsed="false">
      <c r="B62" s="5"/>
      <c r="C62" s="12"/>
      <c r="D62" s="7"/>
      <c r="E62" s="13"/>
      <c r="F62" s="13"/>
      <c r="G62" s="13"/>
      <c r="H62" s="13"/>
      <c r="I62" s="9"/>
    </row>
    <row r="63" customFormat="false" ht="9" hidden="false" customHeight="true" outlineLevel="0" collapsed="false">
      <c r="B63" s="5"/>
      <c r="C63" s="12"/>
      <c r="D63" s="7"/>
      <c r="E63" s="13" t="str">
        <f aca="false">IF(Paramètres!C11&lt;&gt;"",Paramètres!C11,"")</f>
        <v>ELECTRICITE - COURANTS FAIBLES</v>
      </c>
      <c r="F63" s="13"/>
      <c r="G63" s="13"/>
      <c r="H63" s="13"/>
      <c r="I63" s="9"/>
    </row>
    <row r="64" customFormat="false" ht="9" hidden="false" customHeight="true" outlineLevel="0" collapsed="false">
      <c r="B64" s="5"/>
      <c r="C64" s="12" t="s">
        <v>2</v>
      </c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5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5"/>
      <c r="C66" s="12"/>
      <c r="D66" s="7"/>
      <c r="E66" s="13"/>
      <c r="F66" s="13"/>
      <c r="G66" s="13"/>
      <c r="H66" s="13"/>
      <c r="I66" s="9"/>
    </row>
    <row r="67" customFormat="false" ht="9" hidden="false" customHeight="true" outlineLevel="0" collapsed="false">
      <c r="B67" s="5"/>
      <c r="C67" s="12"/>
      <c r="D67" s="7"/>
      <c r="E67" s="13"/>
      <c r="F67" s="13"/>
      <c r="G67" s="13"/>
      <c r="H67" s="13"/>
      <c r="I67" s="9"/>
    </row>
    <row r="68" customFormat="false" ht="9" hidden="false" customHeight="true" outlineLevel="0" collapsed="false">
      <c r="B68" s="5"/>
      <c r="C68" s="12"/>
      <c r="D68" s="7"/>
      <c r="E68" s="13"/>
      <c r="F68" s="13"/>
      <c r="G68" s="13"/>
      <c r="H68" s="13"/>
      <c r="I68" s="9"/>
    </row>
    <row r="69" customFormat="false" ht="9" hidden="false" customHeight="true" outlineLevel="0" collapsed="false">
      <c r="B69" s="5"/>
      <c r="C69" s="12"/>
      <c r="D69" s="7"/>
      <c r="E69" s="13"/>
      <c r="F69" s="13"/>
      <c r="G69" s="13"/>
      <c r="H69" s="13"/>
      <c r="I69" s="9"/>
    </row>
    <row r="70" customFormat="false" ht="9" hidden="false" customHeight="true" outlineLevel="0" collapsed="false">
      <c r="B70" s="5"/>
      <c r="C70" s="12"/>
      <c r="D70" s="7"/>
      <c r="E70" s="14" t="str">
        <f aca="false">IF(Paramètres!C3&lt;&gt;"",Paramètres!C3,"")</f>
        <v>D.P.G.F.</v>
      </c>
      <c r="F70" s="14"/>
      <c r="G70" s="14"/>
      <c r="H70" s="14"/>
      <c r="I70" s="9"/>
    </row>
    <row r="71" customFormat="false" ht="9" hidden="false" customHeight="true" outlineLevel="0" collapsed="false">
      <c r="B71" s="5"/>
      <c r="C71" s="12" t="s">
        <v>3</v>
      </c>
      <c r="D71" s="7"/>
      <c r="E71" s="14"/>
      <c r="F71" s="14"/>
      <c r="G71" s="14"/>
      <c r="H71" s="14"/>
      <c r="I71" s="9"/>
    </row>
    <row r="72" customFormat="false" ht="9" hidden="false" customHeight="true" outlineLevel="0" collapsed="false">
      <c r="B72" s="5"/>
      <c r="C72" s="12"/>
      <c r="D72" s="7"/>
      <c r="E72" s="14"/>
      <c r="F72" s="14"/>
      <c r="G72" s="14"/>
      <c r="H72" s="14"/>
      <c r="I72" s="9"/>
    </row>
    <row r="73" customFormat="false" ht="9" hidden="false" customHeight="true" outlineLevel="0" collapsed="false">
      <c r="B73" s="5"/>
      <c r="C73" s="12"/>
      <c r="D73" s="7"/>
      <c r="E73" s="14"/>
      <c r="F73" s="14"/>
      <c r="G73" s="14"/>
      <c r="H73" s="14"/>
      <c r="I73" s="9"/>
    </row>
    <row r="74" customFormat="false" ht="9" hidden="false" customHeight="true" outlineLevel="0" collapsed="false">
      <c r="B74" s="5"/>
      <c r="C74" s="12"/>
      <c r="D74" s="7"/>
      <c r="E74" s="14"/>
      <c r="F74" s="14"/>
      <c r="G74" s="14"/>
      <c r="H74" s="14"/>
      <c r="I74" s="9"/>
    </row>
    <row r="75" customFormat="false" ht="9" hidden="false" customHeight="true" outlineLevel="0" collapsed="false">
      <c r="B75" s="5"/>
      <c r="C75" s="12"/>
      <c r="D75" s="7"/>
      <c r="E75" s="14"/>
      <c r="F75" s="14"/>
      <c r="G75" s="14"/>
      <c r="H75" s="14"/>
      <c r="I75" s="9"/>
    </row>
    <row r="76" customFormat="false" ht="9" hidden="false" customHeight="true" outlineLevel="0" collapsed="false">
      <c r="B76" s="5"/>
      <c r="C76" s="12"/>
      <c r="D76" s="7"/>
      <c r="E76" s="14"/>
      <c r="F76" s="14"/>
      <c r="G76" s="14"/>
      <c r="H76" s="14"/>
      <c r="I76" s="9"/>
    </row>
    <row r="77" customFormat="false" ht="9" hidden="false" customHeight="true" outlineLevel="0" collapsed="false">
      <c r="B77" s="5"/>
      <c r="C77" s="12"/>
      <c r="D77" s="7"/>
      <c r="E77" s="7"/>
      <c r="F77" s="7"/>
      <c r="G77" s="7"/>
      <c r="H77" s="7"/>
      <c r="I77" s="9"/>
    </row>
    <row r="78" customFormat="false" ht="9" hidden="false" customHeight="true" outlineLevel="0" collapsed="false">
      <c r="B78" s="5"/>
      <c r="C78" s="12" t="s">
        <v>4</v>
      </c>
      <c r="D78" s="7"/>
      <c r="E78" s="7"/>
      <c r="F78" s="15" t="s">
        <v>5</v>
      </c>
      <c r="G78" s="15" t="str">
        <f aca="false">IF(Paramètres!C7&lt;&gt;"",Paramètres!C7,"")</f>
        <v>23-2019</v>
      </c>
      <c r="H78" s="7"/>
      <c r="I78" s="9"/>
    </row>
    <row r="79" customFormat="false" ht="9" hidden="false" customHeight="true" outlineLevel="0" collapsed="false">
      <c r="B79" s="5"/>
      <c r="C79" s="12"/>
      <c r="D79" s="7"/>
      <c r="E79" s="7"/>
      <c r="F79" s="15"/>
      <c r="G79" s="15"/>
      <c r="H79" s="7"/>
      <c r="I79" s="9"/>
    </row>
    <row r="80" customFormat="false" ht="9" hidden="false" customHeight="true" outlineLevel="0" collapsed="false">
      <c r="B80" s="5"/>
      <c r="C80" s="12"/>
      <c r="D80" s="7"/>
      <c r="E80" s="7"/>
      <c r="F80" s="15" t="s">
        <v>6</v>
      </c>
      <c r="G80" s="15" t="str">
        <f aca="false">IF(Paramètres!C13&lt;&gt;"",Paramètres!C13,"")</f>
        <v>19/03/2025</v>
      </c>
      <c r="H80" s="7"/>
      <c r="I80" s="9"/>
    </row>
    <row r="81" customFormat="false" ht="9" hidden="false" customHeight="true" outlineLevel="0" collapsed="false">
      <c r="B81" s="5"/>
      <c r="C81" s="12"/>
      <c r="D81" s="7"/>
      <c r="E81" s="7"/>
      <c r="F81" s="15"/>
      <c r="G81" s="15"/>
      <c r="H81" s="7"/>
      <c r="I81" s="9"/>
    </row>
    <row r="82" customFormat="false" ht="9" hidden="false" customHeight="true" outlineLevel="0" collapsed="false">
      <c r="B82" s="5"/>
      <c r="C82" s="12"/>
      <c r="D82" s="7"/>
      <c r="E82" s="7"/>
      <c r="F82" s="15" t="s">
        <v>7</v>
      </c>
      <c r="G82" s="15" t="str">
        <f aca="false">IF(Paramètres!C15&lt;&gt;"",Paramètres!C15,"")</f>
        <v>DCE</v>
      </c>
      <c r="H82" s="7"/>
      <c r="I82" s="9"/>
    </row>
    <row r="83" customFormat="false" ht="9" hidden="false" customHeight="true" outlineLevel="0" collapsed="false">
      <c r="B83" s="5"/>
      <c r="C83" s="12"/>
      <c r="D83" s="7"/>
      <c r="E83" s="7"/>
      <c r="F83" s="15"/>
      <c r="G83" s="15"/>
      <c r="H83" s="7"/>
      <c r="I83" s="9"/>
    </row>
    <row r="84" customFormat="false" ht="9" hidden="false" customHeight="true" outlineLevel="0" collapsed="false">
      <c r="B84" s="5"/>
      <c r="C84" s="12"/>
      <c r="D84" s="7"/>
      <c r="E84" s="7"/>
      <c r="F84" s="15" t="s">
        <v>8</v>
      </c>
      <c r="G84" s="15" t="str">
        <f aca="false">IF(Paramètres!C17&lt;&gt;"",Paramètres!C17,"")</f>
        <v>B</v>
      </c>
      <c r="H84" s="7"/>
      <c r="I84" s="9"/>
    </row>
    <row r="85" customFormat="false" ht="9" hidden="false" customHeight="true" outlineLevel="0" collapsed="false">
      <c r="B85" s="5"/>
      <c r="C85" s="6"/>
      <c r="D85" s="7"/>
      <c r="E85" s="7"/>
      <c r="F85" s="15"/>
      <c r="G85" s="15"/>
      <c r="H85" s="7"/>
      <c r="I85" s="9"/>
    </row>
    <row r="86" customFormat="false" ht="9" hidden="false" customHeight="true" outlineLevel="0" collapsed="false">
      <c r="B86" s="16"/>
      <c r="C86" s="17"/>
      <c r="D86" s="18"/>
      <c r="E86" s="18"/>
      <c r="F86" s="18"/>
      <c r="G86" s="18"/>
      <c r="H86" s="18"/>
      <c r="I86" s="19"/>
    </row>
  </sheetData>
  <sheetProtection sheet="true" password="e95e" objects="true" selectLockedCells="true"/>
  <mergeCells count="25">
    <mergeCell ref="E2:H10"/>
    <mergeCell ref="E11:H19"/>
    <mergeCell ref="E20:H27"/>
    <mergeCell ref="E28:H45"/>
    <mergeCell ref="E47:E58"/>
    <mergeCell ref="F47:H58"/>
    <mergeCell ref="B57:B63"/>
    <mergeCell ref="C57:C63"/>
    <mergeCell ref="E60:H62"/>
    <mergeCell ref="E63:H69"/>
    <mergeCell ref="B64:B70"/>
    <mergeCell ref="C64:C70"/>
    <mergeCell ref="E70:H76"/>
    <mergeCell ref="B71:B77"/>
    <mergeCell ref="C71:C77"/>
    <mergeCell ref="B78:B84"/>
    <mergeCell ref="C78:C84"/>
    <mergeCell ref="F78:F79"/>
    <mergeCell ref="G78:G79"/>
    <mergeCell ref="F80:F81"/>
    <mergeCell ref="G80:G81"/>
    <mergeCell ref="F82:F83"/>
    <mergeCell ref="G82:G83"/>
    <mergeCell ref="F84:F85"/>
    <mergeCell ref="G84:G85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14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AA67" activeCellId="0" sqref="AA67"/>
    </sheetView>
  </sheetViews>
  <sheetFormatPr defaultColWidth="9.1484375" defaultRowHeight="15" zeroHeight="false" outlineLevelRow="0" outlineLevelCol="0"/>
  <cols>
    <col collapsed="false" customWidth="true" hidden="true" outlineLevel="0" max="1" min="1" style="0" width="11.53"/>
    <col collapsed="false" customWidth="true" hidden="false" outlineLevel="0" max="2" min="2" style="0" width="6.57"/>
    <col collapsed="false" customWidth="true" hidden="false" outlineLevel="0" max="3" min="3" style="0" width="13.71"/>
    <col collapsed="false" customWidth="true" hidden="false" outlineLevel="0" max="10" min="4" style="0" width="8.15"/>
    <col collapsed="false" customWidth="true" hidden="false" outlineLevel="0" max="12" min="11" style="20" width="12.57"/>
    <col collapsed="false" customWidth="true" hidden="true" outlineLevel="0" max="13" min="13" style="0" width="10.71"/>
    <col collapsed="false" customWidth="true" hidden="true" outlineLevel="0" max="14" min="14" style="0" width="11.53"/>
    <col collapsed="false" customWidth="true" hidden="false" outlineLevel="0" max="15" min="15" style="0" width="10.71"/>
    <col collapsed="false" customWidth="true" hidden="true" outlineLevel="0" max="19" min="16" style="0" width="11.53"/>
    <col collapsed="false" customWidth="true" hidden="false" outlineLevel="0" max="69" min="20" style="0" width="10.71"/>
  </cols>
  <sheetData>
    <row r="1" customFormat="false" ht="15" hidden="true" customHeight="false" outlineLevel="0" collapsed="false">
      <c r="A1" s="21" t="s">
        <v>9</v>
      </c>
      <c r="B1" s="21" t="s">
        <v>10</v>
      </c>
      <c r="C1" s="21" t="s">
        <v>11</v>
      </c>
      <c r="D1" s="21" t="s">
        <v>12</v>
      </c>
      <c r="E1" s="21" t="s">
        <v>13</v>
      </c>
      <c r="F1" s="21" t="s">
        <v>14</v>
      </c>
      <c r="G1" s="21" t="s">
        <v>15</v>
      </c>
      <c r="H1" s="21" t="s">
        <v>16</v>
      </c>
      <c r="I1" s="21" t="s">
        <v>17</v>
      </c>
      <c r="J1" s="21" t="s">
        <v>18</v>
      </c>
      <c r="K1" s="22" t="s">
        <v>19</v>
      </c>
      <c r="L1" s="22" t="s">
        <v>20</v>
      </c>
      <c r="M1" s="21" t="s">
        <v>21</v>
      </c>
      <c r="O1" s="21" t="s">
        <v>22</v>
      </c>
      <c r="P1" s="21" t="s">
        <v>23</v>
      </c>
      <c r="Q1" s="21" t="s">
        <v>24</v>
      </c>
      <c r="R1" s="21" t="s">
        <v>25</v>
      </c>
      <c r="S1" s="21" t="s">
        <v>26</v>
      </c>
    </row>
    <row r="3" customFormat="false" ht="28.35" hidden="false" customHeight="true" outlineLevel="0" collapsed="false">
      <c r="A3" s="21" t="s">
        <v>27</v>
      </c>
      <c r="B3" s="23" t="s">
        <v>28</v>
      </c>
      <c r="C3" s="23" t="s">
        <v>29</v>
      </c>
      <c r="D3" s="23"/>
      <c r="E3" s="23"/>
      <c r="F3" s="23"/>
      <c r="G3" s="23"/>
      <c r="H3" s="23" t="s">
        <v>16</v>
      </c>
      <c r="I3" s="23" t="s">
        <v>30</v>
      </c>
      <c r="J3" s="23" t="s">
        <v>31</v>
      </c>
      <c r="K3" s="24" t="s">
        <v>32</v>
      </c>
      <c r="L3" s="24" t="s">
        <v>33</v>
      </c>
      <c r="M3" s="23" t="s">
        <v>34</v>
      </c>
      <c r="N3" s="23" t="s">
        <v>35</v>
      </c>
      <c r="O3" s="23" t="s">
        <v>36</v>
      </c>
      <c r="P3" s="23" t="s">
        <v>37</v>
      </c>
      <c r="Q3" s="23" t="s">
        <v>38</v>
      </c>
      <c r="R3" s="23" t="s">
        <v>39</v>
      </c>
      <c r="S3" s="23" t="s">
        <v>40</v>
      </c>
    </row>
    <row r="4" customFormat="false" ht="36.75" hidden="false" customHeight="true" outlineLevel="0" collapsed="false">
      <c r="A4" s="7" t="n">
        <v>2</v>
      </c>
      <c r="B4" s="25" t="s">
        <v>41</v>
      </c>
      <c r="C4" s="26" t="s">
        <v>42</v>
      </c>
      <c r="D4" s="26"/>
      <c r="E4" s="26"/>
      <c r="F4" s="26"/>
      <c r="G4" s="26"/>
      <c r="H4" s="27"/>
      <c r="I4" s="27"/>
      <c r="J4" s="27"/>
      <c r="K4" s="28"/>
      <c r="L4" s="29"/>
      <c r="M4" s="7"/>
    </row>
    <row r="5" customFormat="false" ht="15" hidden="true" customHeight="false" outlineLevel="0" collapsed="false">
      <c r="A5" s="7" t="n">
        <v>3</v>
      </c>
    </row>
    <row r="6" customFormat="false" ht="15" hidden="true" customHeight="false" outlineLevel="0" collapsed="false">
      <c r="A6" s="21" t="s">
        <v>43</v>
      </c>
    </row>
    <row r="7" customFormat="false" ht="15" hidden="true" customHeight="false" outlineLevel="0" collapsed="false">
      <c r="A7" s="7" t="n">
        <v>3</v>
      </c>
    </row>
    <row r="8" customFormat="false" ht="15" hidden="true" customHeight="false" outlineLevel="0" collapsed="false">
      <c r="A8" s="21" t="s">
        <v>43</v>
      </c>
    </row>
    <row r="9" customFormat="false" ht="15" hidden="true" customHeight="false" outlineLevel="0" collapsed="false">
      <c r="A9" s="7" t="n">
        <v>3</v>
      </c>
    </row>
    <row r="10" customFormat="false" ht="15" hidden="true" customHeight="false" outlineLevel="0" collapsed="false">
      <c r="A10" s="21" t="s">
        <v>43</v>
      </c>
    </row>
    <row r="11" customFormat="false" ht="15" hidden="true" customHeight="false" outlineLevel="0" collapsed="false">
      <c r="A11" s="7" t="n">
        <v>3</v>
      </c>
    </row>
    <row r="12" customFormat="false" ht="15" hidden="true" customHeight="false" outlineLevel="0" collapsed="false">
      <c r="A12" s="21" t="s">
        <v>43</v>
      </c>
    </row>
    <row r="13" customFormat="false" ht="21.75" hidden="false" customHeight="true" outlineLevel="0" collapsed="false">
      <c r="A13" s="7" t="n">
        <v>3</v>
      </c>
      <c r="B13" s="30" t="n">
        <v>5</v>
      </c>
      <c r="C13" s="31" t="s">
        <v>44</v>
      </c>
      <c r="D13" s="31"/>
      <c r="E13" s="31"/>
      <c r="F13" s="31"/>
      <c r="G13" s="31"/>
      <c r="H13" s="32"/>
      <c r="I13" s="32"/>
      <c r="J13" s="32"/>
      <c r="K13" s="33"/>
      <c r="L13" s="34"/>
      <c r="M13" s="7"/>
    </row>
    <row r="14" customFormat="false" ht="15" hidden="true" customHeight="false" outlineLevel="0" collapsed="false">
      <c r="A14" s="21" t="s">
        <v>45</v>
      </c>
    </row>
    <row r="15" customFormat="false" ht="15" hidden="false" customHeight="true" outlineLevel="0" collapsed="false">
      <c r="A15" s="7" t="n">
        <v>9</v>
      </c>
      <c r="B15" s="35" t="s">
        <v>46</v>
      </c>
      <c r="C15" s="36" t="s">
        <v>47</v>
      </c>
      <c r="D15" s="36"/>
      <c r="E15" s="36"/>
      <c r="F15" s="36"/>
      <c r="G15" s="36"/>
      <c r="H15" s="37" t="s">
        <v>48</v>
      </c>
      <c r="I15" s="38" t="n">
        <v>1</v>
      </c>
      <c r="J15" s="39"/>
      <c r="K15" s="40"/>
      <c r="L15" s="41" t="n">
        <f aca="false">IF(AND(I15= "",J15= ""), 0, ROUND(ROUND(K15, 2) * ROUND(IF(J15="",I15,J15),  0), 2))</f>
        <v>0</v>
      </c>
      <c r="M15" s="7"/>
      <c r="O15" s="42" t="n">
        <v>0.2</v>
      </c>
      <c r="S15" s="7" t="n">
        <v>2370</v>
      </c>
    </row>
    <row r="16" customFormat="false" ht="15" hidden="true" customHeight="false" outlineLevel="0" collapsed="false">
      <c r="A16" s="21" t="s">
        <v>49</v>
      </c>
    </row>
    <row r="17" customFormat="false" ht="15" hidden="true" customHeight="false" outlineLevel="0" collapsed="false">
      <c r="A17" s="21" t="s">
        <v>49</v>
      </c>
    </row>
    <row r="18" customFormat="false" ht="15" hidden="true" customHeight="false" outlineLevel="0" collapsed="false">
      <c r="A18" s="21" t="s">
        <v>49</v>
      </c>
    </row>
    <row r="19" customFormat="false" ht="15" hidden="true" customHeight="false" outlineLevel="0" collapsed="false">
      <c r="A19" s="21" t="s">
        <v>50</v>
      </c>
    </row>
    <row r="20" customFormat="false" ht="15" hidden="true" customHeight="false" outlineLevel="0" collapsed="false">
      <c r="A20" s="21" t="s">
        <v>51</v>
      </c>
    </row>
    <row r="21" customFormat="false" ht="15" hidden="true" customHeight="false" outlineLevel="0" collapsed="false">
      <c r="A21" s="21" t="s">
        <v>52</v>
      </c>
    </row>
    <row r="22" customFormat="false" ht="15" hidden="false" customHeight="true" outlineLevel="0" collapsed="false">
      <c r="A22" s="7" t="n">
        <v>9</v>
      </c>
      <c r="B22" s="35" t="s">
        <v>53</v>
      </c>
      <c r="C22" s="36" t="s">
        <v>54</v>
      </c>
      <c r="D22" s="36"/>
      <c r="E22" s="36"/>
      <c r="F22" s="36"/>
      <c r="G22" s="36"/>
      <c r="H22" s="37" t="s">
        <v>48</v>
      </c>
      <c r="I22" s="38" t="n">
        <v>1</v>
      </c>
      <c r="J22" s="39"/>
      <c r="K22" s="40"/>
      <c r="L22" s="41" t="n">
        <f aca="false">IF(AND(I22= "",J22= ""), 0, ROUND(ROUND(K22, 2) * ROUND(IF(J22="",I22,J22),  0), 2))</f>
        <v>0</v>
      </c>
      <c r="M22" s="7"/>
      <c r="O22" s="42" t="n">
        <v>0.2</v>
      </c>
      <c r="S22" s="7" t="n">
        <v>2370</v>
      </c>
    </row>
    <row r="23" customFormat="false" ht="15" hidden="true" customHeight="false" outlineLevel="0" collapsed="false">
      <c r="A23" s="21" t="s">
        <v>49</v>
      </c>
    </row>
    <row r="24" customFormat="false" ht="15" hidden="true" customHeight="false" outlineLevel="0" collapsed="false">
      <c r="A24" s="21" t="s">
        <v>49</v>
      </c>
    </row>
    <row r="25" customFormat="false" ht="15" hidden="true" customHeight="false" outlineLevel="0" collapsed="false">
      <c r="A25" s="21" t="s">
        <v>50</v>
      </c>
    </row>
    <row r="26" customFormat="false" ht="15" hidden="true" customHeight="false" outlineLevel="0" collapsed="false">
      <c r="A26" s="21" t="s">
        <v>51</v>
      </c>
    </row>
    <row r="27" customFormat="false" ht="15" hidden="true" customHeight="false" outlineLevel="0" collapsed="false">
      <c r="A27" s="21" t="s">
        <v>52</v>
      </c>
    </row>
    <row r="28" customFormat="false" ht="15" hidden="false" customHeight="true" outlineLevel="0" collapsed="false">
      <c r="A28" s="7" t="n">
        <v>9</v>
      </c>
      <c r="B28" s="35" t="s">
        <v>55</v>
      </c>
      <c r="C28" s="36" t="s">
        <v>56</v>
      </c>
      <c r="D28" s="36"/>
      <c r="E28" s="36"/>
      <c r="F28" s="36"/>
      <c r="G28" s="36"/>
      <c r="H28" s="37" t="s">
        <v>48</v>
      </c>
      <c r="I28" s="38" t="n">
        <v>1</v>
      </c>
      <c r="J28" s="39"/>
      <c r="K28" s="40"/>
      <c r="L28" s="41" t="n">
        <f aca="false">IF(AND(I28= "",J28= ""), 0, ROUND(ROUND(K28, 2) * ROUND(IF(J28="",I28,J28),  0), 2))</f>
        <v>0</v>
      </c>
      <c r="M28" s="7"/>
      <c r="O28" s="42" t="n">
        <v>0.2</v>
      </c>
      <c r="S28" s="7" t="n">
        <v>2370</v>
      </c>
    </row>
    <row r="29" customFormat="false" ht="15" hidden="true" customHeight="false" outlineLevel="0" collapsed="false">
      <c r="A29" s="21" t="s">
        <v>49</v>
      </c>
    </row>
    <row r="30" customFormat="false" ht="15" hidden="true" customHeight="false" outlineLevel="0" collapsed="false">
      <c r="A30" s="21" t="s">
        <v>50</v>
      </c>
    </row>
    <row r="31" customFormat="false" ht="15" hidden="true" customHeight="false" outlineLevel="0" collapsed="false">
      <c r="A31" s="21" t="s">
        <v>52</v>
      </c>
    </row>
    <row r="32" customFormat="false" ht="15" hidden="false" customHeight="false" outlineLevel="0" collapsed="false">
      <c r="A32" s="21" t="s">
        <v>43</v>
      </c>
      <c r="B32" s="43"/>
      <c r="C32" s="44"/>
      <c r="D32" s="44"/>
      <c r="E32" s="44"/>
      <c r="F32" s="44"/>
      <c r="G32" s="44"/>
      <c r="L32" s="45"/>
    </row>
    <row r="33" customFormat="false" ht="16.5" hidden="false" customHeight="true" outlineLevel="0" collapsed="false">
      <c r="B33" s="43"/>
      <c r="C33" s="46" t="s">
        <v>44</v>
      </c>
      <c r="D33" s="46"/>
      <c r="E33" s="46"/>
      <c r="F33" s="46"/>
      <c r="G33" s="46"/>
      <c r="H33" s="47"/>
      <c r="I33" s="47"/>
      <c r="J33" s="47"/>
      <c r="K33" s="47"/>
      <c r="L33" s="47"/>
    </row>
    <row r="34" customFormat="false" ht="15" hidden="false" customHeight="false" outlineLevel="0" collapsed="false">
      <c r="B34" s="43"/>
      <c r="C34" s="48"/>
      <c r="D34" s="48"/>
      <c r="E34" s="48"/>
      <c r="F34" s="48"/>
      <c r="G34" s="48"/>
      <c r="H34" s="9"/>
      <c r="I34" s="9"/>
      <c r="J34" s="9"/>
      <c r="K34" s="9"/>
      <c r="L34" s="9"/>
    </row>
    <row r="35" customFormat="false" ht="15" hidden="false" customHeight="true" outlineLevel="0" collapsed="false">
      <c r="B35" s="43"/>
      <c r="C35" s="49" t="s">
        <v>57</v>
      </c>
      <c r="D35" s="49"/>
      <c r="E35" s="49"/>
      <c r="F35" s="49"/>
      <c r="G35" s="49"/>
      <c r="H35" s="50" t="n">
        <f aca="false">SUMIF(M14:M32, IF(M13="","",M13), L14:L32)</f>
        <v>0</v>
      </c>
      <c r="I35" s="50"/>
      <c r="J35" s="50"/>
      <c r="K35" s="50"/>
      <c r="L35" s="50"/>
    </row>
    <row r="36" customFormat="false" ht="15" hidden="true" customHeight="true" outlineLevel="0" collapsed="false">
      <c r="B36" s="43"/>
      <c r="C36" s="51" t="s">
        <v>58</v>
      </c>
      <c r="D36" s="51"/>
      <c r="E36" s="51"/>
      <c r="F36" s="51"/>
      <c r="G36" s="51"/>
      <c r="H36" s="52" t="n">
        <f aca="false">ROUND(SUMIF(M14:M32, IF(M13="","",M13), L14:L32) * 0.2, 2)</f>
        <v>0</v>
      </c>
      <c r="I36" s="52"/>
      <c r="J36" s="52"/>
      <c r="K36" s="52"/>
      <c r="L36" s="52"/>
    </row>
    <row r="37" customFormat="false" ht="15" hidden="true" customHeight="true" outlineLevel="0" collapsed="false">
      <c r="B37" s="43"/>
      <c r="C37" s="49" t="s">
        <v>59</v>
      </c>
      <c r="D37" s="49"/>
      <c r="E37" s="49"/>
      <c r="F37" s="49"/>
      <c r="G37" s="49"/>
      <c r="H37" s="50" t="n">
        <f aca="false">SUM(H35:H36)</f>
        <v>0</v>
      </c>
      <c r="I37" s="50"/>
      <c r="J37" s="50"/>
      <c r="K37" s="50"/>
      <c r="L37" s="50"/>
    </row>
    <row r="38" customFormat="false" ht="44.25" hidden="false" customHeight="true" outlineLevel="0" collapsed="false">
      <c r="A38" s="7" t="n">
        <v>3</v>
      </c>
      <c r="B38" s="30" t="n">
        <v>6</v>
      </c>
      <c r="C38" s="31" t="s">
        <v>60</v>
      </c>
      <c r="D38" s="31"/>
      <c r="E38" s="31"/>
      <c r="F38" s="31"/>
      <c r="G38" s="31"/>
      <c r="H38" s="32"/>
      <c r="I38" s="32"/>
      <c r="J38" s="32"/>
      <c r="K38" s="33"/>
      <c r="L38" s="34"/>
      <c r="M38" s="7"/>
    </row>
    <row r="39" customFormat="false" ht="15" hidden="true" customHeight="false" outlineLevel="0" collapsed="false">
      <c r="A39" s="21" t="s">
        <v>45</v>
      </c>
    </row>
    <row r="40" customFormat="false" ht="15" hidden="true" customHeight="false" outlineLevel="0" collapsed="false">
      <c r="A40" s="7" t="s">
        <v>61</v>
      </c>
    </row>
    <row r="41" customFormat="false" ht="29.25" hidden="false" customHeight="true" outlineLevel="0" collapsed="false">
      <c r="A41" s="7" t="n">
        <v>8</v>
      </c>
      <c r="B41" s="35" t="s">
        <v>62</v>
      </c>
      <c r="C41" s="53" t="s">
        <v>63</v>
      </c>
      <c r="D41" s="53"/>
      <c r="E41" s="53"/>
      <c r="F41" s="53"/>
      <c r="G41" s="53"/>
      <c r="L41" s="45"/>
      <c r="M41" s="7"/>
    </row>
    <row r="42" customFormat="false" ht="15" hidden="true" customHeight="false" outlineLevel="0" collapsed="false">
      <c r="A42" s="21" t="s">
        <v>64</v>
      </c>
    </row>
    <row r="43" customFormat="false" ht="15" hidden="false" customHeight="true" outlineLevel="0" collapsed="false">
      <c r="A43" s="7" t="n">
        <v>9</v>
      </c>
      <c r="B43" s="35" t="s">
        <v>65</v>
      </c>
      <c r="C43" s="36" t="s">
        <v>66</v>
      </c>
      <c r="D43" s="36"/>
      <c r="E43" s="36"/>
      <c r="F43" s="36"/>
      <c r="G43" s="36"/>
      <c r="H43" s="37" t="s">
        <v>48</v>
      </c>
      <c r="I43" s="38" t="n">
        <v>1</v>
      </c>
      <c r="J43" s="39"/>
      <c r="K43" s="40"/>
      <c r="L43" s="41" t="n">
        <f aca="false">IF(AND(I43= "",J43= ""), 0, ROUND(ROUND(K43, 2) * ROUND(IF(J43="",I43,J43),  0), 2))</f>
        <v>0</v>
      </c>
      <c r="M43" s="7"/>
      <c r="O43" s="42" t="n">
        <v>0.2</v>
      </c>
      <c r="S43" s="7" t="n">
        <v>2370</v>
      </c>
    </row>
    <row r="44" customFormat="false" ht="15" hidden="true" customHeight="false" outlineLevel="0" collapsed="false">
      <c r="A44" s="7" t="s">
        <v>67</v>
      </c>
    </row>
    <row r="45" customFormat="false" ht="15" hidden="true" customHeight="false" outlineLevel="0" collapsed="false">
      <c r="A45" s="21" t="s">
        <v>50</v>
      </c>
    </row>
    <row r="46" customFormat="false" ht="15" hidden="true" customHeight="false" outlineLevel="0" collapsed="false">
      <c r="A46" s="21" t="s">
        <v>52</v>
      </c>
    </row>
    <row r="47" customFormat="false" ht="15" hidden="false" customHeight="true" outlineLevel="0" collapsed="false">
      <c r="A47" s="7" t="n">
        <v>9</v>
      </c>
      <c r="B47" s="35" t="s">
        <v>68</v>
      </c>
      <c r="C47" s="36" t="s">
        <v>69</v>
      </c>
      <c r="D47" s="36"/>
      <c r="E47" s="36"/>
      <c r="F47" s="36"/>
      <c r="G47" s="36"/>
      <c r="H47" s="37" t="s">
        <v>48</v>
      </c>
      <c r="I47" s="38" t="n">
        <v>1</v>
      </c>
      <c r="J47" s="39"/>
      <c r="K47" s="40"/>
      <c r="L47" s="41" t="n">
        <f aca="false">IF(AND(I47= "",J47= ""), 0, ROUND(ROUND(K47, 2) * ROUND(IF(J47="",I47,J47),  0), 2))</f>
        <v>0</v>
      </c>
      <c r="M47" s="7"/>
      <c r="O47" s="42" t="n">
        <v>0.2</v>
      </c>
      <c r="S47" s="7" t="n">
        <v>2370</v>
      </c>
    </row>
    <row r="48" customFormat="false" ht="15" hidden="true" customHeight="false" outlineLevel="0" collapsed="false">
      <c r="A48" s="7" t="s">
        <v>67</v>
      </c>
    </row>
    <row r="49" customFormat="false" ht="15" hidden="true" customHeight="false" outlineLevel="0" collapsed="false">
      <c r="A49" s="21" t="s">
        <v>50</v>
      </c>
    </row>
    <row r="50" customFormat="false" ht="15" hidden="true" customHeight="false" outlineLevel="0" collapsed="false">
      <c r="A50" s="21" t="s">
        <v>52</v>
      </c>
    </row>
    <row r="51" customFormat="false" ht="15" hidden="false" customHeight="true" outlineLevel="0" collapsed="false">
      <c r="A51" s="7" t="n">
        <v>9</v>
      </c>
      <c r="B51" s="35" t="s">
        <v>70</v>
      </c>
      <c r="C51" s="36" t="s">
        <v>71</v>
      </c>
      <c r="D51" s="36"/>
      <c r="E51" s="36"/>
      <c r="F51" s="36"/>
      <c r="G51" s="36"/>
      <c r="H51" s="37" t="s">
        <v>48</v>
      </c>
      <c r="I51" s="38" t="n">
        <v>1</v>
      </c>
      <c r="J51" s="39"/>
      <c r="K51" s="40"/>
      <c r="L51" s="41" t="n">
        <f aca="false">IF(AND(I51= "",J51= ""), 0, ROUND(ROUND(K51, 2) * ROUND(IF(J51="",I51,J51),  0), 2))</f>
        <v>0</v>
      </c>
      <c r="M51" s="7"/>
      <c r="O51" s="42" t="n">
        <v>0.2</v>
      </c>
      <c r="S51" s="7" t="n">
        <v>2370</v>
      </c>
    </row>
    <row r="52" customFormat="false" ht="15" hidden="true" customHeight="false" outlineLevel="0" collapsed="false">
      <c r="A52" s="7" t="s">
        <v>67</v>
      </c>
    </row>
    <row r="53" customFormat="false" ht="15" hidden="true" customHeight="false" outlineLevel="0" collapsed="false">
      <c r="A53" s="21" t="s">
        <v>50</v>
      </c>
    </row>
    <row r="54" customFormat="false" ht="15" hidden="true" customHeight="false" outlineLevel="0" collapsed="false">
      <c r="A54" s="21" t="s">
        <v>52</v>
      </c>
    </row>
    <row r="55" customFormat="false" ht="15" hidden="false" customHeight="true" outlineLevel="0" collapsed="false">
      <c r="A55" s="7" t="n">
        <v>9</v>
      </c>
      <c r="B55" s="35" t="s">
        <v>72</v>
      </c>
      <c r="C55" s="36" t="s">
        <v>73</v>
      </c>
      <c r="D55" s="36"/>
      <c r="E55" s="36"/>
      <c r="F55" s="36"/>
      <c r="G55" s="36"/>
      <c r="H55" s="37" t="s">
        <v>48</v>
      </c>
      <c r="I55" s="38" t="n">
        <v>1</v>
      </c>
      <c r="J55" s="39"/>
      <c r="K55" s="40"/>
      <c r="L55" s="41" t="n">
        <f aca="false">IF(AND(I55= "",J55= ""), 0, ROUND(ROUND(K55, 2) * ROUND(IF(J55="",I55,J55),  0), 2))</f>
        <v>0</v>
      </c>
      <c r="M55" s="7"/>
      <c r="O55" s="42" t="n">
        <v>0.2</v>
      </c>
      <c r="S55" s="7" t="n">
        <v>2370</v>
      </c>
    </row>
    <row r="56" customFormat="false" ht="15" hidden="true" customHeight="false" outlineLevel="0" collapsed="false">
      <c r="A56" s="7" t="s">
        <v>67</v>
      </c>
    </row>
    <row r="57" customFormat="false" ht="15" hidden="true" customHeight="false" outlineLevel="0" collapsed="false">
      <c r="A57" s="21" t="s">
        <v>50</v>
      </c>
    </row>
    <row r="58" customFormat="false" ht="15" hidden="true" customHeight="false" outlineLevel="0" collapsed="false">
      <c r="A58" s="21" t="s">
        <v>52</v>
      </c>
    </row>
    <row r="59" customFormat="false" ht="15" hidden="false" customHeight="true" outlineLevel="0" collapsed="false">
      <c r="A59" s="7" t="n">
        <v>9</v>
      </c>
      <c r="B59" s="35" t="s">
        <v>74</v>
      </c>
      <c r="C59" s="36" t="s">
        <v>75</v>
      </c>
      <c r="D59" s="36"/>
      <c r="E59" s="36"/>
      <c r="F59" s="36"/>
      <c r="G59" s="36"/>
      <c r="H59" s="37" t="s">
        <v>48</v>
      </c>
      <c r="I59" s="38" t="n">
        <v>1</v>
      </c>
      <c r="J59" s="39"/>
      <c r="K59" s="40"/>
      <c r="L59" s="41" t="n">
        <f aca="false">IF(AND(I59= "",J59= ""), 0, ROUND(ROUND(K59, 2) * ROUND(IF(J59="",I59,J59),  0), 2))</f>
        <v>0</v>
      </c>
      <c r="M59" s="7"/>
      <c r="O59" s="42" t="n">
        <v>0.2</v>
      </c>
      <c r="S59" s="7" t="n">
        <v>2370</v>
      </c>
    </row>
    <row r="60" customFormat="false" ht="15" hidden="true" customHeight="false" outlineLevel="0" collapsed="false">
      <c r="A60" s="7" t="s">
        <v>67</v>
      </c>
    </row>
    <row r="61" customFormat="false" ht="15" hidden="true" customHeight="false" outlineLevel="0" collapsed="false">
      <c r="A61" s="21" t="s">
        <v>50</v>
      </c>
    </row>
    <row r="62" customFormat="false" ht="15" hidden="true" customHeight="false" outlineLevel="0" collapsed="false">
      <c r="A62" s="21" t="s">
        <v>52</v>
      </c>
    </row>
    <row r="63" customFormat="false" ht="15" hidden="false" customHeight="true" outlineLevel="0" collapsed="false">
      <c r="A63" s="7" t="n">
        <v>9</v>
      </c>
      <c r="B63" s="35" t="s">
        <v>76</v>
      </c>
      <c r="C63" s="36" t="s">
        <v>77</v>
      </c>
      <c r="D63" s="36"/>
      <c r="E63" s="36"/>
      <c r="F63" s="36"/>
      <c r="G63" s="36"/>
      <c r="H63" s="37" t="s">
        <v>48</v>
      </c>
      <c r="I63" s="38" t="n">
        <v>1</v>
      </c>
      <c r="J63" s="39"/>
      <c r="K63" s="40"/>
      <c r="L63" s="41" t="n">
        <f aca="false">IF(AND(I63= "",J63= ""), 0, ROUND(ROUND(K63, 2) * ROUND(IF(J63="",I63,J63),  0), 2))</f>
        <v>0</v>
      </c>
      <c r="M63" s="7"/>
      <c r="O63" s="42" t="n">
        <v>0.2</v>
      </c>
      <c r="S63" s="7" t="n">
        <v>2370</v>
      </c>
    </row>
    <row r="64" customFormat="false" ht="15" hidden="true" customHeight="false" outlineLevel="0" collapsed="false">
      <c r="A64" s="7" t="s">
        <v>67</v>
      </c>
    </row>
    <row r="65" customFormat="false" ht="15" hidden="true" customHeight="false" outlineLevel="0" collapsed="false">
      <c r="A65" s="21" t="s">
        <v>50</v>
      </c>
    </row>
    <row r="66" customFormat="false" ht="15" hidden="true" customHeight="false" outlineLevel="0" collapsed="false">
      <c r="A66" s="21" t="s">
        <v>52</v>
      </c>
    </row>
    <row r="67" customFormat="false" ht="15" hidden="false" customHeight="true" outlineLevel="0" collapsed="false">
      <c r="A67" s="7" t="n">
        <v>9</v>
      </c>
      <c r="B67" s="35" t="s">
        <v>78</v>
      </c>
      <c r="C67" s="36" t="s">
        <v>79</v>
      </c>
      <c r="D67" s="36"/>
      <c r="E67" s="36"/>
      <c r="F67" s="36"/>
      <c r="G67" s="36"/>
      <c r="H67" s="37" t="s">
        <v>48</v>
      </c>
      <c r="I67" s="38" t="n">
        <v>1</v>
      </c>
      <c r="J67" s="39"/>
      <c r="K67" s="40"/>
      <c r="L67" s="41" t="n">
        <f aca="false">IF(AND(I67= "",J67= ""), 0, ROUND(ROUND(K67, 2) * ROUND(IF(J67="",I67,J67),  0), 2))</f>
        <v>0</v>
      </c>
      <c r="M67" s="7"/>
      <c r="O67" s="42" t="n">
        <v>0.2</v>
      </c>
      <c r="S67" s="7" t="n">
        <v>2370</v>
      </c>
    </row>
    <row r="68" customFormat="false" ht="15" hidden="true" customHeight="false" outlineLevel="0" collapsed="false">
      <c r="A68" s="7" t="s">
        <v>67</v>
      </c>
    </row>
    <row r="69" customFormat="false" ht="15" hidden="true" customHeight="false" outlineLevel="0" collapsed="false">
      <c r="A69" s="21" t="s">
        <v>50</v>
      </c>
    </row>
    <row r="70" customFormat="false" ht="15" hidden="true" customHeight="false" outlineLevel="0" collapsed="false">
      <c r="A70" s="21" t="s">
        <v>52</v>
      </c>
    </row>
    <row r="71" customFormat="false" ht="15" hidden="false" customHeight="true" outlineLevel="0" collapsed="false">
      <c r="A71" s="7" t="n">
        <v>9</v>
      </c>
      <c r="B71" s="35" t="s">
        <v>80</v>
      </c>
      <c r="C71" s="36" t="s">
        <v>81</v>
      </c>
      <c r="D71" s="36"/>
      <c r="E71" s="36"/>
      <c r="F71" s="36"/>
      <c r="G71" s="36"/>
      <c r="H71" s="37" t="s">
        <v>48</v>
      </c>
      <c r="I71" s="38" t="n">
        <v>1</v>
      </c>
      <c r="J71" s="39"/>
      <c r="K71" s="40"/>
      <c r="L71" s="41" t="n">
        <f aca="false">IF(AND(I71= "",J71= ""), 0, ROUND(ROUND(K71, 2) * ROUND(IF(J71="",I71,J71),  0), 2))</f>
        <v>0</v>
      </c>
      <c r="M71" s="7"/>
      <c r="O71" s="42" t="n">
        <v>0.2</v>
      </c>
      <c r="S71" s="7" t="n">
        <v>2370</v>
      </c>
    </row>
    <row r="72" customFormat="false" ht="15" hidden="true" customHeight="false" outlineLevel="0" collapsed="false">
      <c r="A72" s="7" t="s">
        <v>67</v>
      </c>
    </row>
    <row r="73" customFormat="false" ht="15" hidden="true" customHeight="false" outlineLevel="0" collapsed="false">
      <c r="A73" s="7" t="s">
        <v>67</v>
      </c>
    </row>
    <row r="74" customFormat="false" ht="15" hidden="true" customHeight="false" outlineLevel="0" collapsed="false">
      <c r="A74" s="21" t="s">
        <v>50</v>
      </c>
    </row>
    <row r="75" customFormat="false" ht="15" hidden="true" customHeight="false" outlineLevel="0" collapsed="false">
      <c r="A75" s="21" t="s">
        <v>52</v>
      </c>
    </row>
    <row r="76" customFormat="false" ht="15" hidden="false" customHeight="true" outlineLevel="0" collapsed="false">
      <c r="A76" s="7" t="n">
        <v>9</v>
      </c>
      <c r="B76" s="35" t="s">
        <v>82</v>
      </c>
      <c r="C76" s="36" t="s">
        <v>83</v>
      </c>
      <c r="D76" s="36"/>
      <c r="E76" s="36"/>
      <c r="F76" s="36"/>
      <c r="G76" s="36"/>
      <c r="H76" s="37" t="s">
        <v>48</v>
      </c>
      <c r="I76" s="38" t="n">
        <v>2</v>
      </c>
      <c r="J76" s="39"/>
      <c r="K76" s="40"/>
      <c r="L76" s="41" t="n">
        <f aca="false">IF(AND(I76= "",J76= ""), 0, ROUND(ROUND(K76, 2) * ROUND(IF(J76="",I76,J76),  0), 2))</f>
        <v>0</v>
      </c>
      <c r="M76" s="7"/>
      <c r="O76" s="42" t="n">
        <v>0.2</v>
      </c>
      <c r="S76" s="7" t="n">
        <v>2370</v>
      </c>
    </row>
    <row r="77" customFormat="false" ht="15" hidden="true" customHeight="false" outlineLevel="0" collapsed="false">
      <c r="A77" s="7" t="s">
        <v>67</v>
      </c>
    </row>
    <row r="78" customFormat="false" ht="15" hidden="true" customHeight="false" outlineLevel="0" collapsed="false">
      <c r="A78" s="21" t="s">
        <v>50</v>
      </c>
    </row>
    <row r="79" customFormat="false" ht="15" hidden="true" customHeight="false" outlineLevel="0" collapsed="false">
      <c r="A79" s="21" t="s">
        <v>52</v>
      </c>
    </row>
    <row r="80" customFormat="false" ht="15" hidden="false" customHeight="true" outlineLevel="0" collapsed="false">
      <c r="A80" s="7" t="n">
        <v>9</v>
      </c>
      <c r="B80" s="35" t="s">
        <v>84</v>
      </c>
      <c r="C80" s="36" t="s">
        <v>85</v>
      </c>
      <c r="D80" s="36"/>
      <c r="E80" s="36"/>
      <c r="F80" s="36"/>
      <c r="G80" s="36"/>
      <c r="H80" s="37" t="s">
        <v>48</v>
      </c>
      <c r="I80" s="38" t="n">
        <v>1</v>
      </c>
      <c r="J80" s="39"/>
      <c r="K80" s="40"/>
      <c r="L80" s="41" t="n">
        <f aca="false">IF(AND(I80= "",J80= ""), 0, ROUND(ROUND(K80, 2) * ROUND(IF(J80="",I80,J80),  0), 2))</f>
        <v>0</v>
      </c>
      <c r="M80" s="7"/>
      <c r="O80" s="42" t="n">
        <v>0.2</v>
      </c>
      <c r="S80" s="7" t="n">
        <v>2370</v>
      </c>
    </row>
    <row r="81" customFormat="false" ht="15" hidden="true" customHeight="false" outlineLevel="0" collapsed="false">
      <c r="A81" s="7" t="s">
        <v>67</v>
      </c>
    </row>
    <row r="82" customFormat="false" ht="15" hidden="true" customHeight="false" outlineLevel="0" collapsed="false">
      <c r="A82" s="21" t="s">
        <v>50</v>
      </c>
    </row>
    <row r="83" customFormat="false" ht="15" hidden="true" customHeight="false" outlineLevel="0" collapsed="false">
      <c r="A83" s="21" t="s">
        <v>52</v>
      </c>
    </row>
    <row r="84" customFormat="false" ht="15" hidden="false" customHeight="true" outlineLevel="0" collapsed="false">
      <c r="A84" s="7" t="n">
        <v>9</v>
      </c>
      <c r="B84" s="35" t="s">
        <v>86</v>
      </c>
      <c r="C84" s="36" t="s">
        <v>87</v>
      </c>
      <c r="D84" s="36"/>
      <c r="E84" s="36"/>
      <c r="F84" s="36"/>
      <c r="G84" s="36"/>
      <c r="H84" s="37" t="s">
        <v>48</v>
      </c>
      <c r="I84" s="38" t="n">
        <v>1</v>
      </c>
      <c r="J84" s="39"/>
      <c r="K84" s="40"/>
      <c r="L84" s="41" t="n">
        <f aca="false">IF(AND(I84= "",J84= ""), 0, ROUND(ROUND(K84, 2) * ROUND(IF(J84="",I84,J84),  0), 2))</f>
        <v>0</v>
      </c>
      <c r="M84" s="7"/>
      <c r="O84" s="42" t="n">
        <v>0.2</v>
      </c>
      <c r="S84" s="7" t="n">
        <v>2370</v>
      </c>
    </row>
    <row r="85" customFormat="false" ht="15" hidden="true" customHeight="false" outlineLevel="0" collapsed="false">
      <c r="A85" s="7" t="s">
        <v>67</v>
      </c>
    </row>
    <row r="86" customFormat="false" ht="15" hidden="true" customHeight="false" outlineLevel="0" collapsed="false">
      <c r="A86" s="21" t="s">
        <v>50</v>
      </c>
    </row>
    <row r="87" customFormat="false" ht="15" hidden="true" customHeight="false" outlineLevel="0" collapsed="false">
      <c r="A87" s="21" t="s">
        <v>52</v>
      </c>
    </row>
    <row r="88" customFormat="false" ht="15" hidden="false" customHeight="true" outlineLevel="0" collapsed="false">
      <c r="A88" s="7" t="n">
        <v>9</v>
      </c>
      <c r="B88" s="35" t="s">
        <v>88</v>
      </c>
      <c r="C88" s="36" t="s">
        <v>89</v>
      </c>
      <c r="D88" s="36"/>
      <c r="E88" s="36"/>
      <c r="F88" s="36"/>
      <c r="G88" s="36"/>
      <c r="H88" s="37" t="s">
        <v>48</v>
      </c>
      <c r="I88" s="38" t="n">
        <v>1</v>
      </c>
      <c r="J88" s="39"/>
      <c r="K88" s="40"/>
      <c r="L88" s="41" t="n">
        <f aca="false">IF(AND(I88= "",J88= ""), 0, ROUND(ROUND(K88, 2) * ROUND(IF(J88="",I88,J88),  0), 2))</f>
        <v>0</v>
      </c>
      <c r="M88" s="7"/>
      <c r="O88" s="42" t="n">
        <v>0.2</v>
      </c>
      <c r="S88" s="7" t="n">
        <v>2370</v>
      </c>
    </row>
    <row r="89" customFormat="false" ht="15" hidden="true" customHeight="false" outlineLevel="0" collapsed="false">
      <c r="A89" s="7" t="s">
        <v>67</v>
      </c>
    </row>
    <row r="90" customFormat="false" ht="15" hidden="true" customHeight="false" outlineLevel="0" collapsed="false">
      <c r="A90" s="21" t="s">
        <v>50</v>
      </c>
    </row>
    <row r="91" customFormat="false" ht="15" hidden="true" customHeight="false" outlineLevel="0" collapsed="false">
      <c r="A91" s="21" t="s">
        <v>52</v>
      </c>
    </row>
    <row r="92" customFormat="false" ht="15" hidden="false" customHeight="true" outlineLevel="0" collapsed="false">
      <c r="A92" s="7" t="n">
        <v>9</v>
      </c>
      <c r="B92" s="35" t="s">
        <v>90</v>
      </c>
      <c r="C92" s="36" t="s">
        <v>91</v>
      </c>
      <c r="D92" s="36"/>
      <c r="E92" s="36"/>
      <c r="F92" s="36"/>
      <c r="G92" s="36"/>
      <c r="H92" s="37" t="s">
        <v>48</v>
      </c>
      <c r="I92" s="38" t="n">
        <v>1</v>
      </c>
      <c r="J92" s="39"/>
      <c r="K92" s="40"/>
      <c r="L92" s="41" t="n">
        <f aca="false">IF(AND(I92= "",J92= ""), 0, ROUND(ROUND(K92, 2) * ROUND(IF(J92="",I92,J92),  0), 2))</f>
        <v>0</v>
      </c>
      <c r="M92" s="7"/>
      <c r="O92" s="42" t="n">
        <v>0.2</v>
      </c>
      <c r="S92" s="7" t="n">
        <v>2370</v>
      </c>
    </row>
    <row r="93" customFormat="false" ht="15" hidden="true" customHeight="false" outlineLevel="0" collapsed="false">
      <c r="A93" s="7" t="s">
        <v>67</v>
      </c>
    </row>
    <row r="94" customFormat="false" ht="15" hidden="true" customHeight="false" outlineLevel="0" collapsed="false">
      <c r="A94" s="21" t="s">
        <v>50</v>
      </c>
    </row>
    <row r="95" customFormat="false" ht="15" hidden="true" customHeight="false" outlineLevel="0" collapsed="false">
      <c r="A95" s="21" t="s">
        <v>52</v>
      </c>
    </row>
    <row r="96" customFormat="false" ht="15" hidden="false" customHeight="true" outlineLevel="0" collapsed="false">
      <c r="A96" s="7" t="n">
        <v>9</v>
      </c>
      <c r="B96" s="35" t="s">
        <v>92</v>
      </c>
      <c r="C96" s="36" t="s">
        <v>93</v>
      </c>
      <c r="D96" s="36"/>
      <c r="E96" s="36"/>
      <c r="F96" s="36"/>
      <c r="G96" s="36"/>
      <c r="H96" s="37" t="s">
        <v>48</v>
      </c>
      <c r="I96" s="38" t="n">
        <v>1</v>
      </c>
      <c r="J96" s="39"/>
      <c r="K96" s="40"/>
      <c r="L96" s="41" t="n">
        <f aca="false">IF(AND(I96= "",J96= ""), 0, ROUND(ROUND(K96, 2) * ROUND(IF(J96="",I96,J96),  0), 2))</f>
        <v>0</v>
      </c>
      <c r="M96" s="7"/>
      <c r="O96" s="42" t="n">
        <v>0.2</v>
      </c>
      <c r="S96" s="7" t="n">
        <v>2370</v>
      </c>
    </row>
    <row r="97" customFormat="false" ht="15" hidden="true" customHeight="false" outlineLevel="0" collapsed="false">
      <c r="A97" s="21" t="s">
        <v>49</v>
      </c>
    </row>
    <row r="98" customFormat="false" ht="15" hidden="true" customHeight="false" outlineLevel="0" collapsed="false">
      <c r="A98" s="21" t="s">
        <v>50</v>
      </c>
    </row>
    <row r="99" customFormat="false" ht="15" hidden="true" customHeight="false" outlineLevel="0" collapsed="false">
      <c r="A99" s="21" t="s">
        <v>52</v>
      </c>
    </row>
    <row r="100" customFormat="false" ht="15" hidden="false" customHeight="true" outlineLevel="0" collapsed="false">
      <c r="A100" s="7" t="n">
        <v>9</v>
      </c>
      <c r="B100" s="35" t="s">
        <v>94</v>
      </c>
      <c r="C100" s="36" t="s">
        <v>95</v>
      </c>
      <c r="D100" s="36"/>
      <c r="E100" s="36"/>
      <c r="F100" s="36"/>
      <c r="G100" s="36"/>
      <c r="H100" s="37" t="s">
        <v>48</v>
      </c>
      <c r="I100" s="38" t="n">
        <v>1</v>
      </c>
      <c r="J100" s="39"/>
      <c r="K100" s="40"/>
      <c r="L100" s="41" t="n">
        <f aca="false">IF(AND(I100= "",J100= ""), 0, ROUND(ROUND(K100, 2) * ROUND(IF(J100="",I100,J100),  0), 2))</f>
        <v>0</v>
      </c>
      <c r="M100" s="7"/>
      <c r="O100" s="42" t="n">
        <v>0.2</v>
      </c>
      <c r="S100" s="7" t="n">
        <v>2370</v>
      </c>
    </row>
    <row r="101" customFormat="false" ht="15" hidden="true" customHeight="false" outlineLevel="0" collapsed="false">
      <c r="A101" s="21" t="s">
        <v>49</v>
      </c>
    </row>
    <row r="102" customFormat="false" ht="15" hidden="true" customHeight="false" outlineLevel="0" collapsed="false">
      <c r="A102" s="21" t="s">
        <v>50</v>
      </c>
    </row>
    <row r="103" customFormat="false" ht="15" hidden="true" customHeight="false" outlineLevel="0" collapsed="false">
      <c r="A103" s="21" t="s">
        <v>52</v>
      </c>
    </row>
    <row r="104" customFormat="false" ht="15" hidden="false" customHeight="true" outlineLevel="0" collapsed="false">
      <c r="A104" s="7" t="n">
        <v>9</v>
      </c>
      <c r="B104" s="35" t="s">
        <v>96</v>
      </c>
      <c r="C104" s="36" t="s">
        <v>97</v>
      </c>
      <c r="D104" s="36"/>
      <c r="E104" s="36"/>
      <c r="F104" s="36"/>
      <c r="G104" s="36"/>
      <c r="H104" s="37" t="s">
        <v>48</v>
      </c>
      <c r="I104" s="38" t="n">
        <v>1</v>
      </c>
      <c r="J104" s="39"/>
      <c r="K104" s="40"/>
      <c r="L104" s="41" t="n">
        <f aca="false">IF(AND(I104= "",J104= ""), 0, ROUND(ROUND(K104, 2) * ROUND(IF(J104="",I104,J104),  0), 2))</f>
        <v>0</v>
      </c>
      <c r="M104" s="7"/>
      <c r="O104" s="42" t="n">
        <v>0.2</v>
      </c>
      <c r="S104" s="7" t="n">
        <v>2370</v>
      </c>
    </row>
    <row r="105" customFormat="false" ht="15" hidden="true" customHeight="false" outlineLevel="0" collapsed="false">
      <c r="A105" s="21" t="s">
        <v>49</v>
      </c>
    </row>
    <row r="106" customFormat="false" ht="15" hidden="true" customHeight="false" outlineLevel="0" collapsed="false">
      <c r="A106" s="7" t="s">
        <v>67</v>
      </c>
    </row>
    <row r="107" customFormat="false" ht="15" hidden="true" customHeight="false" outlineLevel="0" collapsed="false">
      <c r="A107" s="21" t="s">
        <v>50</v>
      </c>
    </row>
    <row r="108" customFormat="false" ht="15" hidden="true" customHeight="false" outlineLevel="0" collapsed="false">
      <c r="A108" s="21" t="s">
        <v>52</v>
      </c>
    </row>
    <row r="109" customFormat="false" ht="15" hidden="true" customHeight="false" outlineLevel="0" collapsed="false">
      <c r="A109" s="21" t="s">
        <v>98</v>
      </c>
    </row>
    <row r="110" customFormat="false" ht="15" hidden="false" customHeight="false" outlineLevel="0" collapsed="false">
      <c r="A110" s="21" t="s">
        <v>43</v>
      </c>
      <c r="B110" s="43"/>
      <c r="C110" s="44"/>
      <c r="D110" s="44"/>
      <c r="E110" s="44"/>
      <c r="F110" s="44"/>
      <c r="G110" s="44"/>
      <c r="L110" s="45"/>
    </row>
    <row r="111" customFormat="false" ht="16.5" hidden="false" customHeight="true" outlineLevel="0" collapsed="false">
      <c r="B111" s="43"/>
      <c r="C111" s="46" t="s">
        <v>60</v>
      </c>
      <c r="D111" s="46"/>
      <c r="E111" s="46"/>
      <c r="F111" s="46"/>
      <c r="G111" s="46"/>
      <c r="H111" s="47"/>
      <c r="I111" s="47"/>
      <c r="J111" s="47"/>
      <c r="K111" s="47"/>
      <c r="L111" s="47"/>
    </row>
    <row r="112" customFormat="false" ht="15" hidden="false" customHeight="false" outlineLevel="0" collapsed="false">
      <c r="B112" s="43"/>
      <c r="C112" s="48"/>
      <c r="D112" s="48"/>
      <c r="E112" s="48"/>
      <c r="F112" s="48"/>
      <c r="G112" s="48"/>
      <c r="H112" s="9"/>
      <c r="I112" s="9"/>
      <c r="J112" s="9"/>
      <c r="K112" s="9"/>
      <c r="L112" s="9"/>
    </row>
    <row r="113" customFormat="false" ht="15" hidden="false" customHeight="true" outlineLevel="0" collapsed="false">
      <c r="B113" s="43"/>
      <c r="C113" s="49" t="s">
        <v>57</v>
      </c>
      <c r="D113" s="49"/>
      <c r="E113" s="49"/>
      <c r="F113" s="49"/>
      <c r="G113" s="49"/>
      <c r="H113" s="50" t="n">
        <f aca="false">SUMIF(M39:M110, IF(M38="","",M38), L39:L110)</f>
        <v>0</v>
      </c>
      <c r="I113" s="50"/>
      <c r="J113" s="50"/>
      <c r="K113" s="50"/>
      <c r="L113" s="50"/>
    </row>
    <row r="114" customFormat="false" ht="15" hidden="true" customHeight="true" outlineLevel="0" collapsed="false">
      <c r="B114" s="43"/>
      <c r="C114" s="51" t="s">
        <v>58</v>
      </c>
      <c r="D114" s="51"/>
      <c r="E114" s="51"/>
      <c r="F114" s="51"/>
      <c r="G114" s="51"/>
      <c r="H114" s="52" t="n">
        <f aca="false">ROUND(SUMIF(M39:M110, IF(M38="","",M38), L39:L110) * 0.2, 2)</f>
        <v>0</v>
      </c>
      <c r="I114" s="52"/>
      <c r="J114" s="52"/>
      <c r="K114" s="52"/>
      <c r="L114" s="52"/>
    </row>
    <row r="115" customFormat="false" ht="15" hidden="true" customHeight="true" outlineLevel="0" collapsed="false">
      <c r="B115" s="43"/>
      <c r="C115" s="49" t="s">
        <v>59</v>
      </c>
      <c r="D115" s="49"/>
      <c r="E115" s="49"/>
      <c r="F115" s="49"/>
      <c r="G115" s="49"/>
      <c r="H115" s="50" t="n">
        <f aca="false">SUM(H113:H114)</f>
        <v>0</v>
      </c>
      <c r="I115" s="50"/>
      <c r="J115" s="50"/>
      <c r="K115" s="50"/>
      <c r="L115" s="50"/>
    </row>
    <row r="116" customFormat="false" ht="18" hidden="false" customHeight="true" outlineLevel="0" collapsed="false">
      <c r="A116" s="7" t="n">
        <v>3</v>
      </c>
      <c r="B116" s="30" t="n">
        <v>7</v>
      </c>
      <c r="C116" s="31" t="s">
        <v>99</v>
      </c>
      <c r="D116" s="31"/>
      <c r="E116" s="31"/>
      <c r="F116" s="31"/>
      <c r="G116" s="31"/>
      <c r="H116" s="32"/>
      <c r="I116" s="32"/>
      <c r="J116" s="32"/>
      <c r="K116" s="33"/>
      <c r="L116" s="34"/>
      <c r="M116" s="7"/>
    </row>
    <row r="117" customFormat="false" ht="15" hidden="false" customHeight="true" outlineLevel="0" collapsed="false">
      <c r="A117" s="7" t="n">
        <v>9</v>
      </c>
      <c r="B117" s="35" t="s">
        <v>100</v>
      </c>
      <c r="C117" s="36" t="s">
        <v>101</v>
      </c>
      <c r="D117" s="36"/>
      <c r="E117" s="36"/>
      <c r="F117" s="36"/>
      <c r="G117" s="36"/>
      <c r="H117" s="37" t="s">
        <v>48</v>
      </c>
      <c r="I117" s="38" t="n">
        <v>1</v>
      </c>
      <c r="J117" s="39"/>
      <c r="K117" s="40"/>
      <c r="L117" s="41" t="n">
        <f aca="false">IF(AND(I117= "",J117= ""), 0, ROUND(ROUND(K117, 2) * ROUND(IF(J117="",I117,J117),  0), 2))</f>
        <v>0</v>
      </c>
      <c r="M117" s="7"/>
      <c r="O117" s="42" t="n">
        <v>0.2</v>
      </c>
      <c r="S117" s="7" t="n">
        <v>2370</v>
      </c>
    </row>
    <row r="118" customFormat="false" ht="15" hidden="true" customHeight="false" outlineLevel="0" collapsed="false">
      <c r="A118" s="21" t="s">
        <v>49</v>
      </c>
    </row>
    <row r="119" customFormat="false" ht="15" hidden="true" customHeight="false" outlineLevel="0" collapsed="false">
      <c r="A119" s="21" t="s">
        <v>50</v>
      </c>
    </row>
    <row r="120" customFormat="false" ht="15" hidden="true" customHeight="false" outlineLevel="0" collapsed="false">
      <c r="A120" s="21" t="s">
        <v>52</v>
      </c>
    </row>
    <row r="121" customFormat="false" ht="15" hidden="false" customHeight="true" outlineLevel="0" collapsed="false">
      <c r="A121" s="7" t="n">
        <v>9</v>
      </c>
      <c r="B121" s="35" t="s">
        <v>102</v>
      </c>
      <c r="C121" s="36" t="s">
        <v>103</v>
      </c>
      <c r="D121" s="36"/>
      <c r="E121" s="36"/>
      <c r="F121" s="36"/>
      <c r="G121" s="36"/>
      <c r="H121" s="37" t="s">
        <v>48</v>
      </c>
      <c r="I121" s="38" t="n">
        <v>1</v>
      </c>
      <c r="J121" s="39"/>
      <c r="K121" s="40"/>
      <c r="L121" s="41" t="n">
        <f aca="false">IF(AND(I121= "",J121= ""), 0, ROUND(ROUND(K121, 2) * ROUND(IF(J121="",I121,J121),  0), 2))</f>
        <v>0</v>
      </c>
      <c r="M121" s="7"/>
      <c r="O121" s="42" t="n">
        <v>0.2</v>
      </c>
      <c r="S121" s="7" t="n">
        <v>2370</v>
      </c>
    </row>
    <row r="122" customFormat="false" ht="15" hidden="true" customHeight="false" outlineLevel="0" collapsed="false">
      <c r="A122" s="21" t="s">
        <v>49</v>
      </c>
    </row>
    <row r="123" customFormat="false" ht="15" hidden="true" customHeight="false" outlineLevel="0" collapsed="false">
      <c r="A123" s="21" t="s">
        <v>50</v>
      </c>
    </row>
    <row r="124" customFormat="false" ht="15" hidden="true" customHeight="false" outlineLevel="0" collapsed="false">
      <c r="A124" s="21" t="s">
        <v>52</v>
      </c>
    </row>
    <row r="125" customFormat="false" ht="15" hidden="false" customHeight="false" outlineLevel="0" collapsed="false">
      <c r="A125" s="21" t="s">
        <v>43</v>
      </c>
      <c r="B125" s="43"/>
      <c r="C125" s="44"/>
      <c r="D125" s="44"/>
      <c r="E125" s="44"/>
      <c r="F125" s="44"/>
      <c r="G125" s="44"/>
      <c r="L125" s="45"/>
    </row>
    <row r="126" customFormat="false" ht="15" hidden="false" customHeight="true" outlineLevel="0" collapsed="false">
      <c r="B126" s="43"/>
      <c r="C126" s="46" t="s">
        <v>99</v>
      </c>
      <c r="D126" s="46"/>
      <c r="E126" s="46"/>
      <c r="F126" s="46"/>
      <c r="G126" s="46"/>
      <c r="H126" s="47"/>
      <c r="I126" s="47"/>
      <c r="J126" s="47"/>
      <c r="K126" s="47"/>
      <c r="L126" s="47"/>
    </row>
    <row r="127" customFormat="false" ht="15" hidden="false" customHeight="false" outlineLevel="0" collapsed="false">
      <c r="B127" s="43"/>
      <c r="C127" s="48"/>
      <c r="D127" s="48"/>
      <c r="E127" s="48"/>
      <c r="F127" s="48"/>
      <c r="G127" s="48"/>
      <c r="H127" s="9"/>
      <c r="I127" s="9"/>
      <c r="J127" s="9"/>
      <c r="K127" s="9"/>
      <c r="L127" s="9"/>
    </row>
    <row r="128" customFormat="false" ht="15" hidden="false" customHeight="true" outlineLevel="0" collapsed="false">
      <c r="B128" s="43"/>
      <c r="C128" s="49" t="s">
        <v>57</v>
      </c>
      <c r="D128" s="49"/>
      <c r="E128" s="49"/>
      <c r="F128" s="49"/>
      <c r="G128" s="49"/>
      <c r="H128" s="50" t="n">
        <f aca="false">SUMIF(M117:M125, IF(M116="","",M116), L117:L125)</f>
        <v>0</v>
      </c>
      <c r="I128" s="50"/>
      <c r="J128" s="50"/>
      <c r="K128" s="50"/>
      <c r="L128" s="50"/>
    </row>
    <row r="129" customFormat="false" ht="15" hidden="true" customHeight="true" outlineLevel="0" collapsed="false">
      <c r="B129" s="43"/>
      <c r="C129" s="51" t="s">
        <v>58</v>
      </c>
      <c r="D129" s="51"/>
      <c r="E129" s="51"/>
      <c r="F129" s="51"/>
      <c r="G129" s="51"/>
      <c r="H129" s="52" t="n">
        <f aca="false">ROUND(SUMIF(M117:M125, IF(M116="","",M116), L117:L125) * 0.2, 2)</f>
        <v>0</v>
      </c>
      <c r="I129" s="52"/>
      <c r="J129" s="52"/>
      <c r="K129" s="52"/>
      <c r="L129" s="52"/>
    </row>
    <row r="130" customFormat="false" ht="15" hidden="true" customHeight="true" outlineLevel="0" collapsed="false">
      <c r="B130" s="43"/>
      <c r="C130" s="49" t="s">
        <v>59</v>
      </c>
      <c r="D130" s="49"/>
      <c r="E130" s="49"/>
      <c r="F130" s="49"/>
      <c r="G130" s="49"/>
      <c r="H130" s="50" t="n">
        <f aca="false">SUM(H128:H129)</f>
        <v>0</v>
      </c>
      <c r="I130" s="50"/>
      <c r="J130" s="50"/>
      <c r="K130" s="50"/>
      <c r="L130" s="50"/>
    </row>
    <row r="131" customFormat="false" ht="36.75" hidden="false" customHeight="true" outlineLevel="0" collapsed="false">
      <c r="B131" s="3"/>
      <c r="C131" s="54" t="s">
        <v>104</v>
      </c>
      <c r="D131" s="54"/>
      <c r="E131" s="54"/>
      <c r="F131" s="54"/>
      <c r="G131" s="54"/>
      <c r="H131" s="54"/>
      <c r="I131" s="54"/>
      <c r="J131" s="54"/>
      <c r="K131" s="54"/>
      <c r="L131" s="54"/>
    </row>
    <row r="133" customFormat="false" ht="15" hidden="false" customHeight="true" outlineLevel="0" collapsed="false">
      <c r="C133" s="55" t="s">
        <v>105</v>
      </c>
      <c r="D133" s="55"/>
      <c r="E133" s="55"/>
      <c r="F133" s="55"/>
      <c r="G133" s="55"/>
      <c r="H133" s="55"/>
      <c r="I133" s="55"/>
      <c r="J133" s="55"/>
      <c r="K133" s="55"/>
      <c r="L133" s="55"/>
    </row>
    <row r="134" customFormat="false" ht="20.25" hidden="false" customHeight="true" outlineLevel="0" collapsed="false">
      <c r="C134" s="56" t="s">
        <v>106</v>
      </c>
      <c r="D134" s="56"/>
      <c r="E134" s="56"/>
      <c r="F134" s="56"/>
      <c r="G134" s="56"/>
      <c r="H134" s="57" t="n">
        <f aca="false">SUMIF(M15:M28, "", L15:L28)</f>
        <v>0</v>
      </c>
      <c r="I134" s="57"/>
      <c r="J134" s="57"/>
      <c r="K134" s="57"/>
      <c r="L134" s="57"/>
    </row>
    <row r="135" customFormat="false" ht="39.75" hidden="false" customHeight="true" outlineLevel="0" collapsed="false">
      <c r="C135" s="56" t="s">
        <v>107</v>
      </c>
      <c r="D135" s="56"/>
      <c r="E135" s="56"/>
      <c r="F135" s="56"/>
      <c r="G135" s="56"/>
      <c r="H135" s="57" t="n">
        <f aca="false">SUMIF(M43:M104, "", L43:L104)</f>
        <v>0</v>
      </c>
      <c r="I135" s="57"/>
      <c r="J135" s="57"/>
      <c r="K135" s="57"/>
      <c r="L135" s="57"/>
    </row>
    <row r="136" customFormat="false" ht="16.5" hidden="false" customHeight="true" outlineLevel="0" collapsed="false">
      <c r="C136" s="56" t="s">
        <v>108</v>
      </c>
      <c r="D136" s="56"/>
      <c r="E136" s="56"/>
      <c r="F136" s="56"/>
      <c r="G136" s="56"/>
      <c r="H136" s="57" t="n">
        <f aca="false">SUMIF(M117:M121, "", L117:L121)</f>
        <v>0</v>
      </c>
      <c r="I136" s="57"/>
      <c r="J136" s="57"/>
      <c r="K136" s="57"/>
      <c r="L136" s="57"/>
    </row>
    <row r="137" customFormat="false" ht="15" hidden="false" customHeight="true" outlineLevel="0" collapsed="false">
      <c r="C137" s="58" t="s">
        <v>109</v>
      </c>
      <c r="D137" s="58"/>
      <c r="E137" s="58"/>
      <c r="F137" s="58"/>
      <c r="G137" s="58"/>
      <c r="H137" s="59"/>
      <c r="I137" s="59"/>
      <c r="J137" s="59"/>
      <c r="K137" s="60"/>
      <c r="L137" s="61"/>
    </row>
    <row r="138" customFormat="false" ht="15" hidden="false" customHeight="false" outlineLevel="0" collapsed="false">
      <c r="C138" s="62"/>
      <c r="D138" s="62"/>
      <c r="E138" s="62"/>
      <c r="F138" s="62"/>
      <c r="G138" s="62"/>
      <c r="H138" s="62"/>
      <c r="I138" s="62"/>
      <c r="J138" s="62"/>
      <c r="K138" s="62"/>
      <c r="L138" s="62"/>
    </row>
    <row r="139" customFormat="false" ht="15" hidden="false" customHeight="true" outlineLevel="0" collapsed="false">
      <c r="A139" s="7"/>
      <c r="C139" s="63" t="s">
        <v>57</v>
      </c>
      <c r="D139" s="63"/>
      <c r="E139" s="63"/>
      <c r="F139" s="63"/>
      <c r="G139" s="63"/>
      <c r="H139" s="64" t="n">
        <f aca="false">SUMIF(M5:M131, IF(M4="","",M4), L5:L131)</f>
        <v>0</v>
      </c>
      <c r="I139" s="64"/>
      <c r="J139" s="64"/>
      <c r="K139" s="64"/>
      <c r="L139" s="64"/>
    </row>
    <row r="140" customFormat="false" ht="15" hidden="false" customHeight="true" outlineLevel="0" collapsed="false">
      <c r="A140" s="7"/>
      <c r="C140" s="63" t="s">
        <v>58</v>
      </c>
      <c r="D140" s="63"/>
      <c r="E140" s="63"/>
      <c r="F140" s="63"/>
      <c r="G140" s="63"/>
      <c r="H140" s="64" t="n">
        <f aca="false">ROUND(SUMIF(M5:M131, IF(M4="","",M4), L5:L131) * 0.2, 2)</f>
        <v>0</v>
      </c>
      <c r="I140" s="64"/>
      <c r="J140" s="64"/>
      <c r="K140" s="64"/>
      <c r="L140" s="64"/>
    </row>
    <row r="141" customFormat="false" ht="15" hidden="false" customHeight="true" outlineLevel="0" collapsed="false">
      <c r="C141" s="65" t="s">
        <v>59</v>
      </c>
      <c r="D141" s="65"/>
      <c r="E141" s="65"/>
      <c r="F141" s="65"/>
      <c r="G141" s="65"/>
      <c r="H141" s="66" t="n">
        <f aca="false">SUM(H139:H140)</f>
        <v>0</v>
      </c>
      <c r="I141" s="66"/>
      <c r="J141" s="66"/>
      <c r="K141" s="66"/>
      <c r="L141" s="66"/>
    </row>
    <row r="142" customFormat="false" ht="15" hidden="false" customHeight="false" outlineLevel="0" collapsed="false">
      <c r="C142" s="67"/>
      <c r="D142" s="67"/>
      <c r="E142" s="67"/>
      <c r="F142" s="67"/>
      <c r="G142" s="67"/>
      <c r="H142" s="67"/>
      <c r="I142" s="67"/>
      <c r="J142" s="67"/>
      <c r="K142" s="67"/>
      <c r="L142" s="67"/>
    </row>
    <row r="143" customFormat="false" ht="15" hidden="false" customHeight="true" outlineLevel="0" collapsed="false">
      <c r="C143" s="53" t="s">
        <v>110</v>
      </c>
      <c r="D143" s="53"/>
      <c r="E143" s="53"/>
      <c r="F143" s="53"/>
      <c r="G143" s="53"/>
      <c r="H143" s="53"/>
      <c r="I143" s="53"/>
      <c r="J143" s="53"/>
      <c r="K143" s="53"/>
      <c r="L143" s="53"/>
    </row>
    <row r="144" customFormat="false" ht="15" hidden="false" customHeight="false" outlineLevel="0" collapsed="false">
      <c r="C144" s="68" t="str">
        <f aca="false">IF(Paramètres!AA2&lt;&gt;"",Paramètres!AA2,"")</f>
        <v>Zéro euro </v>
      </c>
      <c r="D144" s="68"/>
      <c r="E144" s="68"/>
      <c r="F144" s="68"/>
      <c r="G144" s="68"/>
      <c r="H144" s="68"/>
      <c r="I144" s="68"/>
      <c r="J144" s="68"/>
      <c r="K144" s="68"/>
      <c r="L144" s="68"/>
    </row>
    <row r="145" customFormat="false" ht="15" hidden="false" customHeight="false" outlineLevel="0" collapsed="false">
      <c r="C145" s="68"/>
      <c r="D145" s="68"/>
      <c r="E145" s="68"/>
      <c r="F145" s="68"/>
      <c r="G145" s="68"/>
      <c r="H145" s="68"/>
      <c r="I145" s="68"/>
      <c r="J145" s="68"/>
      <c r="K145" s="68"/>
      <c r="L145" s="68"/>
    </row>
    <row r="146" customFormat="false" ht="56.25" hidden="false" customHeight="true" outlineLevel="0" collapsed="false">
      <c r="H146" s="69" t="s">
        <v>111</v>
      </c>
      <c r="I146" s="69"/>
      <c r="J146" s="69"/>
      <c r="K146" s="69"/>
      <c r="L146" s="69"/>
    </row>
    <row r="148" customFormat="false" ht="84.75" hidden="false" customHeight="true" outlineLevel="0" collapsed="false">
      <c r="C148" s="70" t="s">
        <v>112</v>
      </c>
      <c r="D148" s="70"/>
      <c r="E148" s="70"/>
      <c r="F148" s="70"/>
      <c r="H148" s="70" t="s">
        <v>113</v>
      </c>
      <c r="I148" s="70"/>
      <c r="J148" s="70"/>
      <c r="K148" s="70"/>
      <c r="L148" s="70"/>
    </row>
    <row r="149" customFormat="false" ht="15" hidden="false" customHeight="true" outlineLevel="0" collapsed="false">
      <c r="C149" s="71" t="s">
        <v>114</v>
      </c>
      <c r="D149" s="71"/>
      <c r="E149" s="71"/>
      <c r="F149" s="71"/>
      <c r="G149" s="71"/>
      <c r="H149" s="71"/>
      <c r="I149" s="71"/>
      <c r="J149" s="71"/>
      <c r="K149" s="71"/>
      <c r="L149" s="71"/>
    </row>
  </sheetData>
  <mergeCells count="84">
    <mergeCell ref="C3:G3"/>
    <mergeCell ref="C4:G4"/>
    <mergeCell ref="C13:G13"/>
    <mergeCell ref="C15:G15"/>
    <mergeCell ref="C22:G22"/>
    <mergeCell ref="C28:G28"/>
    <mergeCell ref="C32:G32"/>
    <mergeCell ref="C33:G33"/>
    <mergeCell ref="H33:L33"/>
    <mergeCell ref="C34:G34"/>
    <mergeCell ref="H34:L34"/>
    <mergeCell ref="C35:G35"/>
    <mergeCell ref="H35:L35"/>
    <mergeCell ref="C36:G36"/>
    <mergeCell ref="H36:L36"/>
    <mergeCell ref="C37:G37"/>
    <mergeCell ref="H37:L37"/>
    <mergeCell ref="C38:G38"/>
    <mergeCell ref="C41:G41"/>
    <mergeCell ref="C43:G43"/>
    <mergeCell ref="C47:G47"/>
    <mergeCell ref="C51:G51"/>
    <mergeCell ref="C55:G55"/>
    <mergeCell ref="C59:G59"/>
    <mergeCell ref="C63:G63"/>
    <mergeCell ref="C67:G67"/>
    <mergeCell ref="C71:G71"/>
    <mergeCell ref="C76:G76"/>
    <mergeCell ref="C80:G80"/>
    <mergeCell ref="C84:G84"/>
    <mergeCell ref="C88:G88"/>
    <mergeCell ref="C92:G92"/>
    <mergeCell ref="C96:G96"/>
    <mergeCell ref="C100:G100"/>
    <mergeCell ref="C104:G104"/>
    <mergeCell ref="C110:G110"/>
    <mergeCell ref="C111:G111"/>
    <mergeCell ref="H111:L111"/>
    <mergeCell ref="C112:G112"/>
    <mergeCell ref="H112:L112"/>
    <mergeCell ref="C113:G113"/>
    <mergeCell ref="H113:L113"/>
    <mergeCell ref="C114:G114"/>
    <mergeCell ref="H114:L114"/>
    <mergeCell ref="C115:G115"/>
    <mergeCell ref="H115:L115"/>
    <mergeCell ref="C116:G116"/>
    <mergeCell ref="C117:G117"/>
    <mergeCell ref="C121:G121"/>
    <mergeCell ref="C125:G125"/>
    <mergeCell ref="C126:G126"/>
    <mergeCell ref="H126:L126"/>
    <mergeCell ref="C127:G127"/>
    <mergeCell ref="H127:L127"/>
    <mergeCell ref="C128:G128"/>
    <mergeCell ref="H128:L128"/>
    <mergeCell ref="C129:G129"/>
    <mergeCell ref="H129:L129"/>
    <mergeCell ref="C130:G130"/>
    <mergeCell ref="H130:L130"/>
    <mergeCell ref="C131:L131"/>
    <mergeCell ref="C133:L133"/>
    <mergeCell ref="C134:G134"/>
    <mergeCell ref="H134:L134"/>
    <mergeCell ref="C135:G135"/>
    <mergeCell ref="H135:L135"/>
    <mergeCell ref="C136:G136"/>
    <mergeCell ref="H136:L136"/>
    <mergeCell ref="C137:G137"/>
    <mergeCell ref="C138:L138"/>
    <mergeCell ref="C139:G139"/>
    <mergeCell ref="H139:L139"/>
    <mergeCell ref="C140:G140"/>
    <mergeCell ref="H140:L140"/>
    <mergeCell ref="C141:G141"/>
    <mergeCell ref="H141:L141"/>
    <mergeCell ref="C142:L142"/>
    <mergeCell ref="C143:L143"/>
    <mergeCell ref="C144:L144"/>
    <mergeCell ref="C145:L145"/>
    <mergeCell ref="H146:L146"/>
    <mergeCell ref="C148:F148"/>
    <mergeCell ref="H148:L148"/>
    <mergeCell ref="C149:L149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&amp;L23-2019 - 20241018-DM-CCTP DPGF Lots techniques : Maîtrise d'oeuvre
D.P.G.F. - Lot n°5 ELECTRICITE - COURANTS FAIBLES &amp;RDCE - Edition du 19/03/2025</oddHeader>
    <oddFooter>&amp;L                Document établi par GBA ENERGIES&amp;RPage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484375" defaultRowHeight="12.75" zeroHeight="false" outlineLevelRow="0" outlineLevelCol="0"/>
  <cols>
    <col collapsed="false" customWidth="true" hidden="false" outlineLevel="0" max="1" min="1" style="0" width="11.43"/>
    <col collapsed="false" customWidth="true" hidden="false" outlineLevel="0" max="2" min="2" style="0" width="35"/>
    <col collapsed="false" customWidth="true" hidden="false" outlineLevel="0" max="10" min="3" style="0" width="11.43"/>
  </cols>
  <sheetData>
    <row r="1" customFormat="false" ht="12.75" hidden="false" customHeight="true" outlineLevel="0" collapsed="false">
      <c r="B1" s="72" t="s">
        <v>115</v>
      </c>
      <c r="AA1" s="7" t="n">
        <f aca="false">IF(DPGF!H141&lt;&gt;"",DPGF!H141,"0")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 </v>
      </c>
    </row>
    <row r="3" customFormat="false" ht="25.5" hidden="false" customHeight="true" outlineLevel="0" collapsed="false">
      <c r="A3" s="73" t="s">
        <v>116</v>
      </c>
      <c r="B3" s="74" t="s">
        <v>117</v>
      </c>
      <c r="C3" s="75" t="s">
        <v>118</v>
      </c>
      <c r="D3" s="75"/>
      <c r="E3" s="75"/>
      <c r="F3" s="75"/>
      <c r="G3" s="75"/>
      <c r="H3" s="75"/>
      <c r="I3" s="75"/>
      <c r="J3" s="75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3" t="s">
        <v>119</v>
      </c>
      <c r="B5" s="74" t="s">
        <v>120</v>
      </c>
      <c r="C5" s="75" t="s">
        <v>121</v>
      </c>
      <c r="D5" s="75"/>
      <c r="E5" s="75"/>
      <c r="F5" s="75"/>
      <c r="G5" s="75"/>
      <c r="H5" s="75"/>
      <c r="I5" s="75"/>
      <c r="J5" s="75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3" t="s">
        <v>122</v>
      </c>
      <c r="B7" s="74" t="s">
        <v>123</v>
      </c>
      <c r="C7" s="75" t="s">
        <v>124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3" t="s">
        <v>125</v>
      </c>
      <c r="B9" s="74" t="s">
        <v>126</v>
      </c>
      <c r="C9" s="75" t="s">
        <v>41</v>
      </c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3" t="s">
        <v>127</v>
      </c>
      <c r="B11" s="74" t="s">
        <v>128</v>
      </c>
      <c r="C11" s="75" t="s">
        <v>42</v>
      </c>
      <c r="D11" s="75"/>
      <c r="E11" s="75"/>
      <c r="F11" s="75"/>
      <c r="G11" s="75"/>
      <c r="H11" s="75"/>
      <c r="I11" s="75"/>
      <c r="J11" s="75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3" t="s">
        <v>129</v>
      </c>
      <c r="B13" s="74" t="s">
        <v>130</v>
      </c>
      <c r="C13" s="75" t="s">
        <v>131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3" t="s">
        <v>132</v>
      </c>
      <c r="B15" s="74" t="s">
        <v>133</v>
      </c>
      <c r="C15" s="75" t="s">
        <v>134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3" t="s">
        <v>135</v>
      </c>
      <c r="B17" s="74" t="s">
        <v>136</v>
      </c>
      <c r="C17" s="75" t="s">
        <v>137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6" t="n">
        <v>0.2</v>
      </c>
      <c r="E19" s="77" t="s">
        <v>138</v>
      </c>
      <c r="AA19" s="7" t="n">
        <f aca="false">INT((AA5-AA18*100)/10)</f>
        <v>0</v>
      </c>
    </row>
    <row r="20" customFormat="false" ht="12.75" hidden="false" customHeight="true" outlineLevel="0" collapsed="false">
      <c r="C20" s="78" t="n">
        <v>0.055</v>
      </c>
      <c r="E20" s="77" t="s">
        <v>139</v>
      </c>
      <c r="AA20" s="7" t="n">
        <f aca="false">AA5-AA18*100-AA19*10</f>
        <v>0</v>
      </c>
    </row>
    <row r="21" customFormat="false" ht="12.75" hidden="false" customHeight="true" outlineLevel="0" collapsed="false">
      <c r="C21" s="78" t="n">
        <v>0</v>
      </c>
      <c r="E21" s="77" t="s">
        <v>140</v>
      </c>
      <c r="AA21" s="7" t="n">
        <f aca="false">INT(AA6/10)</f>
        <v>0</v>
      </c>
    </row>
    <row r="22" customFormat="false" ht="12.75" hidden="false" customHeight="true" outlineLevel="0" collapsed="false">
      <c r="C22" s="79" t="n">
        <v>0</v>
      </c>
      <c r="E22" s="77" t="s">
        <v>141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3" t="s">
        <v>142</v>
      </c>
      <c r="B24" s="74" t="s">
        <v>143</v>
      </c>
      <c r="C24" s="75"/>
      <c r="D24" s="75"/>
      <c r="E24" s="75"/>
      <c r="F24" s="75"/>
      <c r="G24" s="75"/>
      <c r="H24" s="75"/>
      <c r="I24" s="75"/>
      <c r="J24" s="75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3" t="s">
        <v>144</v>
      </c>
      <c r="B26" s="74" t="s">
        <v>145</v>
      </c>
      <c r="C26" s="75"/>
      <c r="D26" s="75"/>
      <c r="E26" s="75"/>
      <c r="F26" s="75"/>
      <c r="G26" s="75"/>
      <c r="H26" s="75"/>
      <c r="I26" s="75"/>
      <c r="J26" s="75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3" t="s">
        <v>146</v>
      </c>
      <c r="B28" s="74" t="s">
        <v>147</v>
      </c>
      <c r="C28" s="75"/>
      <c r="D28" s="75"/>
      <c r="E28" s="75"/>
      <c r="F28" s="75"/>
      <c r="G28" s="75"/>
      <c r="H28" s="75"/>
      <c r="I28" s="75"/>
      <c r="J28" s="75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 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 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 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 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 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 </v>
      </c>
    </row>
  </sheetData>
  <sheetProtection sheet="true" password="e95e" objects="true" selectLockedCells="true"/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484375" defaultRowHeight="15" zeroHeight="false" outlineLevelRow="0" outlineLevelCol="0"/>
  <cols>
    <col collapsed="false" customWidth="true" hidden="false" outlineLevel="0" max="1" min="1" style="0" width="24.71"/>
  </cols>
  <sheetData>
    <row r="1" customFormat="false" ht="15" hidden="false" customHeight="false" outlineLevel="0" collapsed="false">
      <c r="A1" s="21" t="s">
        <v>148</v>
      </c>
      <c r="B1" s="21" t="s">
        <v>149</v>
      </c>
    </row>
    <row r="2" customFormat="false" ht="15" hidden="false" customHeight="false" outlineLevel="0" collapsed="false">
      <c r="A2" s="21" t="s">
        <v>150</v>
      </c>
      <c r="B2" s="21" t="s">
        <v>151</v>
      </c>
    </row>
    <row r="3" customFormat="false" ht="15" hidden="false" customHeight="false" outlineLevel="0" collapsed="false">
      <c r="A3" s="21" t="s">
        <v>152</v>
      </c>
      <c r="B3" s="7" t="n">
        <v>1</v>
      </c>
    </row>
    <row r="4" customFormat="false" ht="15" hidden="false" customHeight="false" outlineLevel="0" collapsed="false">
      <c r="A4" s="21" t="s">
        <v>153</v>
      </c>
      <c r="B4" s="7" t="n">
        <v>0</v>
      </c>
    </row>
    <row r="5" customFormat="false" ht="15" hidden="false" customHeight="false" outlineLevel="0" collapsed="false">
      <c r="A5" s="21" t="s">
        <v>154</v>
      </c>
      <c r="B5" s="7" t="n">
        <v>0</v>
      </c>
    </row>
    <row r="6" customFormat="false" ht="15" hidden="false" customHeight="false" outlineLevel="0" collapsed="false">
      <c r="A6" s="21" t="s">
        <v>155</v>
      </c>
      <c r="B6" s="7" t="n">
        <v>1</v>
      </c>
    </row>
    <row r="7" customFormat="false" ht="15" hidden="false" customHeight="false" outlineLevel="0" collapsed="false">
      <c r="A7" s="21" t="s">
        <v>156</v>
      </c>
      <c r="B7" s="7" t="n">
        <v>1</v>
      </c>
    </row>
    <row r="8" customFormat="false" ht="15" hidden="false" customHeight="false" outlineLevel="0" collapsed="false">
      <c r="A8" s="21" t="s">
        <v>157</v>
      </c>
      <c r="B8" s="7" t="n">
        <v>0</v>
      </c>
    </row>
    <row r="9" customFormat="false" ht="15" hidden="false" customHeight="false" outlineLevel="0" collapsed="false">
      <c r="A9" s="21" t="s">
        <v>158</v>
      </c>
      <c r="B9" s="7" t="n">
        <v>0</v>
      </c>
    </row>
    <row r="10" customFormat="false" ht="15" hidden="false" customHeight="false" outlineLevel="0" collapsed="false">
      <c r="A10" s="21" t="s">
        <v>159</v>
      </c>
      <c r="C10" s="21" t="s">
        <v>160</v>
      </c>
    </row>
    <row r="11" customFormat="false" ht="15" hidden="false" customHeight="false" outlineLevel="0" collapsed="false">
      <c r="A11" s="21" t="s">
        <v>161</v>
      </c>
      <c r="B11" s="7" t="n">
        <v>0</v>
      </c>
    </row>
  </sheetData>
  <sheetProtection sheet="true" password="e95e" objects="true" select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9.1484375" defaultRowHeight="12.75" zeroHeight="false" outlineLevelRow="0" outlineLevelCol="0"/>
  <cols>
    <col collapsed="false" customWidth="true" hidden="false" outlineLevel="0" max="1" min="1" style="0" width="6.71"/>
    <col collapsed="false" customWidth="true" hidden="false" outlineLevel="0" max="2" min="2" style="0" width="35"/>
    <col collapsed="false" customWidth="true" hidden="false" outlineLevel="0" max="10" min="3" style="0" width="11.43"/>
  </cols>
  <sheetData>
    <row r="2" customFormat="false" ht="12.75" hidden="false" customHeight="true" outlineLevel="0" collapsed="false">
      <c r="B2" s="80" t="s">
        <v>162</v>
      </c>
      <c r="C2" s="80"/>
      <c r="D2" s="80"/>
      <c r="E2" s="80"/>
      <c r="F2" s="80"/>
      <c r="G2" s="80"/>
      <c r="H2" s="80"/>
      <c r="I2" s="80"/>
      <c r="J2" s="80"/>
    </row>
    <row r="4" customFormat="false" ht="12.75" hidden="false" customHeight="true" outlineLevel="0" collapsed="false">
      <c r="A4" s="73" t="s">
        <v>116</v>
      </c>
      <c r="B4" s="74" t="s">
        <v>163</v>
      </c>
      <c r="C4" s="81"/>
      <c r="D4" s="81"/>
      <c r="E4" s="81"/>
      <c r="F4" s="81"/>
      <c r="G4" s="81"/>
      <c r="H4" s="81"/>
      <c r="I4" s="81"/>
      <c r="J4" s="81"/>
    </row>
    <row r="6" customFormat="false" ht="12.75" hidden="false" customHeight="true" outlineLevel="0" collapsed="false">
      <c r="A6" s="73" t="s">
        <v>119</v>
      </c>
      <c r="B6" s="74" t="s">
        <v>164</v>
      </c>
      <c r="C6" s="81"/>
      <c r="D6" s="81"/>
      <c r="E6" s="81"/>
      <c r="F6" s="81"/>
      <c r="G6" s="81"/>
      <c r="H6" s="81"/>
      <c r="I6" s="81"/>
      <c r="J6" s="81"/>
    </row>
    <row r="8" customFormat="false" ht="12.75" hidden="false" customHeight="true" outlineLevel="0" collapsed="false">
      <c r="A8" s="73" t="s">
        <v>122</v>
      </c>
      <c r="B8" s="74" t="s">
        <v>165</v>
      </c>
      <c r="C8" s="81"/>
      <c r="D8" s="81"/>
      <c r="E8" s="81"/>
      <c r="F8" s="81"/>
      <c r="G8" s="81"/>
      <c r="H8" s="81"/>
      <c r="I8" s="81"/>
      <c r="J8" s="81"/>
    </row>
    <row r="10" customFormat="false" ht="12.75" hidden="false" customHeight="true" outlineLevel="0" collapsed="false">
      <c r="A10" s="73" t="s">
        <v>125</v>
      </c>
      <c r="B10" s="74" t="s">
        <v>166</v>
      </c>
      <c r="C10" s="82"/>
      <c r="D10" s="82"/>
      <c r="E10" s="82"/>
      <c r="F10" s="82"/>
      <c r="G10" s="82"/>
      <c r="H10" s="82"/>
      <c r="I10" s="82"/>
      <c r="J10" s="82"/>
    </row>
    <row r="12" customFormat="false" ht="12.75" hidden="false" customHeight="true" outlineLevel="0" collapsed="false">
      <c r="A12" s="73" t="s">
        <v>127</v>
      </c>
      <c r="B12" s="74" t="s">
        <v>167</v>
      </c>
      <c r="C12" s="81"/>
      <c r="D12" s="81"/>
      <c r="E12" s="81"/>
      <c r="F12" s="81"/>
      <c r="G12" s="81"/>
      <c r="H12" s="81"/>
      <c r="I12" s="81"/>
      <c r="J12" s="81"/>
    </row>
    <row r="14" customFormat="false" ht="12.75" hidden="false" customHeight="true" outlineLevel="0" collapsed="false">
      <c r="A14" s="73" t="s">
        <v>129</v>
      </c>
      <c r="B14" s="74" t="s">
        <v>168</v>
      </c>
      <c r="C14" s="81"/>
      <c r="D14" s="81"/>
      <c r="E14" s="81"/>
      <c r="F14" s="81"/>
      <c r="G14" s="81"/>
      <c r="H14" s="81"/>
      <c r="I14" s="81"/>
      <c r="J14" s="81"/>
    </row>
    <row r="16" customFormat="false" ht="12.75" hidden="false" customHeight="true" outlineLevel="0" collapsed="false">
      <c r="A16" s="73" t="s">
        <v>132</v>
      </c>
      <c r="B16" s="74" t="s">
        <v>169</v>
      </c>
      <c r="C16" s="81"/>
      <c r="D16" s="81"/>
      <c r="E16" s="81"/>
      <c r="F16" s="81"/>
      <c r="G16" s="81"/>
      <c r="H16" s="81"/>
      <c r="I16" s="81"/>
      <c r="J16" s="81"/>
    </row>
    <row r="18" customFormat="false" ht="12.75" hidden="false" customHeight="true" outlineLevel="0" collapsed="false">
      <c r="A18" s="73" t="s">
        <v>135</v>
      </c>
      <c r="B18" s="74" t="s">
        <v>170</v>
      </c>
      <c r="C18" s="83"/>
      <c r="D18" s="83"/>
      <c r="E18" s="83"/>
      <c r="F18" s="83"/>
      <c r="G18" s="83"/>
      <c r="H18" s="83"/>
      <c r="I18" s="83"/>
      <c r="J18" s="83"/>
    </row>
    <row r="20" customFormat="false" ht="12.75" hidden="false" customHeight="true" outlineLevel="0" collapsed="false">
      <c r="A20" s="73" t="s">
        <v>171</v>
      </c>
      <c r="B20" s="74" t="s">
        <v>172</v>
      </c>
      <c r="C20" s="83"/>
      <c r="D20" s="83"/>
      <c r="E20" s="83"/>
      <c r="F20" s="83"/>
      <c r="G20" s="83"/>
      <c r="H20" s="83"/>
      <c r="I20" s="83"/>
      <c r="J20" s="83"/>
    </row>
    <row r="22" customFormat="false" ht="12.75" hidden="false" customHeight="true" outlineLevel="0" collapsed="false">
      <c r="A22" s="73" t="s">
        <v>142</v>
      </c>
      <c r="B22" s="74" t="s">
        <v>173</v>
      </c>
      <c r="C22" s="83"/>
      <c r="D22" s="83"/>
      <c r="E22" s="83"/>
      <c r="F22" s="83"/>
      <c r="G22" s="83"/>
      <c r="H22" s="83"/>
      <c r="I22" s="83"/>
      <c r="J22" s="83"/>
    </row>
    <row r="24" customFormat="false" ht="12.75" hidden="false" customHeight="true" outlineLevel="0" collapsed="false">
      <c r="A24" s="73" t="s">
        <v>144</v>
      </c>
      <c r="B24" s="74" t="s">
        <v>174</v>
      </c>
      <c r="C24" s="81"/>
      <c r="D24" s="81"/>
      <c r="E24" s="81"/>
      <c r="F24" s="81"/>
      <c r="G24" s="81"/>
      <c r="H24" s="81"/>
      <c r="I24" s="81"/>
      <c r="J24" s="81"/>
    </row>
    <row r="28" customFormat="false" ht="60" hidden="false" customHeight="true" outlineLevel="0" collapsed="false">
      <c r="A28" s="73" t="s">
        <v>146</v>
      </c>
      <c r="B28" s="74" t="s">
        <v>175</v>
      </c>
      <c r="C28" s="81"/>
      <c r="D28" s="81"/>
      <c r="E28" s="81"/>
      <c r="F28" s="81"/>
      <c r="G28" s="81"/>
      <c r="H28" s="81"/>
      <c r="I28" s="81"/>
      <c r="J28" s="81"/>
    </row>
  </sheetData>
  <sheetProtection sheet="true" password="e95e" objects="true" selectLockedCells="true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9.1484375" defaultRowHeight="12.75" zeroHeight="false" outlineLevelRow="0" outlineLevelCol="0"/>
  <cols>
    <col collapsed="false" customWidth="true" hidden="false" outlineLevel="0" max="1" min="1" style="0" width="6.71"/>
    <col collapsed="false" customWidth="true" hidden="false" outlineLevel="0" max="2" min="2" style="0" width="68.14"/>
    <col collapsed="false" customWidth="true" hidden="false" outlineLevel="0" max="6" min="3" style="0" width="15.57"/>
  </cols>
  <sheetData>
    <row r="2" customFormat="false" ht="15.75" hidden="false" customHeight="true" outlineLevel="0" collapsed="false">
      <c r="B2" s="84" t="s">
        <v>176</v>
      </c>
      <c r="C2" s="84"/>
      <c r="D2" s="84"/>
      <c r="E2" s="84"/>
      <c r="F2" s="84"/>
    </row>
    <row r="4" customFormat="false" ht="12.75" hidden="false" customHeight="true" outlineLevel="0" collapsed="false">
      <c r="B4" s="85" t="s">
        <v>177</v>
      </c>
      <c r="C4" s="85" t="s">
        <v>178</v>
      </c>
      <c r="D4" s="85" t="s">
        <v>179</v>
      </c>
      <c r="E4" s="85" t="s">
        <v>180</v>
      </c>
      <c r="F4" s="85" t="s">
        <v>181</v>
      </c>
    </row>
    <row r="6" customFormat="false" ht="12.75" hidden="false" customHeight="true" outlineLevel="0" collapsed="false">
      <c r="B6" s="86"/>
      <c r="C6" s="87"/>
      <c r="D6" s="88"/>
      <c r="E6" s="89"/>
      <c r="F6" s="90" t="str">
        <f aca="false">IF(AND(E6= "",D6= ""), "", ROUND(ROUND(E6, 2) * ROUND(D6, 3), 2))</f>
        <v/>
      </c>
    </row>
    <row r="8" customFormat="false" ht="12.75" hidden="false" customHeight="true" outlineLevel="0" collapsed="false">
      <c r="B8" s="86"/>
      <c r="C8" s="87"/>
      <c r="D8" s="88"/>
      <c r="E8" s="89"/>
      <c r="F8" s="90" t="str">
        <f aca="false">IF(AND(E8= "",D8= ""), "", ROUND(ROUND(E8, 2) * ROUND(D8, 3), 2))</f>
        <v/>
      </c>
    </row>
    <row r="10" customFormat="false" ht="12.75" hidden="false" customHeight="true" outlineLevel="0" collapsed="false">
      <c r="B10" s="86"/>
      <c r="C10" s="87"/>
      <c r="D10" s="88"/>
      <c r="E10" s="89"/>
      <c r="F10" s="90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6"/>
      <c r="C12" s="87"/>
      <c r="D12" s="88"/>
      <c r="E12" s="89"/>
      <c r="F12" s="90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6"/>
      <c r="C14" s="87"/>
      <c r="D14" s="88"/>
      <c r="E14" s="89"/>
      <c r="F14" s="90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6"/>
      <c r="C16" s="87"/>
      <c r="D16" s="88"/>
      <c r="E16" s="89"/>
      <c r="F16" s="90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6"/>
      <c r="C18" s="87"/>
      <c r="D18" s="88"/>
      <c r="E18" s="89"/>
      <c r="F18" s="90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6"/>
      <c r="C20" s="87"/>
      <c r="D20" s="88"/>
      <c r="E20" s="89"/>
      <c r="F20" s="90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6"/>
      <c r="C22" s="87"/>
      <c r="D22" s="88"/>
      <c r="E22" s="89"/>
      <c r="F22" s="90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6"/>
      <c r="C24" s="87"/>
      <c r="D24" s="88"/>
      <c r="E24" s="89"/>
      <c r="F24" s="90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6"/>
      <c r="C26" s="87"/>
      <c r="D26" s="88"/>
      <c r="E26" s="89"/>
      <c r="F26" s="90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6"/>
      <c r="C28" s="87"/>
      <c r="D28" s="88"/>
      <c r="E28" s="89"/>
      <c r="F28" s="90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6"/>
      <c r="C30" s="87"/>
      <c r="D30" s="88"/>
      <c r="E30" s="89"/>
      <c r="F30" s="90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6"/>
      <c r="C32" s="87"/>
      <c r="D32" s="88"/>
      <c r="E32" s="89"/>
      <c r="F32" s="90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6"/>
      <c r="C34" s="87"/>
      <c r="D34" s="88"/>
      <c r="E34" s="89"/>
      <c r="F34" s="90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6"/>
      <c r="C36" s="87"/>
      <c r="D36" s="88"/>
      <c r="E36" s="89"/>
      <c r="F36" s="90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6"/>
      <c r="C38" s="87"/>
      <c r="D38" s="88"/>
      <c r="E38" s="89"/>
      <c r="F38" s="90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6"/>
      <c r="C40" s="87"/>
      <c r="D40" s="88"/>
      <c r="E40" s="89"/>
      <c r="F40" s="90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6"/>
      <c r="C42" s="87"/>
      <c r="D42" s="88"/>
      <c r="E42" s="89"/>
      <c r="F42" s="90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6"/>
      <c r="C44" s="87"/>
      <c r="D44" s="88"/>
      <c r="E44" s="89"/>
      <c r="F44" s="90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6"/>
      <c r="C46" s="87"/>
      <c r="D46" s="88"/>
      <c r="E46" s="89"/>
      <c r="F46" s="90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6"/>
      <c r="C48" s="87"/>
      <c r="D48" s="88"/>
      <c r="E48" s="89"/>
      <c r="F48" s="90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6"/>
      <c r="C50" s="87"/>
      <c r="D50" s="88"/>
      <c r="E50" s="89"/>
      <c r="F50" s="90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6"/>
      <c r="C52" s="87"/>
      <c r="D52" s="88"/>
      <c r="E52" s="89"/>
      <c r="F52" s="90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6"/>
      <c r="C54" s="87"/>
      <c r="D54" s="88"/>
      <c r="E54" s="89"/>
      <c r="F54" s="90" t="str">
        <f aca="false">IF(AND(E54= "",D54= ""), "", ROUND(ROUND(E54, 2) * ROUND(D54, 3), 2))</f>
        <v/>
      </c>
    </row>
  </sheetData>
  <sheetProtection sheet="true" password="e95e" objects="true" selectLockedCells="true"/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2025-03-27T11:43:50Z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