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U:\DR076\DAFG\APPRO_ACHATS_MARCHES\ACHATS SECTION 4\RSE\Collecte des déchets 2025-2029\0 - PREPARATION\"/>
    </mc:Choice>
  </mc:AlternateContent>
  <xr:revisionPtr revIDLastSave="0" documentId="13_ncr:1_{72843093-0117-40F9-8781-3C7E805B8279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Lot 1 Sud Ouest  09 31 32 65 82" sheetId="1" r:id="rId1"/>
    <sheet name="Lot 2 Nord Occ 46 81 12 48" sheetId="2" r:id="rId2"/>
    <sheet name="Lot 3 Est Occ 30 34 66 1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1" l="1"/>
  <c r="O50" i="3"/>
  <c r="P50" i="3" s="1"/>
  <c r="S50" i="3"/>
  <c r="O51" i="3"/>
  <c r="P51" i="3" s="1"/>
  <c r="S51" i="3"/>
  <c r="AB50" i="3"/>
  <c r="AB51" i="3"/>
  <c r="AB52" i="3"/>
  <c r="AA52" i="3"/>
  <c r="X52" i="3"/>
  <c r="Y52" i="3"/>
  <c r="W52" i="3"/>
  <c r="M52" i="3"/>
  <c r="N52" i="3"/>
  <c r="L52" i="3"/>
  <c r="J52" i="3"/>
  <c r="K52" i="3"/>
  <c r="I52" i="3"/>
  <c r="AB49" i="3"/>
  <c r="S49" i="3"/>
  <c r="O49" i="3"/>
  <c r="P49" i="3" s="1"/>
  <c r="T49" i="3" s="1"/>
  <c r="U49" i="3" s="1"/>
  <c r="AB48" i="3"/>
  <c r="S48" i="3"/>
  <c r="O48" i="3"/>
  <c r="P48" i="3" s="1"/>
  <c r="T48" i="3" s="1"/>
  <c r="U48" i="3" s="1"/>
  <c r="AB47" i="3"/>
  <c r="S47" i="3"/>
  <c r="O47" i="3"/>
  <c r="P47" i="3" s="1"/>
  <c r="T47" i="3" s="1"/>
  <c r="U47" i="3" s="1"/>
  <c r="AB46" i="3"/>
  <c r="S46" i="3"/>
  <c r="O46" i="3"/>
  <c r="P46" i="3" s="1"/>
  <c r="AB45" i="3"/>
  <c r="S45" i="3"/>
  <c r="O45" i="3"/>
  <c r="P45" i="3" s="1"/>
  <c r="T45" i="3" s="1"/>
  <c r="U45" i="3" s="1"/>
  <c r="AB44" i="3"/>
  <c r="S44" i="3"/>
  <c r="O44" i="3"/>
  <c r="P44" i="3" s="1"/>
  <c r="T44" i="3" s="1"/>
  <c r="U44" i="3" s="1"/>
  <c r="AB43" i="3"/>
  <c r="S43" i="3"/>
  <c r="O43" i="3"/>
  <c r="P43" i="3" s="1"/>
  <c r="T43" i="3" s="1"/>
  <c r="U43" i="3" s="1"/>
  <c r="AB42" i="3"/>
  <c r="S42" i="3"/>
  <c r="O42" i="3"/>
  <c r="P42" i="3" s="1"/>
  <c r="AB41" i="3"/>
  <c r="S41" i="3"/>
  <c r="O41" i="3"/>
  <c r="P41" i="3" s="1"/>
  <c r="T41" i="3" s="1"/>
  <c r="U41" i="3" s="1"/>
  <c r="AB40" i="3"/>
  <c r="S40" i="3"/>
  <c r="O40" i="3"/>
  <c r="P40" i="3" s="1"/>
  <c r="T40" i="3" s="1"/>
  <c r="U40" i="3" s="1"/>
  <c r="AB39" i="3"/>
  <c r="S39" i="3"/>
  <c r="O39" i="3"/>
  <c r="P39" i="3" s="1"/>
  <c r="T39" i="3" s="1"/>
  <c r="U39" i="3" s="1"/>
  <c r="AB38" i="3"/>
  <c r="S38" i="3"/>
  <c r="O38" i="3"/>
  <c r="P38" i="3" s="1"/>
  <c r="AB37" i="3"/>
  <c r="S37" i="3"/>
  <c r="O37" i="3"/>
  <c r="P37" i="3" s="1"/>
  <c r="T37" i="3" s="1"/>
  <c r="U37" i="3" s="1"/>
  <c r="AB36" i="3"/>
  <c r="S36" i="3"/>
  <c r="O36" i="3"/>
  <c r="P36" i="3" s="1"/>
  <c r="T36" i="3" s="1"/>
  <c r="U36" i="3" s="1"/>
  <c r="AB35" i="3"/>
  <c r="S35" i="3"/>
  <c r="O35" i="3"/>
  <c r="P35" i="3" s="1"/>
  <c r="T35" i="3" s="1"/>
  <c r="U35" i="3" s="1"/>
  <c r="AB34" i="3"/>
  <c r="S34" i="3"/>
  <c r="O34" i="3"/>
  <c r="P34" i="3" s="1"/>
  <c r="AB33" i="3"/>
  <c r="S33" i="3"/>
  <c r="O33" i="3"/>
  <c r="P33" i="3" s="1"/>
  <c r="T33" i="3" s="1"/>
  <c r="U33" i="3" s="1"/>
  <c r="AB32" i="3"/>
  <c r="S32" i="3"/>
  <c r="O32" i="3"/>
  <c r="P32" i="3" s="1"/>
  <c r="T32" i="3" s="1"/>
  <c r="U32" i="3" s="1"/>
  <c r="AB31" i="3"/>
  <c r="S31" i="3"/>
  <c r="O31" i="3"/>
  <c r="P31" i="3" s="1"/>
  <c r="T31" i="3" s="1"/>
  <c r="U31" i="3" s="1"/>
  <c r="AB30" i="3"/>
  <c r="S30" i="3"/>
  <c r="O30" i="3"/>
  <c r="P30" i="3" s="1"/>
  <c r="AB29" i="3"/>
  <c r="S29" i="3"/>
  <c r="O29" i="3"/>
  <c r="P29" i="3" s="1"/>
  <c r="T29" i="3" s="1"/>
  <c r="U29" i="3" s="1"/>
  <c r="AB28" i="3"/>
  <c r="S28" i="3"/>
  <c r="O28" i="3"/>
  <c r="P28" i="3" s="1"/>
  <c r="T28" i="3" s="1"/>
  <c r="U28" i="3" s="1"/>
  <c r="AB27" i="3"/>
  <c r="S27" i="3"/>
  <c r="O27" i="3"/>
  <c r="P27" i="3" s="1"/>
  <c r="T27" i="3" s="1"/>
  <c r="U27" i="3" s="1"/>
  <c r="AB26" i="3"/>
  <c r="S26" i="3"/>
  <c r="O26" i="3"/>
  <c r="P26" i="3" s="1"/>
  <c r="AB25" i="3"/>
  <c r="S25" i="3"/>
  <c r="O25" i="3"/>
  <c r="P25" i="3" s="1"/>
  <c r="T25" i="3" s="1"/>
  <c r="U25" i="3" s="1"/>
  <c r="AB24" i="3"/>
  <c r="S24" i="3"/>
  <c r="O24" i="3"/>
  <c r="P24" i="3" s="1"/>
  <c r="T24" i="3" s="1"/>
  <c r="U24" i="3" s="1"/>
  <c r="AB23" i="3"/>
  <c r="S23" i="3"/>
  <c r="O23" i="3"/>
  <c r="P23" i="3" s="1"/>
  <c r="T23" i="3" s="1"/>
  <c r="U23" i="3" s="1"/>
  <c r="AB22" i="3"/>
  <c r="S22" i="3"/>
  <c r="O22" i="3"/>
  <c r="P22" i="3" s="1"/>
  <c r="AB21" i="3"/>
  <c r="S21" i="3"/>
  <c r="O21" i="3"/>
  <c r="P21" i="3" s="1"/>
  <c r="T21" i="3" s="1"/>
  <c r="U21" i="3" s="1"/>
  <c r="AB20" i="3"/>
  <c r="S20" i="3"/>
  <c r="O20" i="3"/>
  <c r="P20" i="3" s="1"/>
  <c r="T20" i="3" s="1"/>
  <c r="U20" i="3" s="1"/>
  <c r="AB19" i="3"/>
  <c r="S19" i="3"/>
  <c r="O19" i="3"/>
  <c r="P19" i="3" s="1"/>
  <c r="T19" i="3" s="1"/>
  <c r="U19" i="3" s="1"/>
  <c r="AB18" i="3"/>
  <c r="S18" i="3"/>
  <c r="O18" i="3"/>
  <c r="P18" i="3" s="1"/>
  <c r="AB17" i="3"/>
  <c r="S17" i="3"/>
  <c r="O17" i="3"/>
  <c r="P17" i="3" s="1"/>
  <c r="T17" i="3" s="1"/>
  <c r="U17" i="3" s="1"/>
  <c r="AB16" i="3"/>
  <c r="S16" i="3"/>
  <c r="O16" i="3"/>
  <c r="P16" i="3" s="1"/>
  <c r="T16" i="3" s="1"/>
  <c r="U16" i="3" s="1"/>
  <c r="AB15" i="3"/>
  <c r="S15" i="3"/>
  <c r="O15" i="3"/>
  <c r="P15" i="3" s="1"/>
  <c r="T15" i="3" s="1"/>
  <c r="U15" i="3" s="1"/>
  <c r="AB14" i="3"/>
  <c r="S14" i="3"/>
  <c r="O14" i="3"/>
  <c r="P14" i="3" s="1"/>
  <c r="AB13" i="3"/>
  <c r="S13" i="3"/>
  <c r="O13" i="3"/>
  <c r="P13" i="3" s="1"/>
  <c r="N8" i="3"/>
  <c r="M8" i="3"/>
  <c r="L8" i="3"/>
  <c r="K8" i="3"/>
  <c r="J8" i="3"/>
  <c r="I8" i="3"/>
  <c r="AA28" i="2"/>
  <c r="Y28" i="2"/>
  <c r="X28" i="2"/>
  <c r="W28" i="2"/>
  <c r="N28" i="2"/>
  <c r="M28" i="2"/>
  <c r="L28" i="2"/>
  <c r="K28" i="2"/>
  <c r="J28" i="2"/>
  <c r="I28" i="2"/>
  <c r="AB27" i="2"/>
  <c r="S27" i="2"/>
  <c r="O27" i="2"/>
  <c r="P27" i="2" s="1"/>
  <c r="AB26" i="2"/>
  <c r="S26" i="2"/>
  <c r="O26" i="2"/>
  <c r="P26" i="2" s="1"/>
  <c r="T26" i="2" s="1"/>
  <c r="U26" i="2" s="1"/>
  <c r="AB25" i="2"/>
  <c r="S25" i="2"/>
  <c r="O25" i="2"/>
  <c r="P25" i="2" s="1"/>
  <c r="AB24" i="2"/>
  <c r="S24" i="2"/>
  <c r="O24" i="2"/>
  <c r="P24" i="2" s="1"/>
  <c r="T24" i="2" s="1"/>
  <c r="U24" i="2" s="1"/>
  <c r="AB23" i="2"/>
  <c r="S23" i="2"/>
  <c r="O23" i="2"/>
  <c r="P23" i="2" s="1"/>
  <c r="T23" i="2" s="1"/>
  <c r="U23" i="2" s="1"/>
  <c r="AB22" i="2"/>
  <c r="S22" i="2"/>
  <c r="O22" i="2"/>
  <c r="P22" i="2" s="1"/>
  <c r="T22" i="2" s="1"/>
  <c r="U22" i="2" s="1"/>
  <c r="AB21" i="2"/>
  <c r="S21" i="2"/>
  <c r="O21" i="2"/>
  <c r="P21" i="2" s="1"/>
  <c r="AB20" i="2"/>
  <c r="S20" i="2"/>
  <c r="O20" i="2"/>
  <c r="P20" i="2" s="1"/>
  <c r="T20" i="2" s="1"/>
  <c r="U20" i="2" s="1"/>
  <c r="AB19" i="2"/>
  <c r="S19" i="2"/>
  <c r="O19" i="2"/>
  <c r="P19" i="2" s="1"/>
  <c r="T19" i="2" s="1"/>
  <c r="U19" i="2" s="1"/>
  <c r="AB18" i="2"/>
  <c r="S18" i="2"/>
  <c r="O18" i="2"/>
  <c r="P18" i="2" s="1"/>
  <c r="T18" i="2" s="1"/>
  <c r="U18" i="2" s="1"/>
  <c r="AB17" i="2"/>
  <c r="S17" i="2"/>
  <c r="O17" i="2"/>
  <c r="P17" i="2" s="1"/>
  <c r="AB16" i="2"/>
  <c r="S16" i="2"/>
  <c r="O16" i="2"/>
  <c r="P16" i="2" s="1"/>
  <c r="T16" i="2" s="1"/>
  <c r="U16" i="2" s="1"/>
  <c r="AB15" i="2"/>
  <c r="S15" i="2"/>
  <c r="O15" i="2"/>
  <c r="P15" i="2" s="1"/>
  <c r="T15" i="2" s="1"/>
  <c r="U15" i="2" s="1"/>
  <c r="AB14" i="2"/>
  <c r="S14" i="2"/>
  <c r="O14" i="2"/>
  <c r="P14" i="2" s="1"/>
  <c r="T14" i="2" s="1"/>
  <c r="U14" i="2" s="1"/>
  <c r="AB13" i="2"/>
  <c r="S13" i="2"/>
  <c r="O13" i="2"/>
  <c r="P13" i="2" s="1"/>
  <c r="N8" i="2"/>
  <c r="M8" i="2"/>
  <c r="L8" i="2"/>
  <c r="K8" i="2"/>
  <c r="J8" i="2"/>
  <c r="I8" i="2"/>
  <c r="W50" i="1"/>
  <c r="J50" i="1"/>
  <c r="L50" i="1"/>
  <c r="M50" i="1"/>
  <c r="N50" i="1"/>
  <c r="I50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A50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13" i="1"/>
  <c r="O14" i="1"/>
  <c r="P14" i="1" s="1"/>
  <c r="O15" i="1"/>
  <c r="P15" i="1" s="1"/>
  <c r="T15" i="1" s="1"/>
  <c r="U15" i="1" s="1"/>
  <c r="O16" i="1"/>
  <c r="P16" i="1" s="1"/>
  <c r="O17" i="1"/>
  <c r="P17" i="1" s="1"/>
  <c r="T17" i="1" s="1"/>
  <c r="U17" i="1" s="1"/>
  <c r="O18" i="1"/>
  <c r="P18" i="1" s="1"/>
  <c r="O19" i="1"/>
  <c r="P19" i="1" s="1"/>
  <c r="T19" i="1" s="1"/>
  <c r="U19" i="1" s="1"/>
  <c r="O20" i="1"/>
  <c r="P20" i="1" s="1"/>
  <c r="O21" i="1"/>
  <c r="P21" i="1" s="1"/>
  <c r="T21" i="1" s="1"/>
  <c r="U21" i="1" s="1"/>
  <c r="O22" i="1"/>
  <c r="P22" i="1" s="1"/>
  <c r="O23" i="1"/>
  <c r="P23" i="1" s="1"/>
  <c r="T23" i="1" s="1"/>
  <c r="U23" i="1" s="1"/>
  <c r="O24" i="1"/>
  <c r="P24" i="1" s="1"/>
  <c r="O25" i="1"/>
  <c r="P25" i="1" s="1"/>
  <c r="T25" i="1" s="1"/>
  <c r="U25" i="1" s="1"/>
  <c r="O26" i="1"/>
  <c r="P26" i="1" s="1"/>
  <c r="O27" i="1"/>
  <c r="P27" i="1" s="1"/>
  <c r="T27" i="1" s="1"/>
  <c r="U27" i="1" s="1"/>
  <c r="O28" i="1"/>
  <c r="P28" i="1" s="1"/>
  <c r="O29" i="1"/>
  <c r="P29" i="1" s="1"/>
  <c r="T29" i="1" s="1"/>
  <c r="U29" i="1" s="1"/>
  <c r="O30" i="1"/>
  <c r="P30" i="1" s="1"/>
  <c r="O31" i="1"/>
  <c r="P31" i="1" s="1"/>
  <c r="T31" i="1" s="1"/>
  <c r="U31" i="1" s="1"/>
  <c r="O32" i="1"/>
  <c r="P32" i="1" s="1"/>
  <c r="O33" i="1"/>
  <c r="P33" i="1" s="1"/>
  <c r="T33" i="1" s="1"/>
  <c r="U33" i="1" s="1"/>
  <c r="O34" i="1"/>
  <c r="P34" i="1" s="1"/>
  <c r="O35" i="1"/>
  <c r="P35" i="1" s="1"/>
  <c r="T35" i="1" s="1"/>
  <c r="U35" i="1" s="1"/>
  <c r="O36" i="1"/>
  <c r="P36" i="1" s="1"/>
  <c r="O37" i="1"/>
  <c r="P37" i="1" s="1"/>
  <c r="T37" i="1" s="1"/>
  <c r="U37" i="1" s="1"/>
  <c r="O38" i="1"/>
  <c r="P38" i="1" s="1"/>
  <c r="O39" i="1"/>
  <c r="P39" i="1" s="1"/>
  <c r="T39" i="1" s="1"/>
  <c r="U39" i="1" s="1"/>
  <c r="O40" i="1"/>
  <c r="P40" i="1" s="1"/>
  <c r="O41" i="1"/>
  <c r="P41" i="1" s="1"/>
  <c r="T41" i="1" s="1"/>
  <c r="U41" i="1" s="1"/>
  <c r="O42" i="1"/>
  <c r="P42" i="1" s="1"/>
  <c r="O43" i="1"/>
  <c r="P43" i="1" s="1"/>
  <c r="T43" i="1" s="1"/>
  <c r="U43" i="1" s="1"/>
  <c r="O44" i="1"/>
  <c r="P44" i="1" s="1"/>
  <c r="O45" i="1"/>
  <c r="P45" i="1" s="1"/>
  <c r="T45" i="1" s="1"/>
  <c r="U45" i="1" s="1"/>
  <c r="O46" i="1"/>
  <c r="P46" i="1" s="1"/>
  <c r="O47" i="1"/>
  <c r="P47" i="1" s="1"/>
  <c r="T47" i="1" s="1"/>
  <c r="U47" i="1" s="1"/>
  <c r="O48" i="1"/>
  <c r="P48" i="1" s="1"/>
  <c r="O49" i="1"/>
  <c r="P49" i="1" s="1"/>
  <c r="T49" i="1" s="1"/>
  <c r="U49" i="1" s="1"/>
  <c r="O13" i="1"/>
  <c r="P13" i="1" s="1"/>
  <c r="N8" i="1"/>
  <c r="AB23" i="1"/>
  <c r="AB22" i="1"/>
  <c r="AB21" i="1"/>
  <c r="AB20" i="1"/>
  <c r="AB19" i="1"/>
  <c r="AB18" i="1"/>
  <c r="AB17" i="1"/>
  <c r="AB16" i="1"/>
  <c r="AB15" i="1"/>
  <c r="AB14" i="1"/>
  <c r="AB13" i="1"/>
  <c r="M8" i="1"/>
  <c r="L8" i="1"/>
  <c r="K8" i="1"/>
  <c r="J8" i="1"/>
  <c r="I8" i="1"/>
  <c r="T51" i="3" l="1"/>
  <c r="U51" i="3" s="1"/>
  <c r="S52" i="3"/>
  <c r="T50" i="3"/>
  <c r="P52" i="3"/>
  <c r="O52" i="3"/>
  <c r="T14" i="3"/>
  <c r="U14" i="3" s="1"/>
  <c r="T18" i="3"/>
  <c r="U18" i="3" s="1"/>
  <c r="T22" i="3"/>
  <c r="U22" i="3" s="1"/>
  <c r="T26" i="3"/>
  <c r="U26" i="3" s="1"/>
  <c r="T30" i="3"/>
  <c r="U30" i="3" s="1"/>
  <c r="T34" i="3"/>
  <c r="U34" i="3" s="1"/>
  <c r="T38" i="3"/>
  <c r="U38" i="3" s="1"/>
  <c r="T42" i="3"/>
  <c r="U42" i="3" s="1"/>
  <c r="T46" i="3"/>
  <c r="U46" i="3" s="1"/>
  <c r="S28" i="2"/>
  <c r="AB28" i="2"/>
  <c r="T27" i="2"/>
  <c r="U27" i="2" s="1"/>
  <c r="T17" i="2"/>
  <c r="U17" i="2" s="1"/>
  <c r="T21" i="2"/>
  <c r="U21" i="2" s="1"/>
  <c r="T25" i="2"/>
  <c r="U25" i="2" s="1"/>
  <c r="T13" i="3"/>
  <c r="P28" i="2"/>
  <c r="T13" i="2"/>
  <c r="O28" i="2"/>
  <c r="T13" i="1"/>
  <c r="T46" i="1"/>
  <c r="U46" i="1" s="1"/>
  <c r="T42" i="1"/>
  <c r="U42" i="1" s="1"/>
  <c r="T38" i="1"/>
  <c r="U38" i="1" s="1"/>
  <c r="T34" i="1"/>
  <c r="U34" i="1" s="1"/>
  <c r="T30" i="1"/>
  <c r="U30" i="1" s="1"/>
  <c r="T26" i="1"/>
  <c r="U26" i="1" s="1"/>
  <c r="T22" i="1"/>
  <c r="U22" i="1" s="1"/>
  <c r="T18" i="1"/>
  <c r="U18" i="1" s="1"/>
  <c r="T14" i="1"/>
  <c r="U14" i="1" s="1"/>
  <c r="T48" i="1"/>
  <c r="U48" i="1" s="1"/>
  <c r="T44" i="1"/>
  <c r="U44" i="1" s="1"/>
  <c r="T40" i="1"/>
  <c r="U40" i="1" s="1"/>
  <c r="T36" i="1"/>
  <c r="U36" i="1" s="1"/>
  <c r="T32" i="1"/>
  <c r="U32" i="1" s="1"/>
  <c r="T28" i="1"/>
  <c r="U28" i="1" s="1"/>
  <c r="T24" i="1"/>
  <c r="U24" i="1" s="1"/>
  <c r="T20" i="1"/>
  <c r="U20" i="1" s="1"/>
  <c r="T16" i="1"/>
  <c r="U16" i="1" s="1"/>
  <c r="AB50" i="1"/>
  <c r="O50" i="1"/>
  <c r="P50" i="1"/>
  <c r="S50" i="1"/>
  <c r="U50" i="3" l="1"/>
  <c r="T52" i="3"/>
  <c r="U13" i="3"/>
  <c r="U13" i="2"/>
  <c r="U28" i="2" s="1"/>
  <c r="T28" i="2"/>
  <c r="X50" i="1"/>
  <c r="Y50" i="1"/>
  <c r="T50" i="1"/>
  <c r="U13" i="1"/>
  <c r="U50" i="1" s="1"/>
  <c r="U5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FROT Hervé</author>
  </authors>
  <commentList>
    <comment ref="Q13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4" authorId="0" shapeId="0" xr:uid="{A3BA2864-08B1-4C1F-A2B6-A03648B3C56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5" authorId="0" shapeId="0" xr:uid="{FED6E3AC-6F1A-4A7B-95F7-6CB85D741C16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6" authorId="0" shapeId="0" xr:uid="{CBB8481D-2EB7-4F62-8597-CC179830E53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7" authorId="0" shapeId="0" xr:uid="{C8EDDA98-4FB7-44F2-A66E-0E5E92B85A1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8" authorId="0" shapeId="0" xr:uid="{785FD869-4678-4F88-B41F-B74566C947F4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9" authorId="0" shapeId="0" xr:uid="{9BE51220-6D5A-476B-8B70-B85D7A573D90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0" authorId="0" shapeId="0" xr:uid="{4A5953B3-E75A-4BA9-8D54-41734A13AACF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1" authorId="0" shapeId="0" xr:uid="{FA3579FA-2FCE-47CF-800C-5F122D998BCF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2" authorId="0" shapeId="0" xr:uid="{92DD342E-B617-46A8-BC29-A08016E7C79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3" authorId="0" shapeId="0" xr:uid="{D6C1AC28-37C1-4803-913C-6FFD3244232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4" authorId="0" shapeId="0" xr:uid="{D1F0F136-9794-419D-A2DD-101B42DE4A7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5" authorId="0" shapeId="0" xr:uid="{FC049DDE-C7EA-4B3B-A2B3-21534E67AAC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6" authorId="0" shapeId="0" xr:uid="{AFAD6B91-5603-4F4A-9988-28EEE08FE888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7" authorId="0" shapeId="0" xr:uid="{88B50DBA-E373-431E-A14B-D0371CDDFA3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8" authorId="0" shapeId="0" xr:uid="{6E9DD8E2-DD4B-4828-873F-C7ED568743F3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9" authorId="0" shapeId="0" xr:uid="{7987C69F-6BA9-48E2-A69C-93803367343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0" authorId="0" shapeId="0" xr:uid="{BF5BC69B-9712-4C24-A7B1-702913EEBCC3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1" authorId="0" shapeId="0" xr:uid="{E3295C83-19BE-4369-81D9-929B81B88A63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2" authorId="0" shapeId="0" xr:uid="{40C83777-318D-4C06-8691-0257CC06B42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3" authorId="0" shapeId="0" xr:uid="{6860AD46-63D8-4B14-BE8E-56F2F18960DF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4" authorId="0" shapeId="0" xr:uid="{64553D7B-7079-47E0-B955-F905326B670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5" authorId="0" shapeId="0" xr:uid="{314DD0A2-70FE-445F-9672-ECCEC503302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6" authorId="0" shapeId="0" xr:uid="{646DCD14-EC24-4D2C-B358-3796A906B958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7" authorId="0" shapeId="0" xr:uid="{B4BA8594-7A82-4335-91E0-439698950983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8" authorId="0" shapeId="0" xr:uid="{E34C16AA-2646-42B3-B0E8-F53715CE100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9" authorId="0" shapeId="0" xr:uid="{F5853DA8-16EF-46B5-96E4-1A2F4AD5C7A6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0" authorId="0" shapeId="0" xr:uid="{E82C7DDB-5251-4F1B-8D85-CBE88AAB0E5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1" authorId="0" shapeId="0" xr:uid="{2778782F-B779-4A18-AEA6-37E20CE8D8EE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2" authorId="0" shapeId="0" xr:uid="{C9AB5625-3739-4827-9F8D-9DA125C38080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3" authorId="0" shapeId="0" xr:uid="{4B24148E-958A-492B-951B-6121EB80843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4" authorId="0" shapeId="0" xr:uid="{052130B9-1F2A-48F0-830F-EE64037AAC76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5" authorId="0" shapeId="0" xr:uid="{B3825C97-BECE-4062-9670-09A6052C841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6" authorId="0" shapeId="0" xr:uid="{8AD8F41C-23B7-4CA1-A581-A36222597EB4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7" authorId="0" shapeId="0" xr:uid="{789BE25E-1F0F-4531-8050-0402DA8AAFC6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8" authorId="0" shapeId="0" xr:uid="{E610A947-6260-46A2-ACC6-9242A984A4C1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9" authorId="0" shapeId="0" xr:uid="{70006A47-CB35-48B2-9B4C-856EF5CC6AB0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FROT Hervé</author>
  </authors>
  <commentList>
    <comment ref="Q13" authorId="0" shapeId="0" xr:uid="{16BC51B6-69D4-4F34-9D5C-3C1487591DD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4" authorId="0" shapeId="0" xr:uid="{3066AA2D-1F8D-4B31-BEF3-F75398E178E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5" authorId="0" shapeId="0" xr:uid="{5DECB93C-C32E-46AD-84C1-09E2FF4FAF9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6" authorId="0" shapeId="0" xr:uid="{02D8A1C8-68BD-4D1D-A2EE-3B84B5A9BB48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7" authorId="0" shapeId="0" xr:uid="{4E583311-B504-4DEA-B784-A468E4595BB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8" authorId="0" shapeId="0" xr:uid="{2CD7B25A-DB2B-4A67-9C43-669EF2A618B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9" authorId="0" shapeId="0" xr:uid="{E5A8CF2A-038B-4B7A-BC1E-8238198DD53F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0" authorId="0" shapeId="0" xr:uid="{EBA7B321-E958-4D44-90A5-9BB7E507B0D2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1" authorId="0" shapeId="0" xr:uid="{2BF211D5-F0AB-4D32-BE82-152E860F30B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2" authorId="0" shapeId="0" xr:uid="{855A7325-E5F5-4B00-A7F4-50949ED4C351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3" authorId="0" shapeId="0" xr:uid="{2B3367B3-BAEE-402D-B591-BA2E4870493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4" authorId="0" shapeId="0" xr:uid="{E71773AE-FB3A-42E5-AA36-DD58CAFF2FA6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5" authorId="0" shapeId="0" xr:uid="{1A6BC52A-E0B2-4F17-97EC-C7F4B11B1B1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6" authorId="0" shapeId="0" xr:uid="{A6CEE863-CF88-4CE5-B90F-95D097B175C1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7" authorId="0" shapeId="0" xr:uid="{1CB78EE1-880C-4688-9817-D6EAF4D65D1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FROT Hervé</author>
  </authors>
  <commentList>
    <comment ref="Q13" authorId="0" shapeId="0" xr:uid="{95FAD9D2-6106-43A9-92B2-2739056C30D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4" authorId="0" shapeId="0" xr:uid="{7D29530E-F014-4C33-BCA0-FE5E6332BF5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5" authorId="0" shapeId="0" xr:uid="{E138E3E2-3930-44EF-A6F7-E48329A0A05D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6" authorId="0" shapeId="0" xr:uid="{51FFF75E-D42A-4F9E-9612-79AA88AF326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7" authorId="0" shapeId="0" xr:uid="{93F3F06E-EE0F-4119-85CF-C499B36C04C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8" authorId="0" shapeId="0" xr:uid="{520911E8-0CB5-4311-BD89-98F1E16622A5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19" authorId="0" shapeId="0" xr:uid="{3700B483-45CB-478D-B4D0-8AE484AB7862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0" authorId="0" shapeId="0" xr:uid="{74674E0C-4B53-417A-B557-034F6C1B9C0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1" authorId="0" shapeId="0" xr:uid="{A713DB6F-F6C3-45A1-BEAB-AC1D874177B4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2" authorId="0" shapeId="0" xr:uid="{A0259F95-64AF-49FF-97E6-277FEA40D032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3" authorId="0" shapeId="0" xr:uid="{D120BEC3-89BE-4C8B-A55E-66129379E7F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4" authorId="0" shapeId="0" xr:uid="{136BA0B2-574F-47F2-AC67-703C72068EC3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5" authorId="0" shapeId="0" xr:uid="{5741AA2A-80BD-4D3E-A04C-789110ABC09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6" authorId="0" shapeId="0" xr:uid="{B1DAE7BB-264A-4EC1-B856-E1E272AF856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7" authorId="0" shapeId="0" xr:uid="{2DE6E80E-A4F0-4A22-A191-7E7D0206643D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8" authorId="0" shapeId="0" xr:uid="{0321E26C-BA90-4AED-9DA4-52BD8D824198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29" authorId="0" shapeId="0" xr:uid="{6AF1EE12-0FC5-4C4E-84F1-3EF10F53EEE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0" authorId="0" shapeId="0" xr:uid="{BC327753-21C4-4E79-A1D2-99B9D08F703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1" authorId="0" shapeId="0" xr:uid="{87BCC841-0DFF-43F1-8CE8-BC3CEA4C90AF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2" authorId="0" shapeId="0" xr:uid="{CD792F1E-0474-41A0-ABA4-6DF285343A20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3" authorId="0" shapeId="0" xr:uid="{5807CBBD-2CEF-415B-9110-FA0E31E8188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4" authorId="0" shapeId="0" xr:uid="{50320819-1790-4516-B934-6CE2DDA007D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5" authorId="0" shapeId="0" xr:uid="{13840608-8FBA-4A87-B588-362CF2FA02C2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6" authorId="0" shapeId="0" xr:uid="{85F17621-6200-4208-8EBE-69C8AA78B7DC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7" authorId="0" shapeId="0" xr:uid="{F689A432-16D5-49C7-898E-406C693BB31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8" authorId="0" shapeId="0" xr:uid="{96BCA022-B722-4220-97C6-7DC19F2B9A76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39" authorId="0" shapeId="0" xr:uid="{60434385-2957-4983-9F47-D323FFBFC512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0" authorId="0" shapeId="0" xr:uid="{F0830B9C-8EFC-4747-90E5-A1223AF6374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1" authorId="0" shapeId="0" xr:uid="{1B88AF39-B543-4CE2-9043-933177F61A31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2" authorId="0" shapeId="0" xr:uid="{135D7BAB-94E9-483E-B6C1-2A06BEB514BA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3" authorId="0" shapeId="0" xr:uid="{6C323EE9-1B00-447E-82FF-60ABEF653D7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4" authorId="0" shapeId="0" xr:uid="{53C820D5-5D8E-475B-B0F3-886959CB7A81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5" authorId="0" shapeId="0" xr:uid="{75DCF44A-EA11-4018-BF35-C6CC32B7DA2B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6" authorId="0" shapeId="0" xr:uid="{11D93981-BE94-485D-9556-4CD1A4721467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7" authorId="0" shapeId="0" xr:uid="{948399D2-4B56-471B-B00B-8EB181B2A2A2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8" authorId="0" shapeId="0" xr:uid="{72E88BB6-77E3-4EEA-9915-023839AE04F4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49" authorId="0" shapeId="0" xr:uid="{2B3A90EC-5283-4650-913B-F4778F441AB3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50" authorId="0" shapeId="0" xr:uid="{44D88D2F-86BA-49A0-8FD8-F11C32475EEE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  <comment ref="Q51" authorId="0" shapeId="0" xr:uid="{6C7AC94C-ADA2-4FEA-82C9-26F1A4179739}">
      <text>
        <r>
          <rPr>
            <sz val="8"/>
            <color indexed="81"/>
            <rFont val="Tahoma"/>
            <family val="2"/>
          </rPr>
          <t xml:space="preserve">Collecte trimestrielle, 4 par an
</t>
        </r>
      </text>
    </comment>
  </commentList>
</comments>
</file>

<file path=xl/sharedStrings.xml><?xml version="1.0" encoding="utf-8"?>
<sst xmlns="http://schemas.openxmlformats.org/spreadsheetml/2006/main" count="483" uniqueCount="297">
  <si>
    <t>Nom du Candidat</t>
  </si>
  <si>
    <t>Type de déchets</t>
  </si>
  <si>
    <t>Tous les prix du bordereau sont réputés complets et comprennent notamment l’ensemble des charges fiscales, parafiscales ou autres frappant la prestation.</t>
  </si>
  <si>
    <t>Type de container</t>
  </si>
  <si>
    <t xml:space="preserve"> </t>
  </si>
  <si>
    <t>Coût location mensuel HT</t>
  </si>
  <si>
    <t>Coût location mensuel TTC</t>
  </si>
  <si>
    <t>Remplir les cases de couleur jaune</t>
  </si>
  <si>
    <t>PERIMETRE</t>
  </si>
  <si>
    <t>COLLECTE EXCEPTIONNELLE</t>
  </si>
  <si>
    <t>Département</t>
  </si>
  <si>
    <t>Site</t>
  </si>
  <si>
    <t>Adresse</t>
  </si>
  <si>
    <t>CP</t>
  </si>
  <si>
    <t>Ville</t>
  </si>
  <si>
    <t>FORFAIT LOCATION</t>
  </si>
  <si>
    <t>FORFAIT COLLECTE</t>
  </si>
  <si>
    <t>Forfait 
mensuel 
HT</t>
  </si>
  <si>
    <t>PU HT par collecte</t>
  </si>
  <si>
    <t>Prix HT par collecte</t>
  </si>
  <si>
    <t>Prix TTC par collecte</t>
  </si>
  <si>
    <t>09000</t>
  </si>
  <si>
    <t>FOIX</t>
  </si>
  <si>
    <t>09100</t>
  </si>
  <si>
    <t>PAMIERS</t>
  </si>
  <si>
    <t>09300</t>
  </si>
  <si>
    <t>LAVELANET</t>
  </si>
  <si>
    <t>PORTET SUR GARONNE</t>
  </si>
  <si>
    <t>TOULOUSE</t>
  </si>
  <si>
    <t>VILLEFRANCHE DE LAURAGAIS</t>
  </si>
  <si>
    <t>COLOMIERS</t>
  </si>
  <si>
    <t>CASTELGINEST</t>
  </si>
  <si>
    <t>CONDOM</t>
  </si>
  <si>
    <t>TARBES</t>
  </si>
  <si>
    <t>LOURDES</t>
  </si>
  <si>
    <t>MONTAUBAN</t>
  </si>
  <si>
    <t>82000</t>
  </si>
  <si>
    <t>Lot 1 Sud Ouest : départements 09 31 32 65 82</t>
  </si>
  <si>
    <r>
      <rPr>
        <sz val="11"/>
        <color indexed="8"/>
        <rFont val="Calibri"/>
        <family val="2"/>
      </rPr>
      <t>FOIX +</t>
    </r>
    <r>
      <rPr>
        <sz val="11"/>
        <color theme="9" tint="-0.249977111117893"/>
        <rFont val="Calibri"/>
        <family val="2"/>
      </rPr>
      <t xml:space="preserve"> </t>
    </r>
    <r>
      <rPr>
        <sz val="11"/>
        <rFont val="Calibri"/>
        <family val="2"/>
      </rPr>
      <t>DD Ariège</t>
    </r>
  </si>
  <si>
    <t>3 Rue Germain Authié</t>
  </si>
  <si>
    <t>2 Rue du Colonel Beltrame</t>
  </si>
  <si>
    <t>5 Bis Rte de Trémège ZAC Gabrielat</t>
  </si>
  <si>
    <t>SAINT GIRONS</t>
  </si>
  <si>
    <t>14, Chemin de Pégoumas</t>
  </si>
  <si>
    <t xml:space="preserve">09200 </t>
  </si>
  <si>
    <t xml:space="preserve">SAINT GIRONS </t>
  </si>
  <si>
    <t>BLAGNAC</t>
  </si>
  <si>
    <t>11,  Mail Louis Aragon</t>
  </si>
  <si>
    <t>31700</t>
  </si>
  <si>
    <t>12,  Rue Pont Vieil</t>
  </si>
  <si>
    <t>31780</t>
  </si>
  <si>
    <t>25,  Boulevard Victor Hugo</t>
  </si>
  <si>
    <t>31770</t>
  </si>
  <si>
    <t>DD HAUTE GARONNE</t>
  </si>
  <si>
    <t>6-8 boulevard Florence Arthaud</t>
  </si>
  <si>
    <t>31300</t>
  </si>
  <si>
    <t xml:space="preserve">DIRECTION DE LA PRODUCTION Site BALMA </t>
  </si>
  <si>
    <t>33/43, Avenue Georges Pompidou - Bât.D</t>
  </si>
  <si>
    <t>31130</t>
  </si>
  <si>
    <t>BALMA</t>
  </si>
  <si>
    <t>DIRECTION REGIONALE Site BALMA</t>
  </si>
  <si>
    <t>33/43, Avenue Georges Pompidou -Bât. E</t>
  </si>
  <si>
    <t xml:space="preserve">FORMATION Site BALMA </t>
  </si>
  <si>
    <t>33-43 avenue Georges Pompidou - Bât.G</t>
  </si>
  <si>
    <t>LABEGE</t>
  </si>
  <si>
    <t>298,  Allée du Lac Greenpark</t>
  </si>
  <si>
    <t>31670</t>
  </si>
  <si>
    <t>Local OS LES ARGOULETS</t>
  </si>
  <si>
    <t>38 bis,  Rue Louis Plana</t>
  </si>
  <si>
    <t>31500</t>
  </si>
  <si>
    <t>MURET</t>
  </si>
  <si>
    <t>181187,  Avenue Jacques Douzans</t>
  </si>
  <si>
    <t>31600</t>
  </si>
  <si>
    <t>6,  Rue de l'Hôtel de Ville</t>
  </si>
  <si>
    <t>31120</t>
  </si>
  <si>
    <t>SAINT-GAUDENS</t>
  </si>
  <si>
    <t>5 bis,  Avenue Anselme Arrieu</t>
  </si>
  <si>
    <t>31800</t>
  </si>
  <si>
    <t>SAINT GAUDENS</t>
  </si>
  <si>
    <t>SAINT-JEAN</t>
  </si>
  <si>
    <t>6,  Chemin du Bois Saget</t>
  </si>
  <si>
    <t>31240</t>
  </si>
  <si>
    <t>SAINT JEAN</t>
  </si>
  <si>
    <t xml:space="preserve">TOULOUSE BELLEFONTAINE </t>
  </si>
  <si>
    <t>63, allées de Bellefontaine</t>
  </si>
  <si>
    <t>TOULOUSE BORDEROUGE</t>
  </si>
  <si>
    <t>6,  Rue Françoise D'Eaubonne</t>
  </si>
  <si>
    <t>31200</t>
  </si>
  <si>
    <t>TOULOUSE CARTOUCHERIE</t>
  </si>
  <si>
    <t>, Voie du Toec - ZAC de la Cartoucherie</t>
  </si>
  <si>
    <t>TOULOUSE HIPPODROME</t>
  </si>
  <si>
    <t>280, route de Saint-Simon</t>
  </si>
  <si>
    <t>TOULOUSE JOLIMONT</t>
  </si>
  <si>
    <t>7,  Avenue Léon Blum</t>
  </si>
  <si>
    <t>TOULOUSE LA PLAINE</t>
  </si>
  <si>
    <t>1,  Impasse René Couzinet</t>
  </si>
  <si>
    <t>31400</t>
  </si>
  <si>
    <t>TOULOUSE SAINT-MICHEL</t>
  </si>
  <si>
    <t>2/4,  Avenue de l'URSS</t>
  </si>
  <si>
    <t>Place des Cerisiers</t>
  </si>
  <si>
    <t>31290</t>
  </si>
  <si>
    <t>AUCH + DD GERS</t>
  </si>
  <si>
    <t>8,  Rue Racine</t>
  </si>
  <si>
    <t>32000</t>
  </si>
  <si>
    <t>AUCH</t>
  </si>
  <si>
    <t>2 bis,  Rue Lamartine</t>
  </si>
  <si>
    <t>32100</t>
  </si>
  <si>
    <t>L'ISLE JOURDAIN</t>
  </si>
  <si>
    <t>12, rue Roger Couderc</t>
  </si>
  <si>
    <t>32600</t>
  </si>
  <si>
    <t>DD HAUTES-PYRENEES</t>
  </si>
  <si>
    <t>8,  Rue des Tilleuls</t>
  </si>
  <si>
    <t>65000</t>
  </si>
  <si>
    <t>LANNEMEZAN</t>
  </si>
  <si>
    <t xml:space="preserve">Place du 14 juillet </t>
  </si>
  <si>
    <t>65300</t>
  </si>
  <si>
    <t>11 E, boulevard du centenaire</t>
  </si>
  <si>
    <t>65100</t>
  </si>
  <si>
    <t>TARBES ARSENAL</t>
  </si>
  <si>
    <t>Rue de la Cartoucherie</t>
  </si>
  <si>
    <t>TARBES PYRENEES</t>
  </si>
  <si>
    <t>24,  Avenue Aristide Briand</t>
  </si>
  <si>
    <t>CASTELSARRASIN</t>
  </si>
  <si>
    <t>4,  Cote des Charretiers</t>
  </si>
  <si>
    <t>82100</t>
  </si>
  <si>
    <t>DD TARN-ET-GARONNE</t>
  </si>
  <si>
    <t>35-37,  Rue Michelet</t>
  </si>
  <si>
    <t>MONTAUBAN ALBASUD</t>
  </si>
  <si>
    <t>205,  Avenue de l'Europe</t>
  </si>
  <si>
    <t>MONTAUBAN NORD</t>
  </si>
  <si>
    <t>124,  Rue de Pater</t>
  </si>
  <si>
    <t>Lot</t>
  </si>
  <si>
    <t>Papier/Cartonnettes</t>
  </si>
  <si>
    <t>Métal</t>
  </si>
  <si>
    <t>Verres</t>
  </si>
  <si>
    <t>Textile</t>
  </si>
  <si>
    <t>Plastiques</t>
  </si>
  <si>
    <r>
      <t xml:space="preserve">PAV
</t>
    </r>
    <r>
      <rPr>
        <b/>
        <u/>
        <sz val="11"/>
        <color theme="0"/>
        <rFont val="Calibri"/>
        <family val="2"/>
        <scheme val="minor"/>
      </rPr>
      <t>Compris entre 80L et 90L</t>
    </r>
  </si>
  <si>
    <t>Qté PAV Plastiques</t>
  </si>
  <si>
    <t>Qté PAV Métal</t>
  </si>
  <si>
    <t>Qté PAV Verre</t>
  </si>
  <si>
    <t>Qté PAV DEEE</t>
  </si>
  <si>
    <t>DEEE</t>
  </si>
  <si>
    <t>Qté PAV Textile</t>
  </si>
  <si>
    <t>Quantité / an</t>
  </si>
  <si>
    <t>Forfait 
annuel
HT (1)</t>
  </si>
  <si>
    <t>Forfait 
annuel
HT (2)</t>
  </si>
  <si>
    <t>Forfait 
annuel 
Total HT (1)+(2)</t>
  </si>
  <si>
    <t>Forfait 
annuel 
Total TTC (1)+(2)</t>
  </si>
  <si>
    <t>Total Forfait</t>
  </si>
  <si>
    <t>Forfait réunions et Signalétique</t>
  </si>
  <si>
    <t>Forfait 
réunion sensibilisation en présentiel TTC</t>
  </si>
  <si>
    <t>Forfait 
réunion sensibilisation en distanciel TTC</t>
  </si>
  <si>
    <t>Forfait 
signalétique (conception, impression et pose) TTC</t>
  </si>
  <si>
    <t>Lot 3 Est Occitanie : départements 30 34 66 11</t>
  </si>
  <si>
    <t>Lot 2 Nord Occitanie : départements 46 81 12 48</t>
  </si>
  <si>
    <t>DECAZEVILLE</t>
  </si>
  <si>
    <t>ZI du Centre-Avenue du 10 Août</t>
  </si>
  <si>
    <t>12300</t>
  </si>
  <si>
    <t>MILLAU</t>
  </si>
  <si>
    <t>12,  Avenue Edouard Alfred Martel</t>
  </si>
  <si>
    <t>12100</t>
  </si>
  <si>
    <r>
      <t>RODEZ</t>
    </r>
    <r>
      <rPr>
        <sz val="11"/>
        <color theme="9" tint="-0.249977111117893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+ DD AVEYRON</t>
    </r>
  </si>
  <si>
    <t>2,  245 Rue Théodore Mathieu</t>
  </si>
  <si>
    <t>12000</t>
  </si>
  <si>
    <t>RODEZ</t>
  </si>
  <si>
    <t>VILLEFRANCHE DE ROUERGUE</t>
  </si>
  <si>
    <t>,  Chemin des Pierres</t>
  </si>
  <si>
    <t>12200</t>
  </si>
  <si>
    <t>CAHORS + DD LOT</t>
  </si>
  <si>
    <t>94,  Rue Hauteserre</t>
  </si>
  <si>
    <t>46000</t>
  </si>
  <si>
    <t>CAHORS</t>
  </si>
  <si>
    <t>FIGEAC</t>
  </si>
  <si>
    <t xml:space="preserve">8 Avenue Joseph Loubet </t>
  </si>
  <si>
    <t>SOUILLAC</t>
  </si>
  <si>
    <t>,  Place de la Gare</t>
  </si>
  <si>
    <t>46200</t>
  </si>
  <si>
    <t>MENDE + DD LOZERE</t>
  </si>
  <si>
    <t>44 Bis, Avenue du 11 novembre</t>
  </si>
  <si>
    <t>MENDE</t>
  </si>
  <si>
    <t>ALBI</t>
  </si>
  <si>
    <t>Avenue Pierre Gilles de Gennes</t>
  </si>
  <si>
    <t>81000</t>
  </si>
  <si>
    <t>AUSSILLON-MAZAMET</t>
  </si>
  <si>
    <t>28,  Boulevard du Thore - ZT du Textile</t>
  </si>
  <si>
    <t>81200</t>
  </si>
  <si>
    <t>AUSSILLON</t>
  </si>
  <si>
    <t>CARMAUX</t>
  </si>
  <si>
    <t>28,  Rue de la Verrerie</t>
  </si>
  <si>
    <t>81400</t>
  </si>
  <si>
    <t>CASTRES</t>
  </si>
  <si>
    <t>68,  Pierre Mendes France</t>
  </si>
  <si>
    <t>81100</t>
  </si>
  <si>
    <t>DD TARN</t>
  </si>
  <si>
    <t>GAILLAC</t>
  </si>
  <si>
    <t>510,  Avenue François Mitterand</t>
  </si>
  <si>
    <t>81600</t>
  </si>
  <si>
    <t>GRAULHET</t>
  </si>
  <si>
    <t>,  Avenue Rhin et Danube</t>
  </si>
  <si>
    <t>81300</t>
  </si>
  <si>
    <t>CARCASSONNE</t>
  </si>
  <si>
    <t>34 Boulevard Irène et Frédéric Joliot Curie</t>
  </si>
  <si>
    <t xml:space="preserve">CARCASSONNE </t>
  </si>
  <si>
    <t xml:space="preserve">CASTELNAUDARY </t>
  </si>
  <si>
    <t>Boulevard Général Lapasset Espace Tuffery</t>
  </si>
  <si>
    <t>CASTELNAUDARY</t>
  </si>
  <si>
    <t>DD AUDE</t>
  </si>
  <si>
    <t>LEZIGNAN</t>
  </si>
  <si>
    <t>Plaine de caumont - 4 bis Rue Becquerel</t>
  </si>
  <si>
    <t>LIMOUX</t>
  </si>
  <si>
    <t>ZI de Flassa - 3 impasse Didier Daurat</t>
  </si>
  <si>
    <t>NARBONNE</t>
  </si>
  <si>
    <t>ZAC de la Coupe - Rue Antoine Becquerel</t>
  </si>
  <si>
    <t>ALES AVENE</t>
  </si>
  <si>
    <t>29, chemin des 2 Mas</t>
  </si>
  <si>
    <t>ALES</t>
  </si>
  <si>
    <t>ALES GARDON</t>
  </si>
  <si>
    <t>5, avenue Jean-Baptiste Dumas</t>
  </si>
  <si>
    <t>BAGNOLS SUR CEZE</t>
  </si>
  <si>
    <t>520 Avenue Roger Salengro</t>
  </si>
  <si>
    <t>BEAUCAIRE</t>
  </si>
  <si>
    <t>Chemin Clapas de Cornut</t>
  </si>
  <si>
    <t>DD GARD</t>
  </si>
  <si>
    <t xml:space="preserve">Alphatis II - 33, allée de l'Argentine </t>
  </si>
  <si>
    <t>NIMES</t>
  </si>
  <si>
    <t>LE VIGAN</t>
  </si>
  <si>
    <t>ZAC le Tessan</t>
  </si>
  <si>
    <t>NIMES 7 COLLINES</t>
  </si>
  <si>
    <t>165, rue Philippe Maupas - ZAC, Georges Besse II</t>
  </si>
  <si>
    <t xml:space="preserve">NIMES COURBESSAC </t>
  </si>
  <si>
    <t>335 Route d'Avignon</t>
  </si>
  <si>
    <t>NIMES ST CESAIRE</t>
  </si>
  <si>
    <t>3788, avenue Kennedy - Quartier Quiquillon</t>
  </si>
  <si>
    <t>VAUVERT</t>
  </si>
  <si>
    <t>79  - avenue mas saint Laurent - ZAC Coté Soleil</t>
  </si>
  <si>
    <t>VILLENEUVE LES AVIGNON</t>
  </si>
  <si>
    <t>Place St Pons</t>
  </si>
  <si>
    <t>34</t>
  </si>
  <si>
    <t>AGDE</t>
  </si>
  <si>
    <t>82, chemin de Janin</t>
  </si>
  <si>
    <t>BEZIERS CAPISCOL</t>
  </si>
  <si>
    <t>Parc Club la Devèze - 166 Rue Maurice Béjart</t>
  </si>
  <si>
    <t>BEZIERS</t>
  </si>
  <si>
    <t>BEZIERS COURONDELLE</t>
  </si>
  <si>
    <t>75, boulevard Colette Besson</t>
  </si>
  <si>
    <t xml:space="preserve">CLERMONT L'HERAULT 
</t>
  </si>
  <si>
    <t>16 Avenue de Montpellier</t>
  </si>
  <si>
    <t>CLERMONT L'HERAULT</t>
  </si>
  <si>
    <t>MONTPELLIER</t>
  </si>
  <si>
    <t>DIRECTION DE LA PRODUCTION Site MONTPELLIER</t>
  </si>
  <si>
    <t>Parc Eurêka - 144 rue d'Odin
Le Mustang</t>
  </si>
  <si>
    <t>DIRECTION REGIONALE Site MONTPELLIER</t>
  </si>
  <si>
    <t>600 route de Vauguieres</t>
  </si>
  <si>
    <t>Local OS MONTPELLIER</t>
  </si>
  <si>
    <t>1350, av Albert Einstein - bât 11</t>
  </si>
  <si>
    <t>LUNEL</t>
  </si>
  <si>
    <t>300, avenue des abrivados</t>
  </si>
  <si>
    <t>MONTPELLIER CASTELNAU</t>
  </si>
  <si>
    <t>400, avenue Marcel Dassault</t>
  </si>
  <si>
    <t>CASTENAU LE LEZ</t>
  </si>
  <si>
    <t>MONTPELLIER CEVENNES</t>
  </si>
  <si>
    <t>1480 rue du Pilory</t>
  </si>
  <si>
    <t>MONTPELLIER MAS DE GRILLE</t>
  </si>
  <si>
    <r>
      <t xml:space="preserve">ZAC Mas de grille </t>
    </r>
    <r>
      <rPr>
        <sz val="11"/>
        <rFont val="Calibri"/>
        <family val="2"/>
      </rPr>
      <t>- Rue Théophraste Renaudot</t>
    </r>
  </si>
  <si>
    <t>SAINT JEAN DE VEDAS</t>
  </si>
  <si>
    <t>MONTPELLIER MEDITERRANEE</t>
  </si>
  <si>
    <t>"Le Pégase" - 300, impasse John Lock</t>
  </si>
  <si>
    <t>PEROLS</t>
  </si>
  <si>
    <t>PEZENAS</t>
  </si>
  <si>
    <t xml:space="preserve">ZA des Rodettes </t>
  </si>
  <si>
    <t>SETE</t>
  </si>
  <si>
    <t>220, avenue Maréchal Juin</t>
  </si>
  <si>
    <t>ARGELES SUR MER</t>
  </si>
  <si>
    <t>Lotissement l'Oliveraie - Avenue de Mongat</t>
  </si>
  <si>
    <t>CERET</t>
  </si>
  <si>
    <t>N°8 , Rue du Barbet- Lieu-dit : Tech Oulrich</t>
  </si>
  <si>
    <t>DD PYRENEES-ORIENTALES</t>
  </si>
  <si>
    <t>4 Av. Ambroise Croizat - Immeuble Camcom-</t>
  </si>
  <si>
    <t>CABESTANY</t>
  </si>
  <si>
    <t>PERPIGNAN POLYGONE</t>
  </si>
  <si>
    <t>331, rue Beau de Rochas</t>
  </si>
  <si>
    <t>PERPIGNAN</t>
  </si>
  <si>
    <t xml:space="preserve">PERPIGNAN SAINT ASSISCLE </t>
  </si>
  <si>
    <t>3, rue de la Vigneronne</t>
  </si>
  <si>
    <t>PERPIGNAN SANT VICENS</t>
  </si>
  <si>
    <t>14, chemein de Saint Gauderique</t>
  </si>
  <si>
    <t>PRADES</t>
  </si>
  <si>
    <t>4, Place du Docteur Jacques Salies</t>
  </si>
  <si>
    <t xml:space="preserve">DD HERAULT </t>
  </si>
  <si>
    <t>Qté PAV Papier/Cartonettes</t>
  </si>
  <si>
    <r>
      <t xml:space="preserve">PAV 
</t>
    </r>
    <r>
      <rPr>
        <b/>
        <u/>
        <sz val="11"/>
        <color theme="0"/>
        <rFont val="Calibri"/>
        <family val="2"/>
        <scheme val="minor"/>
      </rPr>
      <t>Compris entre 80L et 90L</t>
    </r>
  </si>
  <si>
    <t>Qté PAV Papier/Cartonnettes</t>
  </si>
  <si>
    <t>MARCHE DELEGUE 
MARCHE DE SERVICES DE COLLECTE ET TRAITEMENT DE DECHETS 
BORDEREAU DES PRIX LOT 1 (Papier, Plastique, Métal, Verre) + Textile + DEEE
COLLECTES ET LOCATION CONTAINERS (PAV), COLLECTES EXCEPTIONNELLES</t>
  </si>
  <si>
    <t>MARCHE DELEGUE
MARCHE DE SERVICES DE COLLECTE ET TRAITEMENT DE DECHETS 
BORDEREAU DES PRIX LOT 2 (Papier, Plastique, Métal, Verre) + Textile + DEEE
COLLECTES ET LOCATION CONTAINERS (PAV), COLLECTES EXCEPTIONNELLES</t>
  </si>
  <si>
    <t>MARCHE DELEGUE
MARCHE DE SERVICES DE COLLECTE ET TRAITEMENT DE DECHETS 
BORDEREAU DES PRIX LOT 3 (Papier, Plastique, Métal, Verre) + Textile + DEEE
COLLECTES ET LOCATION CONTAINERS (PAV), COLLECTES EXCEPTIONNELLES</t>
  </si>
  <si>
    <t xml:space="preserve">Effectif ETP au28 février 2025
CDD-CDI-PEC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</si>
</sst>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0000"/>
  </numFmts>
  <fonts count="26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sz val="8"/>
      <name val="Comic Sans MS"/>
      <family val="4"/>
    </font>
    <font>
      <sz val="11"/>
      <color indexed="8"/>
      <name val="Calibri"/>
      <family val="2"/>
    </font>
    <font>
      <sz val="11"/>
      <color theme="9" tint="-0.249977111117893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7F7F7F"/>
        <bgColor rgb="FF666699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18"/>
      </right>
      <top style="thin">
        <color indexed="18"/>
      </top>
      <bottom style="thin">
        <color indexed="18"/>
      </bottom>
      <diagonal/>
    </border>
    <border>
      <left/>
      <right style="dotted">
        <color indexed="18"/>
      </right>
      <top/>
      <bottom style="thin">
        <color indexed="18"/>
      </bottom>
      <diagonal/>
    </border>
    <border>
      <left style="dotted">
        <color indexed="18"/>
      </left>
      <right style="dotted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 indent="1"/>
    </xf>
    <xf numFmtId="0" fontId="0" fillId="4" borderId="2" xfId="0" applyFill="1" applyBorder="1" applyAlignment="1" applyProtection="1">
      <alignment vertical="center"/>
      <protection locked="0"/>
    </xf>
    <xf numFmtId="0" fontId="5" fillId="5" borderId="3" xfId="0" applyFont="1" applyFill="1" applyBorder="1" applyAlignment="1">
      <alignment horizontal="left" vertical="center" indent="1"/>
    </xf>
    <xf numFmtId="0" fontId="6" fillId="5" borderId="4" xfId="0" applyFont="1" applyFill="1" applyBorder="1" applyAlignment="1">
      <alignment vertical="center"/>
    </xf>
    <xf numFmtId="0" fontId="5" fillId="5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horizontal="right" vertical="center" wrapText="1" indent="1"/>
    </xf>
    <xf numFmtId="0" fontId="0" fillId="0" borderId="0" xfId="0" applyAlignment="1">
      <alignment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vertical="center"/>
      <protection locked="0"/>
    </xf>
    <xf numFmtId="0" fontId="2" fillId="2" borderId="11" xfId="0" applyFont="1" applyFill="1" applyBorder="1" applyAlignment="1">
      <alignment horizontal="left" vertical="center" indent="1"/>
    </xf>
    <xf numFmtId="0" fontId="0" fillId="2" borderId="12" xfId="0" applyFill="1" applyBorder="1" applyAlignment="1">
      <alignment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3" fillId="6" borderId="30" xfId="0" applyFont="1" applyFill="1" applyBorder="1" applyAlignment="1">
      <alignment horizontal="center" vertical="center" wrapText="1"/>
    </xf>
    <xf numFmtId="1" fontId="15" fillId="4" borderId="33" xfId="0" applyNumberFormat="1" applyFont="1" applyFill="1" applyBorder="1" applyAlignment="1" applyProtection="1">
      <alignment horizontal="center" vertical="center"/>
      <protection locked="0"/>
    </xf>
    <xf numFmtId="44" fontId="16" fillId="10" borderId="32" xfId="1" applyFont="1" applyFill="1" applyBorder="1" applyAlignment="1">
      <alignment vertical="center"/>
    </xf>
    <xf numFmtId="44" fontId="15" fillId="4" borderId="35" xfId="1" applyFont="1" applyFill="1" applyBorder="1" applyAlignment="1" applyProtection="1">
      <alignment vertical="center"/>
      <protection locked="0"/>
    </xf>
    <xf numFmtId="44" fontId="17" fillId="11" borderId="32" xfId="0" applyNumberFormat="1" applyFont="1" applyFill="1" applyBorder="1" applyAlignment="1">
      <alignment vertical="center" wrapText="1"/>
    </xf>
    <xf numFmtId="44" fontId="17" fillId="4" borderId="31" xfId="0" applyNumberFormat="1" applyFont="1" applyFill="1" applyBorder="1" applyAlignment="1" applyProtection="1">
      <alignment vertical="center" wrapText="1"/>
      <protection locked="0"/>
    </xf>
    <xf numFmtId="44" fontId="17" fillId="11" borderId="36" xfId="0" applyNumberFormat="1" applyFont="1" applyFill="1" applyBorder="1" applyAlignment="1">
      <alignment vertical="center" wrapText="1"/>
    </xf>
    <xf numFmtId="0" fontId="0" fillId="12" borderId="0" xfId="0" applyFill="1" applyAlignment="1">
      <alignment vertical="center"/>
    </xf>
    <xf numFmtId="0" fontId="0" fillId="0" borderId="0" xfId="0" applyAlignment="1">
      <alignment horizontal="center" vertical="center"/>
    </xf>
    <xf numFmtId="44" fontId="17" fillId="0" borderId="17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1" fillId="7" borderId="17" xfId="0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20" fillId="13" borderId="37" xfId="0" applyFont="1" applyFill="1" applyBorder="1" applyAlignment="1">
      <alignment horizontal="center" vertical="center" wrapText="1"/>
    </xf>
    <xf numFmtId="0" fontId="14" fillId="10" borderId="17" xfId="0" applyFont="1" applyFill="1" applyBorder="1" applyAlignment="1">
      <alignment horizontal="left" vertical="center"/>
    </xf>
    <xf numFmtId="0" fontId="19" fillId="10" borderId="17" xfId="0" applyFont="1" applyFill="1" applyBorder="1" applyAlignment="1">
      <alignment horizontal="left" vertical="center"/>
    </xf>
    <xf numFmtId="0" fontId="19" fillId="10" borderId="17" xfId="0" quotePrefix="1" applyFont="1" applyFill="1" applyBorder="1" applyAlignment="1">
      <alignment horizontal="center" vertical="center"/>
    </xf>
    <xf numFmtId="0" fontId="20" fillId="13" borderId="38" xfId="0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9" fillId="10" borderId="17" xfId="0" applyFont="1" applyFill="1" applyBorder="1" applyAlignment="1">
      <alignment horizontal="left" vertical="center" wrapText="1"/>
    </xf>
    <xf numFmtId="0" fontId="20" fillId="13" borderId="17" xfId="0" applyFont="1" applyFill="1" applyBorder="1" applyAlignment="1">
      <alignment horizontal="center" vertical="center" wrapText="1"/>
    </xf>
    <xf numFmtId="0" fontId="19" fillId="10" borderId="20" xfId="0" applyFont="1" applyFill="1" applyBorder="1" applyAlignment="1">
      <alignment horizontal="left" vertical="center"/>
    </xf>
    <xf numFmtId="0" fontId="19" fillId="10" borderId="20" xfId="0" applyFont="1" applyFill="1" applyBorder="1" applyAlignment="1">
      <alignment horizontal="center" vertical="center"/>
    </xf>
    <xf numFmtId="0" fontId="19" fillId="10" borderId="39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44" fontId="16" fillId="10" borderId="6" xfId="1" applyFont="1" applyFill="1" applyBorder="1" applyAlignment="1">
      <alignment vertical="center"/>
    </xf>
    <xf numFmtId="0" fontId="13" fillId="6" borderId="29" xfId="0" applyFont="1" applyFill="1" applyBorder="1" applyAlignment="1">
      <alignment horizontal="center" vertical="center" wrapText="1"/>
    </xf>
    <xf numFmtId="0" fontId="13" fillId="6" borderId="42" xfId="0" applyFont="1" applyFill="1" applyBorder="1" applyAlignment="1">
      <alignment horizontal="center" vertical="center" wrapText="1"/>
    </xf>
    <xf numFmtId="44" fontId="17" fillId="0" borderId="5" xfId="0" applyNumberFormat="1" applyFont="1" applyBorder="1" applyAlignment="1">
      <alignment vertical="center" wrapText="1"/>
    </xf>
    <xf numFmtId="0" fontId="13" fillId="6" borderId="43" xfId="0" applyFont="1" applyFill="1" applyBorder="1" applyAlignment="1">
      <alignment horizontal="center" vertical="center" wrapText="1"/>
    </xf>
    <xf numFmtId="1" fontId="15" fillId="0" borderId="44" xfId="0" applyNumberFormat="1" applyFont="1" applyBorder="1" applyAlignment="1" applyProtection="1">
      <alignment horizontal="center" vertical="center"/>
      <protection locked="0"/>
    </xf>
    <xf numFmtId="0" fontId="0" fillId="7" borderId="45" xfId="0" applyFill="1" applyBorder="1" applyAlignment="1">
      <alignment horizontal="center" vertical="center" wrapText="1"/>
    </xf>
    <xf numFmtId="0" fontId="0" fillId="7" borderId="46" xfId="0" applyFill="1" applyBorder="1" applyAlignment="1">
      <alignment horizontal="center" vertical="center" wrapText="1"/>
    </xf>
    <xf numFmtId="0" fontId="2" fillId="7" borderId="47" xfId="0" applyFont="1" applyFill="1" applyBorder="1" applyAlignment="1">
      <alignment horizontal="center" vertical="center" wrapText="1"/>
    </xf>
    <xf numFmtId="1" fontId="15" fillId="4" borderId="34" xfId="0" applyNumberFormat="1" applyFont="1" applyFill="1" applyBorder="1" applyAlignment="1" applyProtection="1">
      <alignment horizontal="center" vertical="center"/>
      <protection locked="0"/>
    </xf>
    <xf numFmtId="0" fontId="5" fillId="5" borderId="9" xfId="0" applyFont="1" applyFill="1" applyBorder="1" applyAlignment="1">
      <alignment horizontal="left" vertical="center" wrapText="1" indent="1"/>
    </xf>
    <xf numFmtId="0" fontId="6" fillId="5" borderId="1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indent="1"/>
    </xf>
    <xf numFmtId="0" fontId="0" fillId="2" borderId="40" xfId="0" applyFill="1" applyBorder="1" applyAlignment="1">
      <alignment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20" fillId="15" borderId="37" xfId="0" applyFont="1" applyFill="1" applyBorder="1" applyAlignment="1">
      <alignment horizontal="center" vertical="center" wrapText="1"/>
    </xf>
    <xf numFmtId="0" fontId="19" fillId="10" borderId="32" xfId="0" applyFont="1" applyFill="1" applyBorder="1" applyAlignment="1">
      <alignment horizontal="center" vertical="center"/>
    </xf>
    <xf numFmtId="0" fontId="20" fillId="15" borderId="48" xfId="0" applyFont="1" applyFill="1" applyBorder="1" applyAlignment="1">
      <alignment horizontal="center" vertical="center" wrapText="1"/>
    </xf>
    <xf numFmtId="0" fontId="20" fillId="15" borderId="17" xfId="0" applyFont="1" applyFill="1" applyBorder="1" applyAlignment="1">
      <alignment horizontal="center" vertical="center" wrapText="1"/>
    </xf>
    <xf numFmtId="44" fontId="17" fillId="11" borderId="49" xfId="0" applyNumberFormat="1" applyFont="1" applyFill="1" applyBorder="1" applyAlignment="1">
      <alignment vertical="center" wrapText="1"/>
    </xf>
    <xf numFmtId="0" fontId="20" fillId="16" borderId="37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left" vertical="center"/>
    </xf>
    <xf numFmtId="0" fontId="19" fillId="0" borderId="17" xfId="0" applyFont="1" applyBorder="1" applyAlignment="1">
      <alignment horizontal="center" vertical="center"/>
    </xf>
    <xf numFmtId="44" fontId="16" fillId="0" borderId="32" xfId="1" applyFont="1" applyFill="1" applyBorder="1" applyAlignment="1">
      <alignment vertical="center"/>
    </xf>
    <xf numFmtId="44" fontId="16" fillId="0" borderId="6" xfId="1" applyFont="1" applyFill="1" applyBorder="1" applyAlignment="1">
      <alignment vertical="center"/>
    </xf>
    <xf numFmtId="0" fontId="23" fillId="17" borderId="17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4" fillId="14" borderId="5" xfId="0" applyFont="1" applyFill="1" applyBorder="1" applyAlignment="1">
      <alignment horizontal="center" vertical="center"/>
    </xf>
    <xf numFmtId="0" fontId="24" fillId="14" borderId="40" xfId="0" applyFont="1" applyFill="1" applyBorder="1" applyAlignment="1">
      <alignment horizontal="center" vertical="center"/>
    </xf>
    <xf numFmtId="0" fontId="24" fillId="14" borderId="41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24" xfId="0" applyFont="1" applyFill="1" applyBorder="1" applyAlignment="1">
      <alignment horizontal="center" vertical="center" wrapText="1"/>
    </xf>
    <xf numFmtId="0" fontId="12" fillId="8" borderId="16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165" fontId="5" fillId="9" borderId="20" xfId="0" applyNumberFormat="1" applyFont="1" applyFill="1" applyBorder="1" applyAlignment="1">
      <alignment horizontal="center" vertical="center" wrapText="1"/>
    </xf>
    <xf numFmtId="165" fontId="5" fillId="9" borderId="26" xfId="0" applyNumberFormat="1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center" vertical="center" wrapText="1"/>
    </xf>
    <xf numFmtId="0" fontId="5" fillId="9" borderId="27" xfId="0" applyFont="1" applyFill="1" applyBorder="1" applyAlignment="1">
      <alignment horizontal="center" vertical="center" wrapText="1"/>
    </xf>
    <xf numFmtId="165" fontId="5" fillId="9" borderId="8" xfId="0" applyNumberFormat="1" applyFont="1" applyFill="1" applyBorder="1" applyAlignment="1">
      <alignment horizontal="center" vertical="center" wrapText="1"/>
    </xf>
    <xf numFmtId="165" fontId="5" fillId="9" borderId="28" xfId="0" applyNumberFormat="1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28" xfId="0" applyFont="1" applyFill="1" applyBorder="1" applyAlignment="1">
      <alignment horizontal="center" vertical="center" wrapText="1"/>
    </xf>
    <xf numFmtId="0" fontId="5" fillId="9" borderId="22" xfId="0" applyFont="1" applyFill="1" applyBorder="1" applyAlignment="1">
      <alignment horizontal="center" vertical="center" wrapText="1"/>
    </xf>
    <xf numFmtId="0" fontId="5" fillId="9" borderId="2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vertical="center"/>
    </xf>
    <xf numFmtId="1" fontId="15" fillId="0" borderId="33" xfId="0" applyNumberFormat="1" applyFont="1" applyBorder="1" applyAlignment="1" applyProtection="1">
      <alignment horizontal="center" vertical="center"/>
    </xf>
    <xf numFmtId="1" fontId="15" fillId="0" borderId="34" xfId="0" applyNumberFormat="1" applyFont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Q50"/>
  <sheetViews>
    <sheetView topLeftCell="E12" workbookViewId="0">
      <selection activeCell="I17" sqref="I17"/>
    </sheetView>
  </sheetViews>
  <sheetFormatPr baseColWidth="10" defaultColWidth="10.15234375" defaultRowHeight="14.5" x14ac:dyDescent="0.3"/>
  <cols>
    <col min="1" max="1" width="9.69140625" style="4" customWidth="1"/>
    <col min="2" max="2" width="10.4609375" style="4" customWidth="1"/>
    <col min="3" max="3" width="11.69140625" style="4" bestFit="1" customWidth="1"/>
    <col min="4" max="4" width="49.3828125" style="34" bestFit="1" customWidth="1"/>
    <col min="5" max="5" width="39.61328125" style="4" customWidth="1"/>
    <col min="6" max="6" width="9.3828125" style="4" customWidth="1"/>
    <col min="7" max="7" width="19.84375" style="4" customWidth="1"/>
    <col min="8" max="8" width="9.3828125" style="4" customWidth="1"/>
    <col min="9" max="9" width="12.3828125" style="32" customWidth="1"/>
    <col min="10" max="10" width="12.4609375" style="32" bestFit="1" customWidth="1"/>
    <col min="11" max="11" width="14" style="32" customWidth="1"/>
    <col min="12" max="12" width="11.61328125" style="4" customWidth="1"/>
    <col min="13" max="13" width="12.15234375" style="4" customWidth="1"/>
    <col min="14" max="14" width="10.23046875" style="4" customWidth="1"/>
    <col min="15" max="15" width="9.69140625" style="4" customWidth="1"/>
    <col min="16" max="16" width="11.61328125" style="4" customWidth="1"/>
    <col min="17" max="17" width="9.3828125" style="4" customWidth="1"/>
    <col min="18" max="18" width="10.23046875" style="4" customWidth="1"/>
    <col min="19" max="21" width="11.15234375" style="4" customWidth="1"/>
    <col min="22" max="22" width="9.3828125" style="4" customWidth="1"/>
    <col min="23" max="25" width="14.3828125" style="4" customWidth="1"/>
    <col min="26" max="27" width="9.3828125" style="4" customWidth="1"/>
    <col min="28" max="16384" width="10.15234375" style="4"/>
  </cols>
  <sheetData>
    <row r="1" spans="1:28" ht="8.15" customHeight="1" x14ac:dyDescent="0.3">
      <c r="A1" s="1"/>
      <c r="B1" s="1"/>
      <c r="C1" s="1"/>
      <c r="D1" s="2"/>
      <c r="E1" s="1"/>
      <c r="F1" s="1"/>
      <c r="G1" s="1"/>
      <c r="H1" s="1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s="6" customFormat="1" ht="81" customHeight="1" x14ac:dyDescent="0.3">
      <c r="A2" s="5"/>
      <c r="B2" s="5"/>
      <c r="C2" s="5"/>
      <c r="D2" s="80" t="s">
        <v>293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2"/>
      <c r="W2" s="82"/>
      <c r="X2" s="82"/>
      <c r="Y2" s="82"/>
      <c r="Z2" s="82"/>
      <c r="AA2" s="82"/>
    </row>
    <row r="3" spans="1:28" ht="25" customHeight="1" thickBot="1" x14ac:dyDescent="0.35">
      <c r="A3" s="1"/>
      <c r="B3" s="1"/>
      <c r="C3" s="1"/>
      <c r="D3" s="2"/>
      <c r="E3" s="1"/>
      <c r="F3" s="1"/>
      <c r="G3" s="1"/>
      <c r="H3" s="1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8" ht="37.5" customHeight="1" thickBot="1" x14ac:dyDescent="0.35">
      <c r="A4" s="1"/>
      <c r="B4" s="1"/>
      <c r="C4" s="1"/>
      <c r="D4" s="7" t="s">
        <v>0</v>
      </c>
      <c r="E4" s="8"/>
      <c r="G4" s="9" t="s">
        <v>1</v>
      </c>
      <c r="H4" s="10"/>
      <c r="I4" s="50" t="s">
        <v>132</v>
      </c>
      <c r="J4" s="37" t="s">
        <v>136</v>
      </c>
      <c r="K4" s="11" t="s">
        <v>133</v>
      </c>
      <c r="L4" s="36" t="s">
        <v>134</v>
      </c>
      <c r="M4" s="37" t="s">
        <v>142</v>
      </c>
      <c r="N4" s="37" t="s">
        <v>135</v>
      </c>
      <c r="O4" s="83" t="s">
        <v>2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12"/>
    </row>
    <row r="5" spans="1:28" s="15" customFormat="1" ht="72" customHeight="1" x14ac:dyDescent="0.3">
      <c r="A5" s="13"/>
      <c r="B5" s="13"/>
      <c r="C5" s="13"/>
      <c r="D5" s="14"/>
      <c r="G5" s="61" t="s">
        <v>3</v>
      </c>
      <c r="H5" s="62"/>
      <c r="I5" s="16" t="s">
        <v>291</v>
      </c>
      <c r="J5" s="16" t="s">
        <v>137</v>
      </c>
      <c r="K5" s="16" t="s">
        <v>137</v>
      </c>
      <c r="L5" s="16" t="s">
        <v>137</v>
      </c>
      <c r="M5" s="16" t="s">
        <v>137</v>
      </c>
      <c r="N5" s="16" t="s">
        <v>137</v>
      </c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</row>
    <row r="6" spans="1:28" s="15" customFormat="1" ht="9" customHeight="1" thickBot="1" x14ac:dyDescent="0.35">
      <c r="A6" s="13"/>
      <c r="B6" s="13"/>
      <c r="C6" s="13"/>
      <c r="D6" s="14"/>
      <c r="G6" s="84"/>
      <c r="H6" s="84"/>
      <c r="I6" s="84"/>
      <c r="J6" s="84"/>
      <c r="K6" s="84"/>
      <c r="L6" s="84"/>
      <c r="M6" s="84"/>
      <c r="N6" s="84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</row>
    <row r="7" spans="1:28" ht="25" customHeight="1" thickBot="1" x14ac:dyDescent="0.35">
      <c r="A7" s="1"/>
      <c r="B7" s="1"/>
      <c r="C7" s="1"/>
      <c r="D7" s="7" t="s">
        <v>4</v>
      </c>
      <c r="E7" s="17" t="s">
        <v>37</v>
      </c>
      <c r="G7" s="63" t="s">
        <v>5</v>
      </c>
      <c r="H7" s="64"/>
      <c r="I7" s="65"/>
      <c r="J7" s="65"/>
      <c r="K7" s="65"/>
      <c r="L7" s="65"/>
      <c r="M7" s="65"/>
      <c r="N7" s="65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12"/>
    </row>
    <row r="8" spans="1:28" ht="25" customHeight="1" x14ac:dyDescent="0.3">
      <c r="A8" s="1"/>
      <c r="B8" s="1"/>
      <c r="C8" s="1"/>
      <c r="D8" s="7"/>
      <c r="E8" s="1"/>
      <c r="G8" s="18" t="s">
        <v>6</v>
      </c>
      <c r="H8" s="19"/>
      <c r="I8" s="20">
        <f t="shared" ref="I8:M8" si="0">I7*1.2</f>
        <v>0</v>
      </c>
      <c r="J8" s="20">
        <f t="shared" si="0"/>
        <v>0</v>
      </c>
      <c r="K8" s="20">
        <f t="shared" si="0"/>
        <v>0</v>
      </c>
      <c r="L8" s="21">
        <f t="shared" si="0"/>
        <v>0</v>
      </c>
      <c r="M8" s="22">
        <f t="shared" si="0"/>
        <v>0</v>
      </c>
      <c r="N8" s="22">
        <f t="shared" ref="N8" si="1">N7*1.2</f>
        <v>0</v>
      </c>
      <c r="O8" s="78" t="s">
        <v>7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12"/>
    </row>
    <row r="9" spans="1:28" ht="25" customHeight="1" thickBot="1" x14ac:dyDescent="0.35">
      <c r="A9" s="1"/>
      <c r="B9" s="1"/>
      <c r="C9" s="1"/>
      <c r="D9" s="2"/>
      <c r="E9" s="1"/>
      <c r="F9" s="1"/>
      <c r="G9" s="1"/>
      <c r="H9" s="1"/>
      <c r="I9" s="3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8" s="23" customFormat="1" ht="30" customHeight="1" x14ac:dyDescent="0.3">
      <c r="B10" s="88" t="s">
        <v>8</v>
      </c>
      <c r="C10" s="88"/>
      <c r="D10" s="88"/>
      <c r="E10" s="88"/>
      <c r="F10" s="88"/>
      <c r="G10" s="88"/>
      <c r="H10" s="89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W10" s="35"/>
      <c r="X10" s="35"/>
      <c r="Y10" s="35"/>
      <c r="AA10" s="90" t="s">
        <v>9</v>
      </c>
      <c r="AB10" s="91"/>
    </row>
    <row r="11" spans="1:28" ht="30" customHeight="1" thickBot="1" x14ac:dyDescent="0.35">
      <c r="A11" s="1"/>
      <c r="B11" s="94" t="s">
        <v>10</v>
      </c>
      <c r="C11" s="96" t="s">
        <v>131</v>
      </c>
      <c r="D11" s="98" t="s">
        <v>11</v>
      </c>
      <c r="E11" s="100" t="s">
        <v>12</v>
      </c>
      <c r="F11" s="102" t="s">
        <v>13</v>
      </c>
      <c r="G11" s="104" t="s">
        <v>14</v>
      </c>
      <c r="H11" s="106" t="s">
        <v>296</v>
      </c>
      <c r="I11" s="85" t="s">
        <v>15</v>
      </c>
      <c r="J11" s="86"/>
      <c r="K11" s="86"/>
      <c r="L11" s="86"/>
      <c r="M11" s="86"/>
      <c r="N11" s="86"/>
      <c r="O11" s="86"/>
      <c r="P11" s="87"/>
      <c r="Q11" s="85" t="s">
        <v>16</v>
      </c>
      <c r="R11" s="86"/>
      <c r="S11" s="87"/>
      <c r="T11" s="85" t="s">
        <v>149</v>
      </c>
      <c r="U11" s="108"/>
      <c r="V11" s="1"/>
      <c r="W11" s="85" t="s">
        <v>150</v>
      </c>
      <c r="X11" s="109"/>
      <c r="Y11" s="110"/>
      <c r="Z11" s="1"/>
      <c r="AA11" s="92"/>
      <c r="AB11" s="93"/>
    </row>
    <row r="12" spans="1:28" ht="81" customHeight="1" thickBot="1" x14ac:dyDescent="0.35">
      <c r="A12" s="1"/>
      <c r="B12" s="95"/>
      <c r="C12" s="97"/>
      <c r="D12" s="99"/>
      <c r="E12" s="101"/>
      <c r="F12" s="103"/>
      <c r="G12" s="105"/>
      <c r="H12" s="107"/>
      <c r="I12" s="24" t="s">
        <v>290</v>
      </c>
      <c r="J12" s="24" t="s">
        <v>138</v>
      </c>
      <c r="K12" s="24" t="s">
        <v>139</v>
      </c>
      <c r="L12" s="24" t="s">
        <v>140</v>
      </c>
      <c r="M12" s="24" t="s">
        <v>141</v>
      </c>
      <c r="N12" s="24" t="s">
        <v>143</v>
      </c>
      <c r="O12" s="24" t="s">
        <v>17</v>
      </c>
      <c r="P12" s="53" t="s">
        <v>145</v>
      </c>
      <c r="Q12" s="55" t="s">
        <v>144</v>
      </c>
      <c r="R12" s="52" t="s">
        <v>18</v>
      </c>
      <c r="S12" s="53" t="s">
        <v>146</v>
      </c>
      <c r="T12" s="59" t="s">
        <v>147</v>
      </c>
      <c r="U12" s="59" t="s">
        <v>148</v>
      </c>
      <c r="V12" s="1"/>
      <c r="W12" s="72" t="s">
        <v>151</v>
      </c>
      <c r="X12" s="59" t="s">
        <v>152</v>
      </c>
      <c r="Y12" s="59" t="s">
        <v>153</v>
      </c>
      <c r="Z12" s="1"/>
      <c r="AA12" s="57" t="s">
        <v>19</v>
      </c>
      <c r="AB12" s="58" t="s">
        <v>20</v>
      </c>
    </row>
    <row r="13" spans="1:28" ht="21" customHeight="1" x14ac:dyDescent="0.3">
      <c r="A13" s="1"/>
      <c r="B13" s="38">
        <v>9</v>
      </c>
      <c r="C13" s="39">
        <v>1</v>
      </c>
      <c r="D13" s="40" t="s">
        <v>38</v>
      </c>
      <c r="E13" s="41" t="s">
        <v>39</v>
      </c>
      <c r="F13" s="42" t="s">
        <v>21</v>
      </c>
      <c r="G13" s="38" t="s">
        <v>22</v>
      </c>
      <c r="H13" s="77">
        <v>32.700000000000003</v>
      </c>
      <c r="I13" s="25">
        <v>0</v>
      </c>
      <c r="J13" s="25">
        <v>0</v>
      </c>
      <c r="K13" s="25">
        <v>0</v>
      </c>
      <c r="L13" s="111"/>
      <c r="M13" s="111">
        <v>1</v>
      </c>
      <c r="N13" s="111">
        <v>1</v>
      </c>
      <c r="O13" s="26">
        <f t="shared" ref="O13:O49" si="2">SUMPRODUCT(I13:N13,I$7:N$7)</f>
        <v>0</v>
      </c>
      <c r="P13" s="51">
        <f>O13*12</f>
        <v>0</v>
      </c>
      <c r="Q13" s="56">
        <v>4</v>
      </c>
      <c r="R13" s="27"/>
      <c r="S13" s="26">
        <f>+Q13*R13</f>
        <v>0</v>
      </c>
      <c r="T13" s="28">
        <f>P13+S13</f>
        <v>0</v>
      </c>
      <c r="U13" s="28">
        <f t="shared" ref="U13" si="3">T13*1.2</f>
        <v>0</v>
      </c>
      <c r="V13" s="1"/>
      <c r="W13" s="28"/>
      <c r="X13" s="28"/>
      <c r="Y13" s="28"/>
      <c r="Z13" s="1"/>
      <c r="AA13" s="29"/>
      <c r="AB13" s="30">
        <f t="shared" ref="AB13:AB23" si="4">AA13*1.2</f>
        <v>0</v>
      </c>
    </row>
    <row r="14" spans="1:28" ht="21" customHeight="1" x14ac:dyDescent="0.3">
      <c r="A14" s="1"/>
      <c r="B14" s="38">
        <v>9</v>
      </c>
      <c r="C14" s="39">
        <v>1</v>
      </c>
      <c r="D14" s="41" t="s">
        <v>26</v>
      </c>
      <c r="E14" s="41" t="s">
        <v>40</v>
      </c>
      <c r="F14" s="38" t="s">
        <v>25</v>
      </c>
      <c r="G14" s="38" t="s">
        <v>26</v>
      </c>
      <c r="H14" s="77">
        <v>22.2</v>
      </c>
      <c r="I14" s="25">
        <v>0</v>
      </c>
      <c r="J14" s="25">
        <v>0</v>
      </c>
      <c r="K14" s="25">
        <v>0</v>
      </c>
      <c r="L14" s="111"/>
      <c r="M14" s="111">
        <v>1</v>
      </c>
      <c r="N14" s="111"/>
      <c r="O14" s="26">
        <f t="shared" si="2"/>
        <v>0</v>
      </c>
      <c r="P14" s="51">
        <f t="shared" ref="P14:P49" si="5">O14*12</f>
        <v>0</v>
      </c>
      <c r="Q14" s="56">
        <v>4</v>
      </c>
      <c r="R14" s="27"/>
      <c r="S14" s="26">
        <f t="shared" ref="S14:S49" si="6">+Q14*R14</f>
        <v>0</v>
      </c>
      <c r="T14" s="28">
        <f t="shared" ref="T14:T49" si="7">P14+S14</f>
        <v>0</v>
      </c>
      <c r="U14" s="28">
        <f t="shared" ref="U14:U49" si="8">T14*1.2</f>
        <v>0</v>
      </c>
      <c r="V14" s="1"/>
      <c r="W14" s="28"/>
      <c r="X14" s="28"/>
      <c r="Y14" s="28"/>
      <c r="Z14" s="1"/>
      <c r="AA14" s="29"/>
      <c r="AB14" s="30">
        <f t="shared" si="4"/>
        <v>0</v>
      </c>
    </row>
    <row r="15" spans="1:28" ht="21" customHeight="1" x14ac:dyDescent="0.3">
      <c r="A15" s="1"/>
      <c r="B15" s="38">
        <v>9</v>
      </c>
      <c r="C15" s="43">
        <v>1</v>
      </c>
      <c r="D15" s="41" t="s">
        <v>24</v>
      </c>
      <c r="E15" s="41" t="s">
        <v>41</v>
      </c>
      <c r="F15" s="38" t="s">
        <v>23</v>
      </c>
      <c r="G15" s="38" t="s">
        <v>24</v>
      </c>
      <c r="H15" s="77">
        <v>33.6</v>
      </c>
      <c r="I15" s="25">
        <v>0</v>
      </c>
      <c r="J15" s="25">
        <v>0</v>
      </c>
      <c r="K15" s="25">
        <v>0</v>
      </c>
      <c r="L15" s="111"/>
      <c r="M15" s="111">
        <v>1</v>
      </c>
      <c r="N15" s="111"/>
      <c r="O15" s="26">
        <f t="shared" si="2"/>
        <v>0</v>
      </c>
      <c r="P15" s="51">
        <f t="shared" si="5"/>
        <v>0</v>
      </c>
      <c r="Q15" s="56">
        <v>4</v>
      </c>
      <c r="R15" s="27"/>
      <c r="S15" s="26">
        <f t="shared" si="6"/>
        <v>0</v>
      </c>
      <c r="T15" s="28">
        <f t="shared" si="7"/>
        <v>0</v>
      </c>
      <c r="U15" s="28">
        <f t="shared" si="8"/>
        <v>0</v>
      </c>
      <c r="V15" s="1"/>
      <c r="W15" s="28"/>
      <c r="X15" s="28"/>
      <c r="Y15" s="28"/>
      <c r="Z15" s="1"/>
      <c r="AA15" s="29"/>
      <c r="AB15" s="30">
        <f t="shared" si="4"/>
        <v>0</v>
      </c>
    </row>
    <row r="16" spans="1:28" ht="21" customHeight="1" x14ac:dyDescent="0.3">
      <c r="A16" s="1"/>
      <c r="B16" s="38">
        <v>9</v>
      </c>
      <c r="C16" s="39">
        <v>1</v>
      </c>
      <c r="D16" s="41" t="s">
        <v>42</v>
      </c>
      <c r="E16" s="41" t="s">
        <v>43</v>
      </c>
      <c r="F16" s="38" t="s">
        <v>44</v>
      </c>
      <c r="G16" s="38" t="s">
        <v>45</v>
      </c>
      <c r="H16" s="77">
        <v>28.4</v>
      </c>
      <c r="I16" s="25">
        <v>0</v>
      </c>
      <c r="J16" s="25">
        <v>0</v>
      </c>
      <c r="K16" s="25">
        <v>0</v>
      </c>
      <c r="L16" s="111"/>
      <c r="M16" s="111">
        <v>1</v>
      </c>
      <c r="N16" s="111"/>
      <c r="O16" s="26">
        <f t="shared" si="2"/>
        <v>0</v>
      </c>
      <c r="P16" s="51">
        <f t="shared" si="5"/>
        <v>0</v>
      </c>
      <c r="Q16" s="56">
        <v>4</v>
      </c>
      <c r="R16" s="27"/>
      <c r="S16" s="26">
        <f t="shared" si="6"/>
        <v>0</v>
      </c>
      <c r="T16" s="28">
        <f t="shared" si="7"/>
        <v>0</v>
      </c>
      <c r="U16" s="28">
        <f t="shared" si="8"/>
        <v>0</v>
      </c>
      <c r="V16" s="1"/>
      <c r="W16" s="28"/>
      <c r="X16" s="28"/>
      <c r="Y16" s="28"/>
      <c r="Z16" s="1"/>
      <c r="AA16" s="29"/>
      <c r="AB16" s="30">
        <f t="shared" si="4"/>
        <v>0</v>
      </c>
    </row>
    <row r="17" spans="1:28" ht="21" customHeight="1" x14ac:dyDescent="0.3">
      <c r="A17" s="1"/>
      <c r="B17" s="44">
        <v>31</v>
      </c>
      <c r="C17" s="39">
        <v>1</v>
      </c>
      <c r="D17" s="41" t="s">
        <v>46</v>
      </c>
      <c r="E17" s="41" t="s">
        <v>47</v>
      </c>
      <c r="F17" s="38" t="s">
        <v>48</v>
      </c>
      <c r="G17" s="38" t="s">
        <v>46</v>
      </c>
      <c r="H17" s="77">
        <v>55.8</v>
      </c>
      <c r="I17" s="25">
        <v>0</v>
      </c>
      <c r="J17" s="25">
        <v>0</v>
      </c>
      <c r="K17" s="25">
        <v>0</v>
      </c>
      <c r="L17" s="111"/>
      <c r="M17" s="111">
        <v>1</v>
      </c>
      <c r="N17" s="111"/>
      <c r="O17" s="26">
        <f t="shared" si="2"/>
        <v>0</v>
      </c>
      <c r="P17" s="51">
        <f t="shared" si="5"/>
        <v>0</v>
      </c>
      <c r="Q17" s="56">
        <v>4</v>
      </c>
      <c r="R17" s="27"/>
      <c r="S17" s="26">
        <f t="shared" si="6"/>
        <v>0</v>
      </c>
      <c r="T17" s="28">
        <f t="shared" si="7"/>
        <v>0</v>
      </c>
      <c r="U17" s="28">
        <f t="shared" si="8"/>
        <v>0</v>
      </c>
      <c r="V17" s="1"/>
      <c r="W17" s="28"/>
      <c r="X17" s="28"/>
      <c r="Y17" s="28"/>
      <c r="Z17" s="1"/>
      <c r="AA17" s="29"/>
      <c r="AB17" s="30">
        <f t="shared" si="4"/>
        <v>0</v>
      </c>
    </row>
    <row r="18" spans="1:28" ht="21" customHeight="1" x14ac:dyDescent="0.3">
      <c r="A18" s="1"/>
      <c r="B18" s="44">
        <v>31</v>
      </c>
      <c r="C18" s="39">
        <v>1</v>
      </c>
      <c r="D18" s="41" t="s">
        <v>31</v>
      </c>
      <c r="E18" s="41" t="s">
        <v>49</v>
      </c>
      <c r="F18" s="38" t="s">
        <v>50</v>
      </c>
      <c r="G18" s="38" t="s">
        <v>31</v>
      </c>
      <c r="H18" s="77">
        <v>59.6</v>
      </c>
      <c r="I18" s="25">
        <v>0</v>
      </c>
      <c r="J18" s="25">
        <v>0</v>
      </c>
      <c r="K18" s="25">
        <v>0</v>
      </c>
      <c r="L18" s="111"/>
      <c r="M18" s="111">
        <v>1</v>
      </c>
      <c r="N18" s="111"/>
      <c r="O18" s="26">
        <f t="shared" si="2"/>
        <v>0</v>
      </c>
      <c r="P18" s="51">
        <f t="shared" si="5"/>
        <v>0</v>
      </c>
      <c r="Q18" s="56">
        <v>4</v>
      </c>
      <c r="R18" s="27"/>
      <c r="S18" s="26">
        <f t="shared" si="6"/>
        <v>0</v>
      </c>
      <c r="T18" s="28">
        <f t="shared" si="7"/>
        <v>0</v>
      </c>
      <c r="U18" s="28">
        <f t="shared" si="8"/>
        <v>0</v>
      </c>
      <c r="V18" s="1"/>
      <c r="W18" s="28"/>
      <c r="X18" s="28"/>
      <c r="Y18" s="28"/>
      <c r="Z18" s="1"/>
      <c r="AA18" s="29"/>
      <c r="AB18" s="30">
        <f t="shared" si="4"/>
        <v>0</v>
      </c>
    </row>
    <row r="19" spans="1:28" ht="21" customHeight="1" x14ac:dyDescent="0.3">
      <c r="A19" s="1"/>
      <c r="B19" s="38">
        <v>31</v>
      </c>
      <c r="C19" s="39">
        <v>1</v>
      </c>
      <c r="D19" s="41" t="s">
        <v>30</v>
      </c>
      <c r="E19" s="41" t="s">
        <v>51</v>
      </c>
      <c r="F19" s="38" t="s">
        <v>52</v>
      </c>
      <c r="G19" s="38" t="s">
        <v>30</v>
      </c>
      <c r="H19" s="77">
        <v>68.599999999999994</v>
      </c>
      <c r="I19" s="25">
        <v>0</v>
      </c>
      <c r="J19" s="25">
        <v>0</v>
      </c>
      <c r="K19" s="25">
        <v>0</v>
      </c>
      <c r="L19" s="111"/>
      <c r="M19" s="111">
        <v>1</v>
      </c>
      <c r="N19" s="111"/>
      <c r="O19" s="26">
        <f t="shared" si="2"/>
        <v>0</v>
      </c>
      <c r="P19" s="51">
        <f t="shared" si="5"/>
        <v>0</v>
      </c>
      <c r="Q19" s="56">
        <v>4</v>
      </c>
      <c r="R19" s="27"/>
      <c r="S19" s="26">
        <f t="shared" si="6"/>
        <v>0</v>
      </c>
      <c r="T19" s="28">
        <f t="shared" si="7"/>
        <v>0</v>
      </c>
      <c r="U19" s="28">
        <f t="shared" si="8"/>
        <v>0</v>
      </c>
      <c r="V19" s="1"/>
      <c r="W19" s="28"/>
      <c r="X19" s="28"/>
      <c r="Y19" s="28"/>
      <c r="Z19" s="1"/>
      <c r="AA19" s="29"/>
      <c r="AB19" s="30">
        <f t="shared" si="4"/>
        <v>0</v>
      </c>
    </row>
    <row r="20" spans="1:28" ht="21" customHeight="1" x14ac:dyDescent="0.3">
      <c r="A20" s="1"/>
      <c r="B20" s="38">
        <v>31</v>
      </c>
      <c r="C20" s="39">
        <v>1</v>
      </c>
      <c r="D20" s="41" t="s">
        <v>53</v>
      </c>
      <c r="E20" s="41" t="s">
        <v>54</v>
      </c>
      <c r="F20" s="38" t="s">
        <v>55</v>
      </c>
      <c r="G20" s="38" t="s">
        <v>28</v>
      </c>
      <c r="H20" s="77">
        <v>19.8</v>
      </c>
      <c r="I20" s="25">
        <v>0</v>
      </c>
      <c r="J20" s="25">
        <v>0</v>
      </c>
      <c r="K20" s="25">
        <v>0</v>
      </c>
      <c r="L20" s="111"/>
      <c r="M20" s="111">
        <v>1</v>
      </c>
      <c r="N20" s="111">
        <v>1</v>
      </c>
      <c r="O20" s="26">
        <f t="shared" si="2"/>
        <v>0</v>
      </c>
      <c r="P20" s="51">
        <f t="shared" si="5"/>
        <v>0</v>
      </c>
      <c r="Q20" s="56">
        <v>4</v>
      </c>
      <c r="R20" s="27"/>
      <c r="S20" s="26">
        <f t="shared" si="6"/>
        <v>0</v>
      </c>
      <c r="T20" s="28">
        <f t="shared" si="7"/>
        <v>0</v>
      </c>
      <c r="U20" s="28">
        <f t="shared" si="8"/>
        <v>0</v>
      </c>
      <c r="V20" s="1"/>
      <c r="W20" s="28"/>
      <c r="X20" s="28"/>
      <c r="Y20" s="28"/>
      <c r="Z20" s="1"/>
      <c r="AA20" s="29"/>
      <c r="AB20" s="30">
        <f t="shared" si="4"/>
        <v>0</v>
      </c>
    </row>
    <row r="21" spans="1:28" ht="21" customHeight="1" x14ac:dyDescent="0.3">
      <c r="A21" s="1"/>
      <c r="B21" s="38">
        <v>31</v>
      </c>
      <c r="C21" s="39">
        <v>1</v>
      </c>
      <c r="D21" s="41" t="s">
        <v>56</v>
      </c>
      <c r="E21" s="41" t="s">
        <v>57</v>
      </c>
      <c r="F21" s="38" t="s">
        <v>58</v>
      </c>
      <c r="G21" s="38" t="s">
        <v>59</v>
      </c>
      <c r="H21" s="77">
        <v>109.6</v>
      </c>
      <c r="I21" s="25">
        <v>0</v>
      </c>
      <c r="J21" s="25">
        <v>0</v>
      </c>
      <c r="K21" s="25">
        <v>0</v>
      </c>
      <c r="L21" s="111"/>
      <c r="M21" s="111">
        <v>1</v>
      </c>
      <c r="N21" s="111"/>
      <c r="O21" s="26">
        <f t="shared" si="2"/>
        <v>0</v>
      </c>
      <c r="P21" s="51">
        <f t="shared" si="5"/>
        <v>0</v>
      </c>
      <c r="Q21" s="56">
        <v>4</v>
      </c>
      <c r="R21" s="27"/>
      <c r="S21" s="26">
        <f t="shared" si="6"/>
        <v>0</v>
      </c>
      <c r="T21" s="28">
        <f t="shared" si="7"/>
        <v>0</v>
      </c>
      <c r="U21" s="28">
        <f t="shared" si="8"/>
        <v>0</v>
      </c>
      <c r="V21" s="1"/>
      <c r="W21" s="28"/>
      <c r="X21" s="28"/>
      <c r="Y21" s="28"/>
      <c r="Z21" s="1"/>
      <c r="AA21" s="29"/>
      <c r="AB21" s="30">
        <f t="shared" si="4"/>
        <v>0</v>
      </c>
    </row>
    <row r="22" spans="1:28" ht="21" customHeight="1" x14ac:dyDescent="0.3">
      <c r="A22" s="1"/>
      <c r="B22" s="38">
        <v>31</v>
      </c>
      <c r="C22" s="39">
        <v>1</v>
      </c>
      <c r="D22" s="41" t="s">
        <v>60</v>
      </c>
      <c r="E22" s="41" t="s">
        <v>61</v>
      </c>
      <c r="F22" s="38" t="s">
        <v>58</v>
      </c>
      <c r="G22" s="38" t="s">
        <v>59</v>
      </c>
      <c r="H22" s="77">
        <v>187.9</v>
      </c>
      <c r="I22" s="25">
        <v>0</v>
      </c>
      <c r="J22" s="25">
        <v>0</v>
      </c>
      <c r="K22" s="25">
        <v>0</v>
      </c>
      <c r="L22" s="111">
        <v>1</v>
      </c>
      <c r="M22" s="111">
        <v>1</v>
      </c>
      <c r="N22" s="111"/>
      <c r="O22" s="26">
        <f t="shared" si="2"/>
        <v>0</v>
      </c>
      <c r="P22" s="51">
        <f t="shared" si="5"/>
        <v>0</v>
      </c>
      <c r="Q22" s="56">
        <v>4</v>
      </c>
      <c r="R22" s="27"/>
      <c r="S22" s="26">
        <f t="shared" si="6"/>
        <v>0</v>
      </c>
      <c r="T22" s="28">
        <f t="shared" si="7"/>
        <v>0</v>
      </c>
      <c r="U22" s="28">
        <f t="shared" si="8"/>
        <v>0</v>
      </c>
      <c r="V22" s="1"/>
      <c r="W22" s="28"/>
      <c r="X22" s="28"/>
      <c r="Y22" s="28"/>
      <c r="Z22" s="1"/>
      <c r="AA22" s="29"/>
      <c r="AB22" s="30">
        <f t="shared" si="4"/>
        <v>0</v>
      </c>
    </row>
    <row r="23" spans="1:28" ht="21" customHeight="1" x14ac:dyDescent="0.3">
      <c r="A23" s="1"/>
      <c r="B23" s="38">
        <v>31</v>
      </c>
      <c r="C23" s="39">
        <v>1</v>
      </c>
      <c r="D23" s="41" t="s">
        <v>62</v>
      </c>
      <c r="E23" s="41" t="s">
        <v>63</v>
      </c>
      <c r="F23" s="38" t="s">
        <v>58</v>
      </c>
      <c r="G23" s="38" t="s">
        <v>59</v>
      </c>
      <c r="H23" s="77"/>
      <c r="I23" s="25">
        <v>0</v>
      </c>
      <c r="J23" s="25">
        <v>0</v>
      </c>
      <c r="K23" s="25">
        <v>0</v>
      </c>
      <c r="L23" s="111"/>
      <c r="M23" s="111">
        <v>0</v>
      </c>
      <c r="N23" s="111"/>
      <c r="O23" s="26">
        <f t="shared" si="2"/>
        <v>0</v>
      </c>
      <c r="P23" s="51">
        <f t="shared" si="5"/>
        <v>0</v>
      </c>
      <c r="Q23" s="56">
        <v>4</v>
      </c>
      <c r="R23" s="27"/>
      <c r="S23" s="26">
        <f t="shared" si="6"/>
        <v>0</v>
      </c>
      <c r="T23" s="28">
        <f t="shared" si="7"/>
        <v>0</v>
      </c>
      <c r="U23" s="28">
        <f t="shared" si="8"/>
        <v>0</v>
      </c>
      <c r="V23" s="1"/>
      <c r="W23" s="28"/>
      <c r="X23" s="28"/>
      <c r="Y23" s="28"/>
      <c r="Z23" s="1"/>
      <c r="AA23" s="29"/>
      <c r="AB23" s="30">
        <f t="shared" si="4"/>
        <v>0</v>
      </c>
    </row>
    <row r="24" spans="1:28" ht="21" customHeight="1" x14ac:dyDescent="0.3">
      <c r="A24" s="1"/>
      <c r="B24" s="38">
        <v>31</v>
      </c>
      <c r="C24" s="39">
        <v>1</v>
      </c>
      <c r="D24" s="41" t="s">
        <v>64</v>
      </c>
      <c r="E24" s="41" t="s">
        <v>65</v>
      </c>
      <c r="F24" s="38" t="s">
        <v>66</v>
      </c>
      <c r="G24" s="38" t="s">
        <v>64</v>
      </c>
      <c r="H24" s="77">
        <v>65.5</v>
      </c>
      <c r="I24" s="25">
        <v>0</v>
      </c>
      <c r="J24" s="25">
        <v>0</v>
      </c>
      <c r="K24" s="25">
        <v>0</v>
      </c>
      <c r="L24" s="111"/>
      <c r="M24" s="111">
        <v>1</v>
      </c>
      <c r="N24" s="111"/>
      <c r="O24" s="26">
        <f t="shared" si="2"/>
        <v>0</v>
      </c>
      <c r="P24" s="51">
        <f t="shared" si="5"/>
        <v>0</v>
      </c>
      <c r="Q24" s="56">
        <v>4</v>
      </c>
      <c r="R24" s="27"/>
      <c r="S24" s="26">
        <f t="shared" si="6"/>
        <v>0</v>
      </c>
      <c r="T24" s="28">
        <f t="shared" si="7"/>
        <v>0</v>
      </c>
      <c r="U24" s="28">
        <f t="shared" si="8"/>
        <v>0</v>
      </c>
      <c r="V24" s="1"/>
      <c r="W24" s="28"/>
      <c r="X24" s="28"/>
      <c r="Y24" s="28"/>
      <c r="Z24" s="1"/>
      <c r="AA24" s="29"/>
      <c r="AB24" s="30">
        <f t="shared" ref="AB24:AB49" si="9">AA24*1.2</f>
        <v>0</v>
      </c>
    </row>
    <row r="25" spans="1:28" ht="21" customHeight="1" x14ac:dyDescent="0.3">
      <c r="A25" s="1"/>
      <c r="B25" s="38">
        <v>31</v>
      </c>
      <c r="C25" s="39">
        <v>1</v>
      </c>
      <c r="D25" s="41" t="s">
        <v>67</v>
      </c>
      <c r="E25" s="41" t="s">
        <v>68</v>
      </c>
      <c r="F25" s="38" t="s">
        <v>69</v>
      </c>
      <c r="G25" s="38" t="s">
        <v>28</v>
      </c>
      <c r="H25" s="77">
        <v>12</v>
      </c>
      <c r="I25" s="25">
        <v>0</v>
      </c>
      <c r="J25" s="25">
        <v>0</v>
      </c>
      <c r="K25" s="25">
        <v>0</v>
      </c>
      <c r="L25" s="111"/>
      <c r="M25" s="111">
        <v>0</v>
      </c>
      <c r="N25" s="111"/>
      <c r="O25" s="26">
        <f t="shared" si="2"/>
        <v>0</v>
      </c>
      <c r="P25" s="51">
        <f t="shared" si="5"/>
        <v>0</v>
      </c>
      <c r="Q25" s="56">
        <v>4</v>
      </c>
      <c r="R25" s="27"/>
      <c r="S25" s="26">
        <f t="shared" si="6"/>
        <v>0</v>
      </c>
      <c r="T25" s="28">
        <f t="shared" si="7"/>
        <v>0</v>
      </c>
      <c r="U25" s="28">
        <f t="shared" si="8"/>
        <v>0</v>
      </c>
      <c r="V25" s="1"/>
      <c r="W25" s="28"/>
      <c r="X25" s="28"/>
      <c r="Y25" s="28"/>
      <c r="Z25" s="1"/>
      <c r="AA25" s="29"/>
      <c r="AB25" s="30">
        <f t="shared" si="9"/>
        <v>0</v>
      </c>
    </row>
    <row r="26" spans="1:28" ht="21" customHeight="1" x14ac:dyDescent="0.3">
      <c r="A26" s="1"/>
      <c r="B26" s="38">
        <v>31</v>
      </c>
      <c r="C26" s="39">
        <v>1</v>
      </c>
      <c r="D26" s="41" t="s">
        <v>70</v>
      </c>
      <c r="E26" s="41" t="s">
        <v>71</v>
      </c>
      <c r="F26" s="38" t="s">
        <v>72</v>
      </c>
      <c r="G26" s="38" t="s">
        <v>70</v>
      </c>
      <c r="H26" s="77">
        <v>72</v>
      </c>
      <c r="I26" s="25">
        <v>0</v>
      </c>
      <c r="J26" s="25">
        <v>0</v>
      </c>
      <c r="K26" s="25">
        <v>0</v>
      </c>
      <c r="L26" s="111"/>
      <c r="M26" s="111">
        <v>1</v>
      </c>
      <c r="N26" s="111"/>
      <c r="O26" s="26">
        <f t="shared" si="2"/>
        <v>0</v>
      </c>
      <c r="P26" s="51">
        <f t="shared" si="5"/>
        <v>0</v>
      </c>
      <c r="Q26" s="56">
        <v>4</v>
      </c>
      <c r="R26" s="27"/>
      <c r="S26" s="26">
        <f t="shared" si="6"/>
        <v>0</v>
      </c>
      <c r="T26" s="28">
        <f t="shared" si="7"/>
        <v>0</v>
      </c>
      <c r="U26" s="28">
        <f t="shared" si="8"/>
        <v>0</v>
      </c>
      <c r="V26" s="1"/>
      <c r="W26" s="28"/>
      <c r="X26" s="28"/>
      <c r="Y26" s="28"/>
      <c r="Z26" s="1"/>
      <c r="AA26" s="29"/>
      <c r="AB26" s="30">
        <f t="shared" si="9"/>
        <v>0</v>
      </c>
    </row>
    <row r="27" spans="1:28" ht="21" customHeight="1" x14ac:dyDescent="0.3">
      <c r="A27" s="1"/>
      <c r="B27" s="38">
        <v>31</v>
      </c>
      <c r="C27" s="39">
        <v>1</v>
      </c>
      <c r="D27" s="41" t="s">
        <v>27</v>
      </c>
      <c r="E27" s="41" t="s">
        <v>73</v>
      </c>
      <c r="F27" s="38" t="s">
        <v>74</v>
      </c>
      <c r="G27" s="38" t="s">
        <v>27</v>
      </c>
      <c r="H27" s="77">
        <v>37.700000000000003</v>
      </c>
      <c r="I27" s="25">
        <v>0</v>
      </c>
      <c r="J27" s="25">
        <v>0</v>
      </c>
      <c r="K27" s="25">
        <v>0</v>
      </c>
      <c r="L27" s="111"/>
      <c r="M27" s="111">
        <v>1</v>
      </c>
      <c r="N27" s="111"/>
      <c r="O27" s="26">
        <f t="shared" si="2"/>
        <v>0</v>
      </c>
      <c r="P27" s="51">
        <f t="shared" si="5"/>
        <v>0</v>
      </c>
      <c r="Q27" s="56">
        <v>4</v>
      </c>
      <c r="R27" s="27"/>
      <c r="S27" s="26">
        <f t="shared" si="6"/>
        <v>0</v>
      </c>
      <c r="T27" s="28">
        <f t="shared" si="7"/>
        <v>0</v>
      </c>
      <c r="U27" s="28">
        <f t="shared" si="8"/>
        <v>0</v>
      </c>
      <c r="V27" s="1"/>
      <c r="W27" s="28"/>
      <c r="X27" s="28"/>
      <c r="Y27" s="28"/>
      <c r="Z27" s="1"/>
      <c r="AA27" s="29"/>
      <c r="AB27" s="30">
        <f t="shared" si="9"/>
        <v>0</v>
      </c>
    </row>
    <row r="28" spans="1:28" x14ac:dyDescent="0.3">
      <c r="B28" s="38">
        <v>31</v>
      </c>
      <c r="C28" s="39">
        <v>1</v>
      </c>
      <c r="D28" s="41" t="s">
        <v>75</v>
      </c>
      <c r="E28" s="41" t="s">
        <v>76</v>
      </c>
      <c r="F28" s="38" t="s">
        <v>77</v>
      </c>
      <c r="G28" s="38" t="s">
        <v>78</v>
      </c>
      <c r="H28" s="77">
        <v>51</v>
      </c>
      <c r="I28" s="25">
        <v>0</v>
      </c>
      <c r="J28" s="25">
        <v>0</v>
      </c>
      <c r="K28" s="25">
        <v>0</v>
      </c>
      <c r="L28" s="111"/>
      <c r="M28" s="111">
        <v>1</v>
      </c>
      <c r="N28" s="111"/>
      <c r="O28" s="26">
        <f t="shared" si="2"/>
        <v>0</v>
      </c>
      <c r="P28" s="51">
        <f t="shared" si="5"/>
        <v>0</v>
      </c>
      <c r="Q28" s="56">
        <v>4</v>
      </c>
      <c r="R28" s="27"/>
      <c r="S28" s="26">
        <f t="shared" si="6"/>
        <v>0</v>
      </c>
      <c r="T28" s="28">
        <f t="shared" si="7"/>
        <v>0</v>
      </c>
      <c r="U28" s="28">
        <f t="shared" si="8"/>
        <v>0</v>
      </c>
      <c r="W28" s="28"/>
      <c r="X28" s="28"/>
      <c r="Y28" s="28"/>
      <c r="AA28" s="29"/>
      <c r="AB28" s="30">
        <f t="shared" si="9"/>
        <v>0</v>
      </c>
    </row>
    <row r="29" spans="1:28" x14ac:dyDescent="0.3">
      <c r="B29" s="38">
        <v>31</v>
      </c>
      <c r="C29" s="39">
        <v>1</v>
      </c>
      <c r="D29" s="41" t="s">
        <v>79</v>
      </c>
      <c r="E29" s="45" t="s">
        <v>80</v>
      </c>
      <c r="F29" s="38" t="s">
        <v>81</v>
      </c>
      <c r="G29" s="38" t="s">
        <v>82</v>
      </c>
      <c r="H29" s="77">
        <v>56.2</v>
      </c>
      <c r="I29" s="25">
        <v>0</v>
      </c>
      <c r="J29" s="25">
        <v>0</v>
      </c>
      <c r="K29" s="25">
        <v>0</v>
      </c>
      <c r="L29" s="111">
        <v>1</v>
      </c>
      <c r="M29" s="111">
        <v>1</v>
      </c>
      <c r="N29" s="111"/>
      <c r="O29" s="26">
        <f t="shared" si="2"/>
        <v>0</v>
      </c>
      <c r="P29" s="51">
        <f t="shared" si="5"/>
        <v>0</v>
      </c>
      <c r="Q29" s="56">
        <v>4</v>
      </c>
      <c r="R29" s="27"/>
      <c r="S29" s="26">
        <f t="shared" si="6"/>
        <v>0</v>
      </c>
      <c r="T29" s="28">
        <f t="shared" si="7"/>
        <v>0</v>
      </c>
      <c r="U29" s="28">
        <f t="shared" si="8"/>
        <v>0</v>
      </c>
      <c r="W29" s="28"/>
      <c r="X29" s="28"/>
      <c r="Y29" s="28"/>
      <c r="AA29" s="29"/>
      <c r="AB29" s="30">
        <f t="shared" si="9"/>
        <v>0</v>
      </c>
    </row>
    <row r="30" spans="1:28" x14ac:dyDescent="0.3">
      <c r="B30" s="38">
        <v>31</v>
      </c>
      <c r="C30" s="39">
        <v>1</v>
      </c>
      <c r="D30" s="41" t="s">
        <v>83</v>
      </c>
      <c r="E30" s="41" t="s">
        <v>84</v>
      </c>
      <c r="F30" s="38">
        <v>31100</v>
      </c>
      <c r="G30" s="38" t="s">
        <v>28</v>
      </c>
      <c r="H30" s="77">
        <v>43.7</v>
      </c>
      <c r="I30" s="25">
        <v>0</v>
      </c>
      <c r="J30" s="25">
        <v>0</v>
      </c>
      <c r="K30" s="25">
        <v>0</v>
      </c>
      <c r="L30" s="111"/>
      <c r="M30" s="111">
        <v>1</v>
      </c>
      <c r="N30" s="111"/>
      <c r="O30" s="26">
        <f t="shared" si="2"/>
        <v>0</v>
      </c>
      <c r="P30" s="51">
        <f t="shared" si="5"/>
        <v>0</v>
      </c>
      <c r="Q30" s="56">
        <v>4</v>
      </c>
      <c r="R30" s="27"/>
      <c r="S30" s="26">
        <f t="shared" si="6"/>
        <v>0</v>
      </c>
      <c r="T30" s="28">
        <f t="shared" si="7"/>
        <v>0</v>
      </c>
      <c r="U30" s="28">
        <f t="shared" si="8"/>
        <v>0</v>
      </c>
      <c r="W30" s="28"/>
      <c r="X30" s="28"/>
      <c r="Y30" s="28"/>
      <c r="AA30" s="29"/>
      <c r="AB30" s="30">
        <f t="shared" si="9"/>
        <v>0</v>
      </c>
    </row>
    <row r="31" spans="1:28" x14ac:dyDescent="0.3">
      <c r="B31" s="38">
        <v>31</v>
      </c>
      <c r="C31" s="39">
        <v>1</v>
      </c>
      <c r="D31" s="41" t="s">
        <v>85</v>
      </c>
      <c r="E31" s="41" t="s">
        <v>86</v>
      </c>
      <c r="F31" s="38" t="s">
        <v>87</v>
      </c>
      <c r="G31" s="38" t="s">
        <v>28</v>
      </c>
      <c r="H31" s="77">
        <v>80.900000000000006</v>
      </c>
      <c r="I31" s="25">
        <v>0</v>
      </c>
      <c r="J31" s="25">
        <v>0</v>
      </c>
      <c r="K31" s="25">
        <v>0</v>
      </c>
      <c r="L31" s="111"/>
      <c r="M31" s="111">
        <v>1</v>
      </c>
      <c r="N31" s="111"/>
      <c r="O31" s="26">
        <f t="shared" si="2"/>
        <v>0</v>
      </c>
      <c r="P31" s="51">
        <f t="shared" si="5"/>
        <v>0</v>
      </c>
      <c r="Q31" s="56">
        <v>4</v>
      </c>
      <c r="R31" s="27"/>
      <c r="S31" s="26">
        <f t="shared" si="6"/>
        <v>0</v>
      </c>
      <c r="T31" s="28">
        <f t="shared" si="7"/>
        <v>0</v>
      </c>
      <c r="U31" s="28">
        <f t="shared" si="8"/>
        <v>0</v>
      </c>
      <c r="W31" s="28"/>
      <c r="X31" s="28"/>
      <c r="Y31" s="28"/>
      <c r="AA31" s="29"/>
      <c r="AB31" s="30">
        <f t="shared" si="9"/>
        <v>0</v>
      </c>
    </row>
    <row r="32" spans="1:28" ht="21" customHeight="1" x14ac:dyDescent="0.3">
      <c r="A32" s="1"/>
      <c r="B32" s="38">
        <v>31</v>
      </c>
      <c r="C32" s="39">
        <v>1</v>
      </c>
      <c r="D32" s="41" t="s">
        <v>88</v>
      </c>
      <c r="E32" s="45" t="s">
        <v>89</v>
      </c>
      <c r="F32" s="38" t="s">
        <v>55</v>
      </c>
      <c r="G32" s="38" t="s">
        <v>28</v>
      </c>
      <c r="H32" s="77">
        <v>86.8</v>
      </c>
      <c r="I32" s="25">
        <v>0</v>
      </c>
      <c r="J32" s="25">
        <v>0</v>
      </c>
      <c r="K32" s="25">
        <v>0</v>
      </c>
      <c r="L32" s="111"/>
      <c r="M32" s="111">
        <v>1</v>
      </c>
      <c r="N32" s="111"/>
      <c r="O32" s="26">
        <f t="shared" si="2"/>
        <v>0</v>
      </c>
      <c r="P32" s="51">
        <f t="shared" si="5"/>
        <v>0</v>
      </c>
      <c r="Q32" s="56">
        <v>4</v>
      </c>
      <c r="R32" s="27"/>
      <c r="S32" s="26">
        <f t="shared" si="6"/>
        <v>0</v>
      </c>
      <c r="T32" s="28">
        <f t="shared" si="7"/>
        <v>0</v>
      </c>
      <c r="U32" s="28">
        <f t="shared" si="8"/>
        <v>0</v>
      </c>
      <c r="V32" s="1"/>
      <c r="W32" s="28"/>
      <c r="X32" s="28"/>
      <c r="Y32" s="28"/>
      <c r="Z32" s="1"/>
      <c r="AA32" s="29"/>
      <c r="AB32" s="30">
        <f t="shared" si="9"/>
        <v>0</v>
      </c>
    </row>
    <row r="33" spans="1:147" ht="21" customHeight="1" x14ac:dyDescent="0.3">
      <c r="A33" s="1"/>
      <c r="B33" s="38">
        <v>31</v>
      </c>
      <c r="C33" s="39">
        <v>1</v>
      </c>
      <c r="D33" s="41" t="s">
        <v>90</v>
      </c>
      <c r="E33" s="45" t="s">
        <v>91</v>
      </c>
      <c r="F33" s="38">
        <v>31100</v>
      </c>
      <c r="G33" s="38" t="s">
        <v>28</v>
      </c>
      <c r="H33" s="77">
        <v>44.3</v>
      </c>
      <c r="I33" s="25">
        <v>0</v>
      </c>
      <c r="J33" s="25">
        <v>0</v>
      </c>
      <c r="K33" s="25">
        <v>0</v>
      </c>
      <c r="L33" s="111"/>
      <c r="M33" s="111">
        <v>1</v>
      </c>
      <c r="N33" s="111"/>
      <c r="O33" s="26">
        <f t="shared" si="2"/>
        <v>0</v>
      </c>
      <c r="P33" s="51">
        <f t="shared" si="5"/>
        <v>0</v>
      </c>
      <c r="Q33" s="56">
        <v>4</v>
      </c>
      <c r="R33" s="27"/>
      <c r="S33" s="26">
        <f t="shared" si="6"/>
        <v>0</v>
      </c>
      <c r="T33" s="28">
        <f t="shared" si="7"/>
        <v>0</v>
      </c>
      <c r="U33" s="28">
        <f t="shared" si="8"/>
        <v>0</v>
      </c>
      <c r="V33" s="1"/>
      <c r="W33" s="28"/>
      <c r="X33" s="28"/>
      <c r="Y33" s="28"/>
      <c r="Z33" s="1"/>
      <c r="AA33" s="29"/>
      <c r="AB33" s="30">
        <f t="shared" si="9"/>
        <v>0</v>
      </c>
    </row>
    <row r="34" spans="1:147" s="31" customFormat="1" ht="21" customHeight="1" x14ac:dyDescent="0.3">
      <c r="A34" s="4"/>
      <c r="B34" s="38">
        <v>31</v>
      </c>
      <c r="C34" s="39">
        <v>1</v>
      </c>
      <c r="D34" s="41" t="s">
        <v>92</v>
      </c>
      <c r="E34" s="41" t="s">
        <v>93</v>
      </c>
      <c r="F34" s="38" t="s">
        <v>69</v>
      </c>
      <c r="G34" s="38" t="s">
        <v>28</v>
      </c>
      <c r="H34" s="77">
        <v>74.599999999999994</v>
      </c>
      <c r="I34" s="25">
        <v>0</v>
      </c>
      <c r="J34" s="25">
        <v>0</v>
      </c>
      <c r="K34" s="25">
        <v>0</v>
      </c>
      <c r="L34" s="111"/>
      <c r="M34" s="111">
        <v>1</v>
      </c>
      <c r="N34" s="111"/>
      <c r="O34" s="26">
        <f t="shared" si="2"/>
        <v>0</v>
      </c>
      <c r="P34" s="51">
        <f t="shared" si="5"/>
        <v>0</v>
      </c>
      <c r="Q34" s="56">
        <v>4</v>
      </c>
      <c r="R34" s="27"/>
      <c r="S34" s="26">
        <f t="shared" si="6"/>
        <v>0</v>
      </c>
      <c r="T34" s="28">
        <f t="shared" si="7"/>
        <v>0</v>
      </c>
      <c r="U34" s="28">
        <f t="shared" si="8"/>
        <v>0</v>
      </c>
      <c r="V34" s="4"/>
      <c r="W34" s="28"/>
      <c r="X34" s="28"/>
      <c r="Y34" s="28"/>
      <c r="Z34" s="4"/>
      <c r="AA34" s="29"/>
      <c r="AB34" s="30">
        <f t="shared" si="9"/>
        <v>0</v>
      </c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</row>
    <row r="35" spans="1:147" s="31" customFormat="1" ht="21" customHeight="1" x14ac:dyDescent="0.3">
      <c r="A35" s="4"/>
      <c r="B35" s="38">
        <v>31</v>
      </c>
      <c r="C35" s="39">
        <v>1</v>
      </c>
      <c r="D35" s="41" t="s">
        <v>94</v>
      </c>
      <c r="E35" s="41" t="s">
        <v>95</v>
      </c>
      <c r="F35" s="38" t="s">
        <v>96</v>
      </c>
      <c r="G35" s="38" t="s">
        <v>28</v>
      </c>
      <c r="H35" s="77">
        <v>41.4</v>
      </c>
      <c r="I35" s="25">
        <v>0</v>
      </c>
      <c r="J35" s="25">
        <v>0</v>
      </c>
      <c r="K35" s="25">
        <v>0</v>
      </c>
      <c r="L35" s="111"/>
      <c r="M35" s="111">
        <v>1</v>
      </c>
      <c r="N35" s="111"/>
      <c r="O35" s="26">
        <f t="shared" si="2"/>
        <v>0</v>
      </c>
      <c r="P35" s="51">
        <f t="shared" si="5"/>
        <v>0</v>
      </c>
      <c r="Q35" s="56">
        <v>4</v>
      </c>
      <c r="R35" s="27"/>
      <c r="S35" s="26">
        <f t="shared" si="6"/>
        <v>0</v>
      </c>
      <c r="T35" s="28">
        <f t="shared" si="7"/>
        <v>0</v>
      </c>
      <c r="U35" s="28">
        <f t="shared" si="8"/>
        <v>0</v>
      </c>
      <c r="V35" s="4"/>
      <c r="W35" s="28"/>
      <c r="X35" s="28"/>
      <c r="Y35" s="28"/>
      <c r="Z35" s="4"/>
      <c r="AA35" s="29"/>
      <c r="AB35" s="30">
        <f t="shared" si="9"/>
        <v>0</v>
      </c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</row>
    <row r="36" spans="1:147" x14ac:dyDescent="0.3">
      <c r="B36" s="38">
        <v>31</v>
      </c>
      <c r="C36" s="39">
        <v>1</v>
      </c>
      <c r="D36" s="41" t="s">
        <v>97</v>
      </c>
      <c r="E36" s="41" t="s">
        <v>98</v>
      </c>
      <c r="F36" s="38" t="s">
        <v>96</v>
      </c>
      <c r="G36" s="38" t="s">
        <v>28</v>
      </c>
      <c r="H36" s="77">
        <v>47.1</v>
      </c>
      <c r="I36" s="25">
        <v>0</v>
      </c>
      <c r="J36" s="25">
        <v>0</v>
      </c>
      <c r="K36" s="25">
        <v>0</v>
      </c>
      <c r="L36" s="111"/>
      <c r="M36" s="111">
        <v>1</v>
      </c>
      <c r="N36" s="111"/>
      <c r="O36" s="26">
        <f t="shared" si="2"/>
        <v>0</v>
      </c>
      <c r="P36" s="51">
        <f t="shared" si="5"/>
        <v>0</v>
      </c>
      <c r="Q36" s="56">
        <v>4</v>
      </c>
      <c r="R36" s="27"/>
      <c r="S36" s="26">
        <f t="shared" si="6"/>
        <v>0</v>
      </c>
      <c r="T36" s="28">
        <f t="shared" si="7"/>
        <v>0</v>
      </c>
      <c r="U36" s="28">
        <f t="shared" si="8"/>
        <v>0</v>
      </c>
      <c r="W36" s="28"/>
      <c r="X36" s="28"/>
      <c r="Y36" s="28"/>
      <c r="AA36" s="29"/>
      <c r="AB36" s="30">
        <f t="shared" si="9"/>
        <v>0</v>
      </c>
    </row>
    <row r="37" spans="1:147" x14ac:dyDescent="0.3">
      <c r="B37" s="38">
        <v>31</v>
      </c>
      <c r="C37" s="39">
        <v>1</v>
      </c>
      <c r="D37" s="41" t="s">
        <v>29</v>
      </c>
      <c r="E37" s="41" t="s">
        <v>99</v>
      </c>
      <c r="F37" s="38" t="s">
        <v>100</v>
      </c>
      <c r="G37" s="38" t="s">
        <v>29</v>
      </c>
      <c r="H37" s="77">
        <v>31.2</v>
      </c>
      <c r="I37" s="25">
        <v>0</v>
      </c>
      <c r="J37" s="25">
        <v>0</v>
      </c>
      <c r="K37" s="25">
        <v>0</v>
      </c>
      <c r="L37" s="111"/>
      <c r="M37" s="111">
        <v>1</v>
      </c>
      <c r="N37" s="111"/>
      <c r="O37" s="26">
        <f t="shared" si="2"/>
        <v>0</v>
      </c>
      <c r="P37" s="51">
        <f t="shared" si="5"/>
        <v>0</v>
      </c>
      <c r="Q37" s="56">
        <v>4</v>
      </c>
      <c r="R37" s="27"/>
      <c r="S37" s="26">
        <f t="shared" si="6"/>
        <v>0</v>
      </c>
      <c r="T37" s="28">
        <f t="shared" si="7"/>
        <v>0</v>
      </c>
      <c r="U37" s="28">
        <f t="shared" si="8"/>
        <v>0</v>
      </c>
      <c r="W37" s="28"/>
      <c r="X37" s="28"/>
      <c r="Y37" s="28"/>
      <c r="AA37" s="29"/>
      <c r="AB37" s="30">
        <f t="shared" si="9"/>
        <v>0</v>
      </c>
    </row>
    <row r="38" spans="1:147" ht="21" customHeight="1" x14ac:dyDescent="0.3">
      <c r="B38" s="38">
        <v>32</v>
      </c>
      <c r="C38" s="39">
        <v>1</v>
      </c>
      <c r="D38" s="41" t="s">
        <v>101</v>
      </c>
      <c r="E38" s="41" t="s">
        <v>102</v>
      </c>
      <c r="F38" s="38" t="s">
        <v>103</v>
      </c>
      <c r="G38" s="38" t="s">
        <v>104</v>
      </c>
      <c r="H38" s="77">
        <v>43.7</v>
      </c>
      <c r="I38" s="25">
        <v>0</v>
      </c>
      <c r="J38" s="25">
        <v>0</v>
      </c>
      <c r="K38" s="25">
        <v>0</v>
      </c>
      <c r="L38" s="111"/>
      <c r="M38" s="111">
        <v>1</v>
      </c>
      <c r="N38" s="111">
        <v>1</v>
      </c>
      <c r="O38" s="26">
        <f t="shared" si="2"/>
        <v>0</v>
      </c>
      <c r="P38" s="51">
        <f t="shared" si="5"/>
        <v>0</v>
      </c>
      <c r="Q38" s="56">
        <v>4</v>
      </c>
      <c r="R38" s="27"/>
      <c r="S38" s="26">
        <f t="shared" si="6"/>
        <v>0</v>
      </c>
      <c r="T38" s="28">
        <f t="shared" si="7"/>
        <v>0</v>
      </c>
      <c r="U38" s="28">
        <f t="shared" si="8"/>
        <v>0</v>
      </c>
      <c r="W38" s="28"/>
      <c r="X38" s="28"/>
      <c r="Y38" s="28"/>
      <c r="AA38" s="29"/>
      <c r="AB38" s="30">
        <f t="shared" si="9"/>
        <v>0</v>
      </c>
    </row>
    <row r="39" spans="1:147" x14ac:dyDescent="0.3">
      <c r="B39" s="38">
        <v>32</v>
      </c>
      <c r="C39" s="39">
        <v>1</v>
      </c>
      <c r="D39" s="41" t="s">
        <v>32</v>
      </c>
      <c r="E39" s="41" t="s">
        <v>105</v>
      </c>
      <c r="F39" s="38" t="s">
        <v>106</v>
      </c>
      <c r="G39" s="38" t="s">
        <v>32</v>
      </c>
      <c r="H39" s="77">
        <v>28.9</v>
      </c>
      <c r="I39" s="25">
        <v>0</v>
      </c>
      <c r="J39" s="25">
        <v>0</v>
      </c>
      <c r="K39" s="25">
        <v>0</v>
      </c>
      <c r="L39" s="111"/>
      <c r="M39" s="111">
        <v>1</v>
      </c>
      <c r="N39" s="111"/>
      <c r="O39" s="26">
        <f t="shared" si="2"/>
        <v>0</v>
      </c>
      <c r="P39" s="51">
        <f t="shared" si="5"/>
        <v>0</v>
      </c>
      <c r="Q39" s="56">
        <v>4</v>
      </c>
      <c r="R39" s="27"/>
      <c r="S39" s="26">
        <f t="shared" si="6"/>
        <v>0</v>
      </c>
      <c r="T39" s="28">
        <f t="shared" si="7"/>
        <v>0</v>
      </c>
      <c r="U39" s="28">
        <f t="shared" si="8"/>
        <v>0</v>
      </c>
      <c r="W39" s="28"/>
      <c r="X39" s="28"/>
      <c r="Y39" s="28"/>
      <c r="AA39" s="29"/>
      <c r="AB39" s="30">
        <f t="shared" si="9"/>
        <v>0</v>
      </c>
    </row>
    <row r="40" spans="1:147" x14ac:dyDescent="0.3">
      <c r="B40" s="38">
        <v>32</v>
      </c>
      <c r="C40" s="39">
        <v>1</v>
      </c>
      <c r="D40" s="41" t="s">
        <v>107</v>
      </c>
      <c r="E40" s="41" t="s">
        <v>108</v>
      </c>
      <c r="F40" s="38" t="s">
        <v>109</v>
      </c>
      <c r="G40" s="38" t="s">
        <v>107</v>
      </c>
      <c r="H40" s="77">
        <v>26.2</v>
      </c>
      <c r="I40" s="25">
        <v>0</v>
      </c>
      <c r="J40" s="25">
        <v>0</v>
      </c>
      <c r="K40" s="25">
        <v>0</v>
      </c>
      <c r="L40" s="111"/>
      <c r="M40" s="111">
        <v>1</v>
      </c>
      <c r="N40" s="111"/>
      <c r="O40" s="26">
        <f t="shared" si="2"/>
        <v>0</v>
      </c>
      <c r="P40" s="51">
        <f t="shared" si="5"/>
        <v>0</v>
      </c>
      <c r="Q40" s="56">
        <v>4</v>
      </c>
      <c r="R40" s="27"/>
      <c r="S40" s="26">
        <f t="shared" si="6"/>
        <v>0</v>
      </c>
      <c r="T40" s="28">
        <f t="shared" si="7"/>
        <v>0</v>
      </c>
      <c r="U40" s="28">
        <f t="shared" si="8"/>
        <v>0</v>
      </c>
      <c r="W40" s="28"/>
      <c r="X40" s="28"/>
      <c r="Y40" s="28"/>
      <c r="AA40" s="29"/>
      <c r="AB40" s="30">
        <f t="shared" si="9"/>
        <v>0</v>
      </c>
    </row>
    <row r="41" spans="1:147" x14ac:dyDescent="0.3">
      <c r="B41" s="38">
        <v>65</v>
      </c>
      <c r="C41" s="39">
        <v>1</v>
      </c>
      <c r="D41" s="41" t="s">
        <v>110</v>
      </c>
      <c r="E41" s="41" t="s">
        <v>111</v>
      </c>
      <c r="F41" s="38" t="s">
        <v>112</v>
      </c>
      <c r="G41" s="38" t="s">
        <v>33</v>
      </c>
      <c r="H41" s="77">
        <v>11.8</v>
      </c>
      <c r="I41" s="25">
        <v>0</v>
      </c>
      <c r="J41" s="25">
        <v>0</v>
      </c>
      <c r="K41" s="25">
        <v>0</v>
      </c>
      <c r="L41" s="111"/>
      <c r="M41" s="111">
        <v>1</v>
      </c>
      <c r="N41" s="111">
        <v>1</v>
      </c>
      <c r="O41" s="26">
        <f t="shared" si="2"/>
        <v>0</v>
      </c>
      <c r="P41" s="51">
        <f t="shared" si="5"/>
        <v>0</v>
      </c>
      <c r="Q41" s="56">
        <v>4</v>
      </c>
      <c r="R41" s="27"/>
      <c r="S41" s="26">
        <f t="shared" si="6"/>
        <v>0</v>
      </c>
      <c r="T41" s="28">
        <f t="shared" si="7"/>
        <v>0</v>
      </c>
      <c r="U41" s="28">
        <f t="shared" si="8"/>
        <v>0</v>
      </c>
      <c r="W41" s="28"/>
      <c r="X41" s="28"/>
      <c r="Y41" s="28"/>
      <c r="AA41" s="29"/>
      <c r="AB41" s="30">
        <f t="shared" si="9"/>
        <v>0</v>
      </c>
    </row>
    <row r="42" spans="1:147" ht="21" customHeight="1" x14ac:dyDescent="0.3">
      <c r="A42" s="1"/>
      <c r="B42" s="38">
        <v>65</v>
      </c>
      <c r="C42" s="39">
        <v>1</v>
      </c>
      <c r="D42" s="41" t="s">
        <v>113</v>
      </c>
      <c r="E42" s="41" t="s">
        <v>114</v>
      </c>
      <c r="F42" s="38" t="s">
        <v>115</v>
      </c>
      <c r="G42" s="38" t="s">
        <v>113</v>
      </c>
      <c r="H42" s="77">
        <v>24.6</v>
      </c>
      <c r="I42" s="25">
        <v>0</v>
      </c>
      <c r="J42" s="25">
        <v>0</v>
      </c>
      <c r="K42" s="25">
        <v>0</v>
      </c>
      <c r="L42" s="111"/>
      <c r="M42" s="111">
        <v>1</v>
      </c>
      <c r="N42" s="111"/>
      <c r="O42" s="26">
        <f t="shared" si="2"/>
        <v>0</v>
      </c>
      <c r="P42" s="51">
        <f t="shared" si="5"/>
        <v>0</v>
      </c>
      <c r="Q42" s="56">
        <v>4</v>
      </c>
      <c r="R42" s="27"/>
      <c r="S42" s="26">
        <f t="shared" si="6"/>
        <v>0</v>
      </c>
      <c r="T42" s="28">
        <f t="shared" si="7"/>
        <v>0</v>
      </c>
      <c r="U42" s="28">
        <f t="shared" si="8"/>
        <v>0</v>
      </c>
      <c r="V42" s="1"/>
      <c r="W42" s="28"/>
      <c r="X42" s="28"/>
      <c r="Y42" s="28"/>
      <c r="Z42" s="1"/>
      <c r="AA42" s="29"/>
      <c r="AB42" s="30">
        <f t="shared" si="9"/>
        <v>0</v>
      </c>
    </row>
    <row r="43" spans="1:147" ht="21" customHeight="1" x14ac:dyDescent="0.3">
      <c r="A43" s="1"/>
      <c r="B43" s="38">
        <v>65</v>
      </c>
      <c r="C43" s="39">
        <v>1</v>
      </c>
      <c r="D43" s="41" t="s">
        <v>34</v>
      </c>
      <c r="E43" s="41" t="s">
        <v>116</v>
      </c>
      <c r="F43" s="38" t="s">
        <v>117</v>
      </c>
      <c r="G43" s="38" t="s">
        <v>34</v>
      </c>
      <c r="H43" s="77">
        <v>30.4</v>
      </c>
      <c r="I43" s="25">
        <v>0</v>
      </c>
      <c r="J43" s="25">
        <v>0</v>
      </c>
      <c r="K43" s="25">
        <v>0</v>
      </c>
      <c r="L43" s="111"/>
      <c r="M43" s="111">
        <v>1</v>
      </c>
      <c r="N43" s="111"/>
      <c r="O43" s="26">
        <f t="shared" si="2"/>
        <v>0</v>
      </c>
      <c r="P43" s="51">
        <f t="shared" si="5"/>
        <v>0</v>
      </c>
      <c r="Q43" s="56">
        <v>4</v>
      </c>
      <c r="R43" s="27"/>
      <c r="S43" s="26">
        <f t="shared" si="6"/>
        <v>0</v>
      </c>
      <c r="T43" s="28">
        <f t="shared" si="7"/>
        <v>0</v>
      </c>
      <c r="U43" s="28">
        <f t="shared" si="8"/>
        <v>0</v>
      </c>
      <c r="V43" s="1"/>
      <c r="W43" s="28"/>
      <c r="X43" s="28"/>
      <c r="Y43" s="28"/>
      <c r="Z43" s="1"/>
      <c r="AA43" s="29"/>
      <c r="AB43" s="30">
        <f t="shared" si="9"/>
        <v>0</v>
      </c>
    </row>
    <row r="44" spans="1:147" x14ac:dyDescent="0.3">
      <c r="B44" s="38">
        <v>65</v>
      </c>
      <c r="C44" s="39">
        <v>1</v>
      </c>
      <c r="D44" s="41" t="s">
        <v>118</v>
      </c>
      <c r="E44" s="41" t="s">
        <v>119</v>
      </c>
      <c r="F44" s="38" t="s">
        <v>112</v>
      </c>
      <c r="G44" s="38" t="s">
        <v>33</v>
      </c>
      <c r="H44" s="77">
        <v>49.1</v>
      </c>
      <c r="I44" s="25">
        <v>0</v>
      </c>
      <c r="J44" s="25">
        <v>0</v>
      </c>
      <c r="K44" s="25">
        <v>0</v>
      </c>
      <c r="L44" s="111"/>
      <c r="M44" s="111">
        <v>1</v>
      </c>
      <c r="N44" s="111"/>
      <c r="O44" s="26">
        <f t="shared" si="2"/>
        <v>0</v>
      </c>
      <c r="P44" s="51">
        <f t="shared" si="5"/>
        <v>0</v>
      </c>
      <c r="Q44" s="56">
        <v>4</v>
      </c>
      <c r="R44" s="27"/>
      <c r="S44" s="26">
        <f t="shared" si="6"/>
        <v>0</v>
      </c>
      <c r="T44" s="28">
        <f t="shared" si="7"/>
        <v>0</v>
      </c>
      <c r="U44" s="28">
        <f t="shared" si="8"/>
        <v>0</v>
      </c>
      <c r="W44" s="28"/>
      <c r="X44" s="28"/>
      <c r="Y44" s="28"/>
      <c r="AA44" s="29"/>
      <c r="AB44" s="30">
        <f t="shared" si="9"/>
        <v>0</v>
      </c>
    </row>
    <row r="45" spans="1:147" x14ac:dyDescent="0.3">
      <c r="B45" s="38">
        <v>65</v>
      </c>
      <c r="C45" s="39">
        <v>1</v>
      </c>
      <c r="D45" s="41" t="s">
        <v>120</v>
      </c>
      <c r="E45" s="41" t="s">
        <v>121</v>
      </c>
      <c r="F45" s="38" t="s">
        <v>112</v>
      </c>
      <c r="G45" s="38" t="s">
        <v>33</v>
      </c>
      <c r="H45" s="77">
        <v>40.799999999999997</v>
      </c>
      <c r="I45" s="25">
        <v>0</v>
      </c>
      <c r="J45" s="25">
        <v>0</v>
      </c>
      <c r="K45" s="25">
        <v>0</v>
      </c>
      <c r="L45" s="111"/>
      <c r="M45" s="111">
        <v>1</v>
      </c>
      <c r="N45" s="111"/>
      <c r="O45" s="26">
        <f t="shared" si="2"/>
        <v>0</v>
      </c>
      <c r="P45" s="51">
        <f t="shared" si="5"/>
        <v>0</v>
      </c>
      <c r="Q45" s="56">
        <v>4</v>
      </c>
      <c r="R45" s="27"/>
      <c r="S45" s="26">
        <f t="shared" si="6"/>
        <v>0</v>
      </c>
      <c r="T45" s="28">
        <f t="shared" si="7"/>
        <v>0</v>
      </c>
      <c r="U45" s="28">
        <f t="shared" si="8"/>
        <v>0</v>
      </c>
      <c r="W45" s="28"/>
      <c r="X45" s="28"/>
      <c r="Y45" s="28"/>
      <c r="AA45" s="29"/>
      <c r="AB45" s="30">
        <f t="shared" si="9"/>
        <v>0</v>
      </c>
    </row>
    <row r="46" spans="1:147" x14ac:dyDescent="0.3">
      <c r="B46" s="38">
        <v>82</v>
      </c>
      <c r="C46" s="46">
        <v>1</v>
      </c>
      <c r="D46" s="47" t="s">
        <v>122</v>
      </c>
      <c r="E46" s="47" t="s">
        <v>123</v>
      </c>
      <c r="F46" s="48" t="s">
        <v>124</v>
      </c>
      <c r="G46" s="48" t="s">
        <v>122</v>
      </c>
      <c r="H46" s="77">
        <v>56.5</v>
      </c>
      <c r="I46" s="25">
        <v>0</v>
      </c>
      <c r="J46" s="25">
        <v>0</v>
      </c>
      <c r="K46" s="25">
        <v>0</v>
      </c>
      <c r="L46" s="111"/>
      <c r="M46" s="111">
        <v>1</v>
      </c>
      <c r="N46" s="111"/>
      <c r="O46" s="26">
        <f t="shared" si="2"/>
        <v>0</v>
      </c>
      <c r="P46" s="51">
        <f t="shared" si="5"/>
        <v>0</v>
      </c>
      <c r="Q46" s="56">
        <v>4</v>
      </c>
      <c r="R46" s="27"/>
      <c r="S46" s="26">
        <f t="shared" si="6"/>
        <v>0</v>
      </c>
      <c r="T46" s="28">
        <f t="shared" si="7"/>
        <v>0</v>
      </c>
      <c r="U46" s="28">
        <f t="shared" si="8"/>
        <v>0</v>
      </c>
      <c r="W46" s="28"/>
      <c r="X46" s="28"/>
      <c r="Y46" s="28"/>
      <c r="AA46" s="29"/>
      <c r="AB46" s="30">
        <f t="shared" si="9"/>
        <v>0</v>
      </c>
    </row>
    <row r="47" spans="1:147" x14ac:dyDescent="0.3">
      <c r="B47" s="49">
        <v>82</v>
      </c>
      <c r="C47" s="39">
        <v>1</v>
      </c>
      <c r="D47" s="41" t="s">
        <v>125</v>
      </c>
      <c r="E47" s="41" t="s">
        <v>126</v>
      </c>
      <c r="F47" s="38" t="s">
        <v>36</v>
      </c>
      <c r="G47" s="38" t="s">
        <v>35</v>
      </c>
      <c r="H47" s="77">
        <v>13.8</v>
      </c>
      <c r="I47" s="25">
        <v>0</v>
      </c>
      <c r="J47" s="25">
        <v>0</v>
      </c>
      <c r="K47" s="25">
        <v>0</v>
      </c>
      <c r="L47" s="111"/>
      <c r="M47" s="111">
        <v>1</v>
      </c>
      <c r="N47" s="111">
        <v>1</v>
      </c>
      <c r="O47" s="26">
        <f t="shared" si="2"/>
        <v>0</v>
      </c>
      <c r="P47" s="51">
        <f t="shared" si="5"/>
        <v>0</v>
      </c>
      <c r="Q47" s="56">
        <v>4</v>
      </c>
      <c r="R47" s="27"/>
      <c r="S47" s="26">
        <f t="shared" si="6"/>
        <v>0</v>
      </c>
      <c r="T47" s="28">
        <f t="shared" si="7"/>
        <v>0</v>
      </c>
      <c r="U47" s="28">
        <f t="shared" si="8"/>
        <v>0</v>
      </c>
      <c r="W47" s="28"/>
      <c r="X47" s="28"/>
      <c r="Y47" s="28"/>
      <c r="AA47" s="29"/>
      <c r="AB47" s="30">
        <f t="shared" si="9"/>
        <v>0</v>
      </c>
    </row>
    <row r="48" spans="1:147" x14ac:dyDescent="0.3">
      <c r="B48" s="49">
        <v>82</v>
      </c>
      <c r="C48" s="39">
        <v>1</v>
      </c>
      <c r="D48" s="41" t="s">
        <v>127</v>
      </c>
      <c r="E48" s="41" t="s">
        <v>128</v>
      </c>
      <c r="F48" s="38" t="s">
        <v>36</v>
      </c>
      <c r="G48" s="38" t="s">
        <v>35</v>
      </c>
      <c r="H48" s="77">
        <v>58.2</v>
      </c>
      <c r="I48" s="25">
        <v>0</v>
      </c>
      <c r="J48" s="25">
        <v>0</v>
      </c>
      <c r="K48" s="25">
        <v>0</v>
      </c>
      <c r="L48" s="111"/>
      <c r="M48" s="111">
        <v>1</v>
      </c>
      <c r="N48" s="111"/>
      <c r="O48" s="26">
        <f t="shared" si="2"/>
        <v>0</v>
      </c>
      <c r="P48" s="51">
        <f t="shared" si="5"/>
        <v>0</v>
      </c>
      <c r="Q48" s="56">
        <v>4</v>
      </c>
      <c r="R48" s="27"/>
      <c r="S48" s="26">
        <f t="shared" si="6"/>
        <v>0</v>
      </c>
      <c r="T48" s="28">
        <f t="shared" si="7"/>
        <v>0</v>
      </c>
      <c r="U48" s="28">
        <f t="shared" si="8"/>
        <v>0</v>
      </c>
      <c r="W48" s="28"/>
      <c r="X48" s="28"/>
      <c r="Y48" s="28"/>
      <c r="AA48" s="29"/>
      <c r="AB48" s="30">
        <f t="shared" si="9"/>
        <v>0</v>
      </c>
    </row>
    <row r="49" spans="2:28" x14ac:dyDescent="0.3">
      <c r="B49" s="49">
        <v>82</v>
      </c>
      <c r="C49" s="39">
        <v>1</v>
      </c>
      <c r="D49" s="41" t="s">
        <v>129</v>
      </c>
      <c r="E49" s="41" t="s">
        <v>130</v>
      </c>
      <c r="F49" s="38" t="s">
        <v>36</v>
      </c>
      <c r="G49" s="38" t="s">
        <v>35</v>
      </c>
      <c r="H49" s="77">
        <v>52.6</v>
      </c>
      <c r="I49" s="25">
        <v>0</v>
      </c>
      <c r="J49" s="25">
        <v>0</v>
      </c>
      <c r="K49" s="25">
        <v>0</v>
      </c>
      <c r="L49" s="111"/>
      <c r="M49" s="111">
        <v>1</v>
      </c>
      <c r="N49" s="111"/>
      <c r="O49" s="26">
        <f t="shared" si="2"/>
        <v>0</v>
      </c>
      <c r="P49" s="51">
        <f t="shared" si="5"/>
        <v>0</v>
      </c>
      <c r="Q49" s="56">
        <v>4</v>
      </c>
      <c r="R49" s="27"/>
      <c r="S49" s="26">
        <f t="shared" si="6"/>
        <v>0</v>
      </c>
      <c r="T49" s="28">
        <f t="shared" si="7"/>
        <v>0</v>
      </c>
      <c r="U49" s="28">
        <f t="shared" si="8"/>
        <v>0</v>
      </c>
      <c r="W49" s="28"/>
      <c r="X49" s="28"/>
      <c r="Y49" s="28"/>
      <c r="AA49" s="29"/>
      <c r="AB49" s="30">
        <f t="shared" si="9"/>
        <v>0</v>
      </c>
    </row>
    <row r="50" spans="2:28" x14ac:dyDescent="0.3">
      <c r="I50" s="60">
        <f>SUM(I13:I49)</f>
        <v>0</v>
      </c>
      <c r="J50" s="60">
        <f t="shared" ref="J50:N50" si="10">SUM(J13:J49)</f>
        <v>0</v>
      </c>
      <c r="K50" s="60">
        <f>SUM(K13:K49)</f>
        <v>0</v>
      </c>
      <c r="L50" s="112">
        <f t="shared" si="10"/>
        <v>2</v>
      </c>
      <c r="M50" s="112">
        <f t="shared" si="10"/>
        <v>35</v>
      </c>
      <c r="N50" s="112">
        <f t="shared" si="10"/>
        <v>5</v>
      </c>
      <c r="O50" s="33">
        <f>SUM(O13:O49)</f>
        <v>0</v>
      </c>
      <c r="P50" s="54">
        <f>SUM(P13:P49)</f>
        <v>0</v>
      </c>
      <c r="Q50" s="33"/>
      <c r="R50" s="33"/>
      <c r="S50" s="33">
        <f t="shared" ref="S50" si="11">SUM(S13:S49)</f>
        <v>0</v>
      </c>
      <c r="T50" s="33">
        <f t="shared" ref="T50" si="12">SUM(T13:T49)</f>
        <v>0</v>
      </c>
      <c r="U50" s="33">
        <f t="shared" ref="U50" si="13">SUM(U13:U49)</f>
        <v>0</v>
      </c>
      <c r="W50" s="33">
        <f t="shared" ref="W50" si="14">SUM(W13:W49)</f>
        <v>0</v>
      </c>
      <c r="X50" s="33">
        <f t="shared" ref="X50:Y50" si="15">SUM(X13:X49)</f>
        <v>0</v>
      </c>
      <c r="Y50" s="33">
        <f t="shared" si="15"/>
        <v>0</v>
      </c>
      <c r="AA50" s="33">
        <f t="shared" ref="AA50" si="16">SUM(AA13:AA49)</f>
        <v>0</v>
      </c>
      <c r="AB50" s="33">
        <f t="shared" ref="AB50" si="17">SUM(AB13:AB49)</f>
        <v>0</v>
      </c>
    </row>
  </sheetData>
  <sheetProtection algorithmName="SHA-512" hashValue="5dHIH/ae8uqnrGCq0El0Ao+tx+fsLDru3KVd3k6KfdP+QlvzX6CGFG6yZb6/Ri0fjEKttEVnNtEd3cTn2lyFQA==" saltValue="UY7hUvLeexNI7PIoRqmUdg==" spinCount="100000" sheet="1" objects="1" scenarios="1" selectLockedCells="1"/>
  <mergeCells count="20">
    <mergeCell ref="Q11:S11"/>
    <mergeCell ref="B10:H10"/>
    <mergeCell ref="AA10:AB11"/>
    <mergeCell ref="B11:B12"/>
    <mergeCell ref="C11:C12"/>
    <mergeCell ref="D11:D12"/>
    <mergeCell ref="E11:E12"/>
    <mergeCell ref="F11:F12"/>
    <mergeCell ref="G11:G12"/>
    <mergeCell ref="H11:H12"/>
    <mergeCell ref="I11:P11"/>
    <mergeCell ref="T11:U11"/>
    <mergeCell ref="W11:Y11"/>
    <mergeCell ref="O8:AA8"/>
    <mergeCell ref="D2:AA2"/>
    <mergeCell ref="O4:AA7"/>
    <mergeCell ref="G6:H6"/>
    <mergeCell ref="I6:J6"/>
    <mergeCell ref="K6:L6"/>
    <mergeCell ref="M6:N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8"/>
  <sheetViews>
    <sheetView topLeftCell="E7" workbookViewId="0">
      <selection activeCell="K25" sqref="K25"/>
    </sheetView>
  </sheetViews>
  <sheetFormatPr baseColWidth="10" defaultColWidth="10.15234375" defaultRowHeight="14.5" x14ac:dyDescent="0.3"/>
  <cols>
    <col min="1" max="1" width="9.69140625" style="4" customWidth="1"/>
    <col min="2" max="2" width="10.4609375" style="4" customWidth="1"/>
    <col min="3" max="3" width="11.69140625" style="4" bestFit="1" customWidth="1"/>
    <col min="4" max="4" width="49.3828125" style="34" bestFit="1" customWidth="1"/>
    <col min="5" max="5" width="39.61328125" style="4" customWidth="1"/>
    <col min="6" max="6" width="9.3828125" style="4" customWidth="1"/>
    <col min="7" max="7" width="19.84375" style="4" customWidth="1"/>
    <col min="8" max="8" width="9.3828125" style="4" customWidth="1"/>
    <col min="9" max="9" width="12.3828125" style="32" customWidth="1"/>
    <col min="10" max="10" width="12.4609375" style="32" bestFit="1" customWidth="1"/>
    <col min="11" max="11" width="14" style="32" customWidth="1"/>
    <col min="12" max="12" width="11.61328125" style="4" customWidth="1"/>
    <col min="13" max="13" width="12.15234375" style="4" customWidth="1"/>
    <col min="14" max="14" width="10.23046875" style="4" customWidth="1"/>
    <col min="15" max="15" width="9.69140625" style="4" customWidth="1"/>
    <col min="16" max="16" width="11.61328125" style="4" customWidth="1"/>
    <col min="17" max="17" width="9.3828125" style="4" customWidth="1"/>
    <col min="18" max="18" width="10.23046875" style="4" customWidth="1"/>
    <col min="19" max="21" width="11.15234375" style="4" customWidth="1"/>
    <col min="22" max="22" width="9.3828125" style="4" customWidth="1"/>
    <col min="23" max="25" width="14.3828125" style="4" customWidth="1"/>
    <col min="26" max="27" width="9.3828125" style="4" customWidth="1"/>
    <col min="28" max="16384" width="10.15234375" style="4"/>
  </cols>
  <sheetData>
    <row r="1" spans="1:28" ht="8.15" customHeight="1" x14ac:dyDescent="0.3">
      <c r="A1" s="1"/>
      <c r="B1" s="1"/>
      <c r="C1" s="1"/>
      <c r="D1" s="2"/>
      <c r="E1" s="1"/>
      <c r="F1" s="1"/>
      <c r="G1" s="1"/>
      <c r="H1" s="1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s="6" customFormat="1" ht="81" customHeight="1" x14ac:dyDescent="0.3">
      <c r="A2" s="5"/>
      <c r="B2" s="5"/>
      <c r="C2" s="5"/>
      <c r="D2" s="80" t="s">
        <v>294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2"/>
      <c r="W2" s="82"/>
      <c r="X2" s="82"/>
      <c r="Y2" s="82"/>
      <c r="Z2" s="82"/>
      <c r="AA2" s="82"/>
    </row>
    <row r="3" spans="1:28" ht="25" customHeight="1" thickBot="1" x14ac:dyDescent="0.35">
      <c r="A3" s="1"/>
      <c r="B3" s="1"/>
      <c r="C3" s="1"/>
      <c r="D3" s="2"/>
      <c r="E3" s="1"/>
      <c r="F3" s="1"/>
      <c r="G3" s="1"/>
      <c r="H3" s="1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8" ht="37.5" customHeight="1" thickBot="1" x14ac:dyDescent="0.35">
      <c r="A4" s="1"/>
      <c r="B4" s="1"/>
      <c r="C4" s="1"/>
      <c r="D4" s="7" t="s">
        <v>0</v>
      </c>
      <c r="E4" s="8"/>
      <c r="G4" s="9" t="s">
        <v>1</v>
      </c>
      <c r="H4" s="10"/>
      <c r="I4" s="50" t="s">
        <v>132</v>
      </c>
      <c r="J4" s="37" t="s">
        <v>136</v>
      </c>
      <c r="K4" s="11" t="s">
        <v>133</v>
      </c>
      <c r="L4" s="36" t="s">
        <v>134</v>
      </c>
      <c r="M4" s="37" t="s">
        <v>142</v>
      </c>
      <c r="N4" s="37" t="s">
        <v>135</v>
      </c>
      <c r="O4" s="83" t="s">
        <v>2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12"/>
    </row>
    <row r="5" spans="1:28" s="15" customFormat="1" ht="72" customHeight="1" x14ac:dyDescent="0.3">
      <c r="A5" s="13"/>
      <c r="B5" s="13"/>
      <c r="C5" s="13"/>
      <c r="D5" s="14"/>
      <c r="G5" s="61" t="s">
        <v>3</v>
      </c>
      <c r="H5" s="62"/>
      <c r="I5" s="16" t="s">
        <v>291</v>
      </c>
      <c r="J5" s="16" t="s">
        <v>137</v>
      </c>
      <c r="K5" s="16" t="s">
        <v>137</v>
      </c>
      <c r="L5" s="16" t="s">
        <v>137</v>
      </c>
      <c r="M5" s="16" t="s">
        <v>137</v>
      </c>
      <c r="N5" s="16" t="s">
        <v>137</v>
      </c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</row>
    <row r="6" spans="1:28" s="15" customFormat="1" ht="9" customHeight="1" thickBot="1" x14ac:dyDescent="0.35">
      <c r="A6" s="13"/>
      <c r="B6" s="13"/>
      <c r="C6" s="13"/>
      <c r="D6" s="14"/>
      <c r="G6" s="84"/>
      <c r="H6" s="84"/>
      <c r="I6" s="84"/>
      <c r="J6" s="84"/>
      <c r="K6" s="84"/>
      <c r="L6" s="84"/>
      <c r="M6" s="84"/>
      <c r="N6" s="84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</row>
    <row r="7" spans="1:28" ht="25" customHeight="1" thickBot="1" x14ac:dyDescent="0.35">
      <c r="A7" s="1"/>
      <c r="B7" s="1"/>
      <c r="C7" s="1"/>
      <c r="D7" s="7" t="s">
        <v>4</v>
      </c>
      <c r="E7" s="17" t="s">
        <v>155</v>
      </c>
      <c r="G7" s="63" t="s">
        <v>5</v>
      </c>
      <c r="H7" s="64"/>
      <c r="I7" s="65"/>
      <c r="J7" s="65"/>
      <c r="K7" s="65"/>
      <c r="L7" s="65"/>
      <c r="M7" s="65"/>
      <c r="N7" s="65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12"/>
    </row>
    <row r="8" spans="1:28" ht="25" customHeight="1" x14ac:dyDescent="0.3">
      <c r="A8" s="1"/>
      <c r="B8" s="1"/>
      <c r="C8" s="1"/>
      <c r="D8" s="7"/>
      <c r="E8" s="1"/>
      <c r="G8" s="18" t="s">
        <v>6</v>
      </c>
      <c r="H8" s="19"/>
      <c r="I8" s="20">
        <f t="shared" ref="I8:N8" si="0">I7*1.2</f>
        <v>0</v>
      </c>
      <c r="J8" s="20">
        <f t="shared" si="0"/>
        <v>0</v>
      </c>
      <c r="K8" s="20">
        <f t="shared" si="0"/>
        <v>0</v>
      </c>
      <c r="L8" s="21">
        <f t="shared" si="0"/>
        <v>0</v>
      </c>
      <c r="M8" s="22">
        <f t="shared" si="0"/>
        <v>0</v>
      </c>
      <c r="N8" s="22">
        <f t="shared" si="0"/>
        <v>0</v>
      </c>
      <c r="O8" s="78" t="s">
        <v>7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12"/>
    </row>
    <row r="9" spans="1:28" ht="25" customHeight="1" thickBot="1" x14ac:dyDescent="0.35">
      <c r="A9" s="1"/>
      <c r="B9" s="1"/>
      <c r="C9" s="1"/>
      <c r="D9" s="2"/>
      <c r="E9" s="1"/>
      <c r="F9" s="1"/>
      <c r="G9" s="1"/>
      <c r="H9" s="1"/>
      <c r="I9" s="3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8" s="23" customFormat="1" ht="30" customHeight="1" x14ac:dyDescent="0.3">
      <c r="B10" s="88" t="s">
        <v>8</v>
      </c>
      <c r="C10" s="88"/>
      <c r="D10" s="88"/>
      <c r="E10" s="88"/>
      <c r="F10" s="88"/>
      <c r="G10" s="88"/>
      <c r="H10" s="89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W10" s="35"/>
      <c r="X10" s="35"/>
      <c r="Y10" s="35"/>
      <c r="AA10" s="90" t="s">
        <v>9</v>
      </c>
      <c r="AB10" s="91"/>
    </row>
    <row r="11" spans="1:28" ht="30" customHeight="1" thickBot="1" x14ac:dyDescent="0.35">
      <c r="A11" s="1"/>
      <c r="B11" s="94" t="s">
        <v>10</v>
      </c>
      <c r="C11" s="96" t="s">
        <v>131</v>
      </c>
      <c r="D11" s="98" t="s">
        <v>11</v>
      </c>
      <c r="E11" s="100" t="s">
        <v>12</v>
      </c>
      <c r="F11" s="102" t="s">
        <v>13</v>
      </c>
      <c r="G11" s="104" t="s">
        <v>14</v>
      </c>
      <c r="H11" s="106" t="s">
        <v>296</v>
      </c>
      <c r="I11" s="85" t="s">
        <v>15</v>
      </c>
      <c r="J11" s="86"/>
      <c r="K11" s="86"/>
      <c r="L11" s="86"/>
      <c r="M11" s="86"/>
      <c r="N11" s="86"/>
      <c r="O11" s="86"/>
      <c r="P11" s="87"/>
      <c r="Q11" s="85" t="s">
        <v>16</v>
      </c>
      <c r="R11" s="86"/>
      <c r="S11" s="87"/>
      <c r="T11" s="85" t="s">
        <v>149</v>
      </c>
      <c r="U11" s="108"/>
      <c r="V11" s="1"/>
      <c r="W11" s="85" t="s">
        <v>150</v>
      </c>
      <c r="X11" s="109"/>
      <c r="Y11" s="110"/>
      <c r="Z11" s="1"/>
      <c r="AA11" s="92"/>
      <c r="AB11" s="93"/>
    </row>
    <row r="12" spans="1:28" ht="81" customHeight="1" thickBot="1" x14ac:dyDescent="0.35">
      <c r="A12" s="1"/>
      <c r="B12" s="95"/>
      <c r="C12" s="97"/>
      <c r="D12" s="99"/>
      <c r="E12" s="101"/>
      <c r="F12" s="103"/>
      <c r="G12" s="105"/>
      <c r="H12" s="107"/>
      <c r="I12" s="24" t="s">
        <v>292</v>
      </c>
      <c r="J12" s="24" t="s">
        <v>138</v>
      </c>
      <c r="K12" s="24" t="s">
        <v>139</v>
      </c>
      <c r="L12" s="24" t="s">
        <v>140</v>
      </c>
      <c r="M12" s="24" t="s">
        <v>141</v>
      </c>
      <c r="N12" s="24" t="s">
        <v>143</v>
      </c>
      <c r="O12" s="24" t="s">
        <v>17</v>
      </c>
      <c r="P12" s="53" t="s">
        <v>145</v>
      </c>
      <c r="Q12" s="55" t="s">
        <v>144</v>
      </c>
      <c r="R12" s="52" t="s">
        <v>18</v>
      </c>
      <c r="S12" s="53" t="s">
        <v>146</v>
      </c>
      <c r="T12" s="59" t="s">
        <v>147</v>
      </c>
      <c r="U12" s="59" t="s">
        <v>148</v>
      </c>
      <c r="V12" s="1"/>
      <c r="W12" s="72" t="s">
        <v>151</v>
      </c>
      <c r="X12" s="59" t="s">
        <v>152</v>
      </c>
      <c r="Y12" s="59" t="s">
        <v>153</v>
      </c>
      <c r="Z12" s="1"/>
      <c r="AA12" s="57" t="s">
        <v>19</v>
      </c>
      <c r="AB12" s="58" t="s">
        <v>20</v>
      </c>
    </row>
    <row r="13" spans="1:28" ht="21" customHeight="1" x14ac:dyDescent="0.3">
      <c r="A13" s="1"/>
      <c r="B13" s="38">
        <v>12</v>
      </c>
      <c r="C13" s="66">
        <v>2</v>
      </c>
      <c r="D13" s="41" t="s">
        <v>156</v>
      </c>
      <c r="E13" s="45" t="s">
        <v>157</v>
      </c>
      <c r="F13" s="38" t="s">
        <v>158</v>
      </c>
      <c r="G13" s="38" t="s">
        <v>156</v>
      </c>
      <c r="H13" s="77">
        <v>19.600000000000001</v>
      </c>
      <c r="I13" s="25">
        <v>0</v>
      </c>
      <c r="J13" s="25">
        <v>0</v>
      </c>
      <c r="K13" s="25">
        <v>0</v>
      </c>
      <c r="L13" s="111"/>
      <c r="M13" s="111">
        <v>1</v>
      </c>
      <c r="N13" s="111"/>
      <c r="O13" s="26">
        <f t="shared" ref="O13:O27" si="1">SUMPRODUCT(I13:N13,I$7:N$7)</f>
        <v>0</v>
      </c>
      <c r="P13" s="51">
        <f>O13*12</f>
        <v>0</v>
      </c>
      <c r="Q13" s="56">
        <v>4</v>
      </c>
      <c r="R13" s="27"/>
      <c r="S13" s="26">
        <f>+Q13*R13</f>
        <v>0</v>
      </c>
      <c r="T13" s="28">
        <f>P13+S13</f>
        <v>0</v>
      </c>
      <c r="U13" s="28">
        <f t="shared" ref="U13:U27" si="2">T13*1.2</f>
        <v>0</v>
      </c>
      <c r="V13" s="1"/>
      <c r="W13" s="28"/>
      <c r="X13" s="28"/>
      <c r="Y13" s="28"/>
      <c r="Z13" s="1"/>
      <c r="AA13" s="29"/>
      <c r="AB13" s="30">
        <f t="shared" ref="AB13:AB27" si="3">AA13*1.2</f>
        <v>0</v>
      </c>
    </row>
    <row r="14" spans="1:28" ht="21" customHeight="1" x14ac:dyDescent="0.3">
      <c r="A14" s="1"/>
      <c r="B14" s="38">
        <v>12</v>
      </c>
      <c r="C14" s="66">
        <v>2</v>
      </c>
      <c r="D14" s="41" t="s">
        <v>159</v>
      </c>
      <c r="E14" s="41" t="s">
        <v>160</v>
      </c>
      <c r="F14" s="38" t="s">
        <v>161</v>
      </c>
      <c r="G14" s="38" t="s">
        <v>159</v>
      </c>
      <c r="H14" s="77">
        <v>40.200000000000003</v>
      </c>
      <c r="I14" s="25">
        <v>0</v>
      </c>
      <c r="J14" s="25">
        <v>0</v>
      </c>
      <c r="K14" s="25">
        <v>0</v>
      </c>
      <c r="L14" s="111"/>
      <c r="M14" s="111">
        <v>1</v>
      </c>
      <c r="N14" s="111"/>
      <c r="O14" s="26">
        <f t="shared" si="1"/>
        <v>0</v>
      </c>
      <c r="P14" s="51">
        <f t="shared" ref="P14:P27" si="4">O14*12</f>
        <v>0</v>
      </c>
      <c r="Q14" s="56">
        <v>4</v>
      </c>
      <c r="R14" s="27"/>
      <c r="S14" s="26">
        <f t="shared" ref="S14:S27" si="5">+Q14*R14</f>
        <v>0</v>
      </c>
      <c r="T14" s="28">
        <f t="shared" ref="T14:T27" si="6">P14+S14</f>
        <v>0</v>
      </c>
      <c r="U14" s="28">
        <f t="shared" si="2"/>
        <v>0</v>
      </c>
      <c r="V14" s="1"/>
      <c r="W14" s="28"/>
      <c r="X14" s="28"/>
      <c r="Y14" s="28"/>
      <c r="Z14" s="1"/>
      <c r="AA14" s="29"/>
      <c r="AB14" s="30">
        <f t="shared" si="3"/>
        <v>0</v>
      </c>
    </row>
    <row r="15" spans="1:28" ht="21" customHeight="1" x14ac:dyDescent="0.3">
      <c r="A15" s="1"/>
      <c r="B15" s="38">
        <v>12</v>
      </c>
      <c r="C15" s="66">
        <v>2</v>
      </c>
      <c r="D15" s="41" t="s">
        <v>162</v>
      </c>
      <c r="E15" s="41" t="s">
        <v>163</v>
      </c>
      <c r="F15" s="67" t="s">
        <v>164</v>
      </c>
      <c r="G15" s="67" t="s">
        <v>165</v>
      </c>
      <c r="H15" s="77">
        <v>63.7</v>
      </c>
      <c r="I15" s="25">
        <v>0</v>
      </c>
      <c r="J15" s="25">
        <v>0</v>
      </c>
      <c r="K15" s="25">
        <v>0</v>
      </c>
      <c r="L15" s="111"/>
      <c r="M15" s="111">
        <v>1</v>
      </c>
      <c r="N15" s="111">
        <v>1</v>
      </c>
      <c r="O15" s="26">
        <f t="shared" si="1"/>
        <v>0</v>
      </c>
      <c r="P15" s="51">
        <f t="shared" si="4"/>
        <v>0</v>
      </c>
      <c r="Q15" s="56">
        <v>4</v>
      </c>
      <c r="R15" s="27"/>
      <c r="S15" s="26">
        <f t="shared" si="5"/>
        <v>0</v>
      </c>
      <c r="T15" s="28">
        <f t="shared" si="6"/>
        <v>0</v>
      </c>
      <c r="U15" s="28">
        <f t="shared" si="2"/>
        <v>0</v>
      </c>
      <c r="V15" s="1"/>
      <c r="W15" s="28"/>
      <c r="X15" s="28"/>
      <c r="Y15" s="28"/>
      <c r="Z15" s="1"/>
      <c r="AA15" s="29"/>
      <c r="AB15" s="30">
        <f t="shared" si="3"/>
        <v>0</v>
      </c>
    </row>
    <row r="16" spans="1:28" ht="21" customHeight="1" x14ac:dyDescent="0.3">
      <c r="A16" s="1"/>
      <c r="B16" s="38">
        <v>12</v>
      </c>
      <c r="C16" s="66">
        <v>2</v>
      </c>
      <c r="D16" s="41" t="s">
        <v>166</v>
      </c>
      <c r="E16" s="41" t="s">
        <v>167</v>
      </c>
      <c r="F16" s="38" t="s">
        <v>168</v>
      </c>
      <c r="G16" s="38" t="s">
        <v>166</v>
      </c>
      <c r="H16" s="77">
        <v>23.1</v>
      </c>
      <c r="I16" s="25">
        <v>0</v>
      </c>
      <c r="J16" s="25">
        <v>0</v>
      </c>
      <c r="K16" s="25">
        <v>0</v>
      </c>
      <c r="L16" s="111"/>
      <c r="M16" s="111">
        <v>1</v>
      </c>
      <c r="N16" s="111"/>
      <c r="O16" s="26">
        <f t="shared" si="1"/>
        <v>0</v>
      </c>
      <c r="P16" s="51">
        <f t="shared" si="4"/>
        <v>0</v>
      </c>
      <c r="Q16" s="56">
        <v>4</v>
      </c>
      <c r="R16" s="27"/>
      <c r="S16" s="26">
        <f t="shared" si="5"/>
        <v>0</v>
      </c>
      <c r="T16" s="28">
        <f t="shared" si="6"/>
        <v>0</v>
      </c>
      <c r="U16" s="28">
        <f t="shared" si="2"/>
        <v>0</v>
      </c>
      <c r="V16" s="1"/>
      <c r="W16" s="28"/>
      <c r="X16" s="28"/>
      <c r="Y16" s="28"/>
      <c r="Z16" s="1"/>
      <c r="AA16" s="29"/>
      <c r="AB16" s="30">
        <f t="shared" si="3"/>
        <v>0</v>
      </c>
    </row>
    <row r="17" spans="1:28" ht="21" customHeight="1" x14ac:dyDescent="0.3">
      <c r="A17" s="1"/>
      <c r="B17" s="38">
        <v>46</v>
      </c>
      <c r="C17" s="66">
        <v>2</v>
      </c>
      <c r="D17" s="41" t="s">
        <v>169</v>
      </c>
      <c r="E17" s="41" t="s">
        <v>170</v>
      </c>
      <c r="F17" s="38" t="s">
        <v>171</v>
      </c>
      <c r="G17" s="38" t="s">
        <v>172</v>
      </c>
      <c r="H17" s="77">
        <v>46.6</v>
      </c>
      <c r="I17" s="25">
        <v>0</v>
      </c>
      <c r="J17" s="25">
        <v>0</v>
      </c>
      <c r="K17" s="25">
        <v>0</v>
      </c>
      <c r="L17" s="111"/>
      <c r="M17" s="111">
        <v>1</v>
      </c>
      <c r="N17" s="111">
        <v>1</v>
      </c>
      <c r="O17" s="26">
        <f t="shared" si="1"/>
        <v>0</v>
      </c>
      <c r="P17" s="51">
        <f t="shared" si="4"/>
        <v>0</v>
      </c>
      <c r="Q17" s="56">
        <v>4</v>
      </c>
      <c r="R17" s="27"/>
      <c r="S17" s="26">
        <f t="shared" si="5"/>
        <v>0</v>
      </c>
      <c r="T17" s="28">
        <f t="shared" si="6"/>
        <v>0</v>
      </c>
      <c r="U17" s="28">
        <f t="shared" si="2"/>
        <v>0</v>
      </c>
      <c r="V17" s="1"/>
      <c r="W17" s="28"/>
      <c r="X17" s="28"/>
      <c r="Y17" s="28"/>
      <c r="Z17" s="1"/>
      <c r="AA17" s="29"/>
      <c r="AB17" s="30">
        <f t="shared" si="3"/>
        <v>0</v>
      </c>
    </row>
    <row r="18" spans="1:28" ht="21" customHeight="1" x14ac:dyDescent="0.3">
      <c r="A18" s="1"/>
      <c r="B18" s="38">
        <v>46</v>
      </c>
      <c r="C18" s="66">
        <v>2</v>
      </c>
      <c r="D18" s="41" t="s">
        <v>173</v>
      </c>
      <c r="E18" s="41" t="s">
        <v>174</v>
      </c>
      <c r="F18" s="38" t="s">
        <v>171</v>
      </c>
      <c r="G18" s="38" t="s">
        <v>173</v>
      </c>
      <c r="H18" s="77">
        <v>33.5</v>
      </c>
      <c r="I18" s="25">
        <v>0</v>
      </c>
      <c r="J18" s="25">
        <v>0</v>
      </c>
      <c r="K18" s="25">
        <v>0</v>
      </c>
      <c r="L18" s="111"/>
      <c r="M18" s="111">
        <v>1</v>
      </c>
      <c r="N18" s="111"/>
      <c r="O18" s="26">
        <f t="shared" si="1"/>
        <v>0</v>
      </c>
      <c r="P18" s="51">
        <f t="shared" si="4"/>
        <v>0</v>
      </c>
      <c r="Q18" s="56">
        <v>4</v>
      </c>
      <c r="R18" s="27"/>
      <c r="S18" s="26">
        <f t="shared" si="5"/>
        <v>0</v>
      </c>
      <c r="T18" s="28">
        <f t="shared" si="6"/>
        <v>0</v>
      </c>
      <c r="U18" s="28">
        <f t="shared" si="2"/>
        <v>0</v>
      </c>
      <c r="V18" s="1"/>
      <c r="W18" s="28"/>
      <c r="X18" s="28"/>
      <c r="Y18" s="28"/>
      <c r="Z18" s="1"/>
      <c r="AA18" s="29"/>
      <c r="AB18" s="30">
        <f t="shared" si="3"/>
        <v>0</v>
      </c>
    </row>
    <row r="19" spans="1:28" ht="21" customHeight="1" x14ac:dyDescent="0.3">
      <c r="A19" s="1"/>
      <c r="B19" s="38">
        <v>46</v>
      </c>
      <c r="C19" s="66">
        <v>2</v>
      </c>
      <c r="D19" s="41" t="s">
        <v>175</v>
      </c>
      <c r="E19" s="41" t="s">
        <v>176</v>
      </c>
      <c r="F19" s="38" t="s">
        <v>177</v>
      </c>
      <c r="G19" s="38" t="s">
        <v>175</v>
      </c>
      <c r="H19" s="77">
        <v>27.9</v>
      </c>
      <c r="I19" s="25">
        <v>0</v>
      </c>
      <c r="J19" s="25">
        <v>0</v>
      </c>
      <c r="K19" s="25">
        <v>0</v>
      </c>
      <c r="L19" s="111"/>
      <c r="M19" s="111">
        <v>1</v>
      </c>
      <c r="N19" s="111"/>
      <c r="O19" s="26">
        <f t="shared" si="1"/>
        <v>0</v>
      </c>
      <c r="P19" s="51">
        <f t="shared" si="4"/>
        <v>0</v>
      </c>
      <c r="Q19" s="56">
        <v>4</v>
      </c>
      <c r="R19" s="27"/>
      <c r="S19" s="26">
        <f t="shared" si="5"/>
        <v>0</v>
      </c>
      <c r="T19" s="28">
        <f t="shared" si="6"/>
        <v>0</v>
      </c>
      <c r="U19" s="28">
        <f t="shared" si="2"/>
        <v>0</v>
      </c>
      <c r="V19" s="1"/>
      <c r="W19" s="28"/>
      <c r="X19" s="28"/>
      <c r="Y19" s="28"/>
      <c r="Z19" s="1"/>
      <c r="AA19" s="29"/>
      <c r="AB19" s="30">
        <f t="shared" si="3"/>
        <v>0</v>
      </c>
    </row>
    <row r="20" spans="1:28" ht="21" customHeight="1" x14ac:dyDescent="0.3">
      <c r="A20" s="1"/>
      <c r="B20" s="38">
        <v>48</v>
      </c>
      <c r="C20" s="66">
        <v>2</v>
      </c>
      <c r="D20" s="41" t="s">
        <v>178</v>
      </c>
      <c r="E20" s="41" t="s">
        <v>179</v>
      </c>
      <c r="F20" s="38">
        <v>48000</v>
      </c>
      <c r="G20" s="38" t="s">
        <v>180</v>
      </c>
      <c r="H20" s="77">
        <v>34.6</v>
      </c>
      <c r="I20" s="25">
        <v>0</v>
      </c>
      <c r="J20" s="25">
        <v>0</v>
      </c>
      <c r="K20" s="25">
        <v>0</v>
      </c>
      <c r="L20" s="111"/>
      <c r="M20" s="111">
        <v>1</v>
      </c>
      <c r="N20" s="111">
        <v>1</v>
      </c>
      <c r="O20" s="26">
        <f t="shared" si="1"/>
        <v>0</v>
      </c>
      <c r="P20" s="51">
        <f t="shared" si="4"/>
        <v>0</v>
      </c>
      <c r="Q20" s="56">
        <v>4</v>
      </c>
      <c r="R20" s="27"/>
      <c r="S20" s="26">
        <f t="shared" si="5"/>
        <v>0</v>
      </c>
      <c r="T20" s="28">
        <f t="shared" si="6"/>
        <v>0</v>
      </c>
      <c r="U20" s="28">
        <f t="shared" si="2"/>
        <v>0</v>
      </c>
      <c r="V20" s="1"/>
      <c r="W20" s="28"/>
      <c r="X20" s="28"/>
      <c r="Y20" s="28"/>
      <c r="Z20" s="1"/>
      <c r="AA20" s="29"/>
      <c r="AB20" s="30">
        <f t="shared" si="3"/>
        <v>0</v>
      </c>
    </row>
    <row r="21" spans="1:28" ht="21" customHeight="1" x14ac:dyDescent="0.3">
      <c r="A21" s="1"/>
      <c r="B21" s="38">
        <v>81</v>
      </c>
      <c r="C21" s="66">
        <v>2</v>
      </c>
      <c r="D21" s="41" t="s">
        <v>181</v>
      </c>
      <c r="E21" s="41" t="s">
        <v>182</v>
      </c>
      <c r="F21" s="38" t="s">
        <v>183</v>
      </c>
      <c r="G21" s="38" t="s">
        <v>181</v>
      </c>
      <c r="H21" s="77">
        <v>67.5</v>
      </c>
      <c r="I21" s="25">
        <v>0</v>
      </c>
      <c r="J21" s="25">
        <v>0</v>
      </c>
      <c r="K21" s="25">
        <v>0</v>
      </c>
      <c r="L21" s="111"/>
      <c r="M21" s="111">
        <v>1</v>
      </c>
      <c r="N21" s="111"/>
      <c r="O21" s="26">
        <f t="shared" si="1"/>
        <v>0</v>
      </c>
      <c r="P21" s="51">
        <f t="shared" si="4"/>
        <v>0</v>
      </c>
      <c r="Q21" s="56">
        <v>4</v>
      </c>
      <c r="R21" s="27"/>
      <c r="S21" s="26">
        <f t="shared" si="5"/>
        <v>0</v>
      </c>
      <c r="T21" s="28">
        <f t="shared" si="6"/>
        <v>0</v>
      </c>
      <c r="U21" s="28">
        <f t="shared" si="2"/>
        <v>0</v>
      </c>
      <c r="V21" s="1"/>
      <c r="W21" s="28"/>
      <c r="X21" s="28"/>
      <c r="Y21" s="28"/>
      <c r="Z21" s="1"/>
      <c r="AA21" s="29"/>
      <c r="AB21" s="30">
        <f t="shared" si="3"/>
        <v>0</v>
      </c>
    </row>
    <row r="22" spans="1:28" ht="21" customHeight="1" x14ac:dyDescent="0.3">
      <c r="A22" s="1"/>
      <c r="B22" s="38">
        <v>81</v>
      </c>
      <c r="C22" s="66">
        <v>2</v>
      </c>
      <c r="D22" s="41" t="s">
        <v>184</v>
      </c>
      <c r="E22" s="41" t="s">
        <v>185</v>
      </c>
      <c r="F22" s="38" t="s">
        <v>186</v>
      </c>
      <c r="G22" s="38" t="s">
        <v>187</v>
      </c>
      <c r="H22" s="77">
        <v>30.1</v>
      </c>
      <c r="I22" s="25">
        <v>0</v>
      </c>
      <c r="J22" s="25">
        <v>0</v>
      </c>
      <c r="K22" s="25">
        <v>0</v>
      </c>
      <c r="L22" s="111"/>
      <c r="M22" s="111">
        <v>1</v>
      </c>
      <c r="N22" s="111"/>
      <c r="O22" s="26">
        <f t="shared" si="1"/>
        <v>0</v>
      </c>
      <c r="P22" s="51">
        <f t="shared" si="4"/>
        <v>0</v>
      </c>
      <c r="Q22" s="56">
        <v>4</v>
      </c>
      <c r="R22" s="27"/>
      <c r="S22" s="26">
        <f t="shared" si="5"/>
        <v>0</v>
      </c>
      <c r="T22" s="28">
        <f t="shared" si="6"/>
        <v>0</v>
      </c>
      <c r="U22" s="28">
        <f t="shared" si="2"/>
        <v>0</v>
      </c>
      <c r="V22" s="1"/>
      <c r="W22" s="28"/>
      <c r="X22" s="28"/>
      <c r="Y22" s="28"/>
      <c r="Z22" s="1"/>
      <c r="AA22" s="29"/>
      <c r="AB22" s="30">
        <f t="shared" si="3"/>
        <v>0</v>
      </c>
    </row>
    <row r="23" spans="1:28" ht="21" customHeight="1" x14ac:dyDescent="0.3">
      <c r="A23" s="1"/>
      <c r="B23" s="38">
        <v>81</v>
      </c>
      <c r="C23" s="66">
        <v>2</v>
      </c>
      <c r="D23" s="41" t="s">
        <v>188</v>
      </c>
      <c r="E23" s="41" t="s">
        <v>189</v>
      </c>
      <c r="F23" s="38" t="s">
        <v>190</v>
      </c>
      <c r="G23" s="38" t="s">
        <v>188</v>
      </c>
      <c r="H23" s="77">
        <v>26.9</v>
      </c>
      <c r="I23" s="25">
        <v>0</v>
      </c>
      <c r="J23" s="25">
        <v>0</v>
      </c>
      <c r="K23" s="25">
        <v>0</v>
      </c>
      <c r="L23" s="111"/>
      <c r="M23" s="111">
        <v>1</v>
      </c>
      <c r="N23" s="111"/>
      <c r="O23" s="26">
        <f t="shared" si="1"/>
        <v>0</v>
      </c>
      <c r="P23" s="51">
        <f t="shared" si="4"/>
        <v>0</v>
      </c>
      <c r="Q23" s="56">
        <v>4</v>
      </c>
      <c r="R23" s="27"/>
      <c r="S23" s="26">
        <f t="shared" si="5"/>
        <v>0</v>
      </c>
      <c r="T23" s="28">
        <f t="shared" si="6"/>
        <v>0</v>
      </c>
      <c r="U23" s="28">
        <f t="shared" si="2"/>
        <v>0</v>
      </c>
      <c r="V23" s="1"/>
      <c r="W23" s="28"/>
      <c r="X23" s="28"/>
      <c r="Y23" s="28"/>
      <c r="Z23" s="1"/>
      <c r="AA23" s="29"/>
      <c r="AB23" s="30">
        <f t="shared" si="3"/>
        <v>0</v>
      </c>
    </row>
    <row r="24" spans="1:28" ht="21" customHeight="1" x14ac:dyDescent="0.3">
      <c r="A24" s="1"/>
      <c r="B24" s="38">
        <v>81</v>
      </c>
      <c r="C24" s="66">
        <v>2</v>
      </c>
      <c r="D24" s="41" t="s">
        <v>191</v>
      </c>
      <c r="E24" s="41" t="s">
        <v>192</v>
      </c>
      <c r="F24" s="38" t="s">
        <v>193</v>
      </c>
      <c r="G24" s="38" t="s">
        <v>191</v>
      </c>
      <c r="H24" s="77">
        <v>55</v>
      </c>
      <c r="I24" s="25">
        <v>0</v>
      </c>
      <c r="J24" s="25">
        <v>0</v>
      </c>
      <c r="K24" s="25">
        <v>0</v>
      </c>
      <c r="L24" s="111"/>
      <c r="M24" s="111">
        <v>1</v>
      </c>
      <c r="N24" s="111"/>
      <c r="O24" s="26">
        <f t="shared" si="1"/>
        <v>0</v>
      </c>
      <c r="P24" s="51">
        <f t="shared" si="4"/>
        <v>0</v>
      </c>
      <c r="Q24" s="56">
        <v>4</v>
      </c>
      <c r="R24" s="27"/>
      <c r="S24" s="26">
        <f t="shared" si="5"/>
        <v>0</v>
      </c>
      <c r="T24" s="28">
        <f t="shared" si="6"/>
        <v>0</v>
      </c>
      <c r="U24" s="28">
        <f t="shared" si="2"/>
        <v>0</v>
      </c>
      <c r="V24" s="1"/>
      <c r="W24" s="28"/>
      <c r="X24" s="28"/>
      <c r="Y24" s="28"/>
      <c r="Z24" s="1"/>
      <c r="AA24" s="29"/>
      <c r="AB24" s="30">
        <f t="shared" si="3"/>
        <v>0</v>
      </c>
    </row>
    <row r="25" spans="1:28" ht="21" customHeight="1" x14ac:dyDescent="0.3">
      <c r="A25" s="1"/>
      <c r="B25" s="38">
        <v>81</v>
      </c>
      <c r="C25" s="68">
        <v>2</v>
      </c>
      <c r="D25" s="41" t="s">
        <v>194</v>
      </c>
      <c r="E25" s="41" t="s">
        <v>182</v>
      </c>
      <c r="F25" s="38" t="s">
        <v>183</v>
      </c>
      <c r="G25" s="38" t="s">
        <v>181</v>
      </c>
      <c r="H25" s="77">
        <v>15.6</v>
      </c>
      <c r="I25" s="25">
        <v>0</v>
      </c>
      <c r="J25" s="25">
        <v>0</v>
      </c>
      <c r="K25" s="25">
        <v>0</v>
      </c>
      <c r="L25" s="111"/>
      <c r="M25" s="111">
        <v>1</v>
      </c>
      <c r="N25" s="111">
        <v>1</v>
      </c>
      <c r="O25" s="26">
        <f t="shared" si="1"/>
        <v>0</v>
      </c>
      <c r="P25" s="51">
        <f t="shared" si="4"/>
        <v>0</v>
      </c>
      <c r="Q25" s="56">
        <v>4</v>
      </c>
      <c r="R25" s="27"/>
      <c r="S25" s="26">
        <f t="shared" si="5"/>
        <v>0</v>
      </c>
      <c r="T25" s="28">
        <f t="shared" si="6"/>
        <v>0</v>
      </c>
      <c r="U25" s="28">
        <f t="shared" si="2"/>
        <v>0</v>
      </c>
      <c r="V25" s="1"/>
      <c r="W25" s="28"/>
      <c r="X25" s="28"/>
      <c r="Y25" s="28"/>
      <c r="Z25" s="1"/>
      <c r="AA25" s="29"/>
      <c r="AB25" s="30">
        <f t="shared" si="3"/>
        <v>0</v>
      </c>
    </row>
    <row r="26" spans="1:28" ht="21" customHeight="1" x14ac:dyDescent="0.3">
      <c r="A26" s="1"/>
      <c r="B26" s="38">
        <v>81</v>
      </c>
      <c r="C26" s="69">
        <v>2</v>
      </c>
      <c r="D26" s="41" t="s">
        <v>195</v>
      </c>
      <c r="E26" s="45" t="s">
        <v>196</v>
      </c>
      <c r="F26" s="38" t="s">
        <v>197</v>
      </c>
      <c r="G26" s="38" t="s">
        <v>195</v>
      </c>
      <c r="H26" s="77">
        <v>33.5</v>
      </c>
      <c r="I26" s="25">
        <v>0</v>
      </c>
      <c r="J26" s="25">
        <v>0</v>
      </c>
      <c r="K26" s="25">
        <v>0</v>
      </c>
      <c r="L26" s="111"/>
      <c r="M26" s="111">
        <v>1</v>
      </c>
      <c r="N26" s="111"/>
      <c r="O26" s="26">
        <f t="shared" si="1"/>
        <v>0</v>
      </c>
      <c r="P26" s="51">
        <f t="shared" si="4"/>
        <v>0</v>
      </c>
      <c r="Q26" s="56">
        <v>4</v>
      </c>
      <c r="R26" s="27"/>
      <c r="S26" s="26">
        <f t="shared" si="5"/>
        <v>0</v>
      </c>
      <c r="T26" s="28">
        <f t="shared" si="6"/>
        <v>0</v>
      </c>
      <c r="U26" s="28">
        <f t="shared" si="2"/>
        <v>0</v>
      </c>
      <c r="V26" s="1"/>
      <c r="W26" s="28"/>
      <c r="X26" s="28"/>
      <c r="Y26" s="28"/>
      <c r="Z26" s="1"/>
      <c r="AA26" s="29"/>
      <c r="AB26" s="30">
        <f t="shared" si="3"/>
        <v>0</v>
      </c>
    </row>
    <row r="27" spans="1:28" ht="21" customHeight="1" x14ac:dyDescent="0.3">
      <c r="A27" s="1"/>
      <c r="B27" s="38">
        <v>81</v>
      </c>
      <c r="C27" s="69">
        <v>2</v>
      </c>
      <c r="D27" s="41" t="s">
        <v>198</v>
      </c>
      <c r="E27" s="41" t="s">
        <v>199</v>
      </c>
      <c r="F27" s="38" t="s">
        <v>200</v>
      </c>
      <c r="G27" s="38" t="s">
        <v>198</v>
      </c>
      <c r="H27" s="77">
        <v>32.700000000000003</v>
      </c>
      <c r="I27" s="25">
        <v>0</v>
      </c>
      <c r="J27" s="25">
        <v>0</v>
      </c>
      <c r="K27" s="25">
        <v>0</v>
      </c>
      <c r="L27" s="111"/>
      <c r="M27" s="111">
        <v>1</v>
      </c>
      <c r="N27" s="111"/>
      <c r="O27" s="26">
        <f t="shared" si="1"/>
        <v>0</v>
      </c>
      <c r="P27" s="51">
        <f t="shared" si="4"/>
        <v>0</v>
      </c>
      <c r="Q27" s="56">
        <v>4</v>
      </c>
      <c r="R27" s="27"/>
      <c r="S27" s="26">
        <f t="shared" si="5"/>
        <v>0</v>
      </c>
      <c r="T27" s="28">
        <f t="shared" si="6"/>
        <v>0</v>
      </c>
      <c r="U27" s="28">
        <f t="shared" si="2"/>
        <v>0</v>
      </c>
      <c r="V27" s="1"/>
      <c r="W27" s="28"/>
      <c r="X27" s="28"/>
      <c r="Y27" s="28"/>
      <c r="Z27" s="1"/>
      <c r="AA27" s="29"/>
      <c r="AB27" s="30">
        <f t="shared" si="3"/>
        <v>0</v>
      </c>
    </row>
    <row r="28" spans="1:28" x14ac:dyDescent="0.3">
      <c r="I28" s="60">
        <f t="shared" ref="I28:P28" si="7">SUM(I13:I27)</f>
        <v>0</v>
      </c>
      <c r="J28" s="60">
        <f t="shared" si="7"/>
        <v>0</v>
      </c>
      <c r="K28" s="60">
        <f t="shared" si="7"/>
        <v>0</v>
      </c>
      <c r="L28" s="112">
        <f t="shared" si="7"/>
        <v>0</v>
      </c>
      <c r="M28" s="112">
        <f t="shared" si="7"/>
        <v>15</v>
      </c>
      <c r="N28" s="112">
        <f t="shared" si="7"/>
        <v>4</v>
      </c>
      <c r="O28" s="33">
        <f t="shared" si="7"/>
        <v>0</v>
      </c>
      <c r="P28" s="54">
        <f t="shared" si="7"/>
        <v>0</v>
      </c>
      <c r="Q28" s="33"/>
      <c r="R28" s="33"/>
      <c r="S28" s="33">
        <f>SUM(S13:S27)</f>
        <v>0</v>
      </c>
      <c r="T28" s="33">
        <f>SUM(T13:T27)</f>
        <v>0</v>
      </c>
      <c r="U28" s="33">
        <f>SUM(U13:U27)</f>
        <v>0</v>
      </c>
      <c r="W28" s="33">
        <f>SUM(W13:W27)</f>
        <v>0</v>
      </c>
      <c r="X28" s="33">
        <f>SUM(X13:X27)</f>
        <v>0</v>
      </c>
      <c r="Y28" s="33">
        <f>SUM(Y13:Y27)</f>
        <v>0</v>
      </c>
      <c r="AA28" s="33">
        <f>SUM(AA13:AA27)</f>
        <v>0</v>
      </c>
      <c r="AB28" s="33">
        <f>SUM(AB13:AB27)</f>
        <v>0</v>
      </c>
    </row>
  </sheetData>
  <sheetProtection algorithmName="SHA-512" hashValue="74SdfbwSbLXz6stS7bqjRY819hS4N6g5do3Gh8yo7yRdQHgGXQ18AzVe/Bamcwn9wAapx7YMdppfSPA89X9b9A==" saltValue="1xCWBWtqUyTw5rp51ha6fA==" spinCount="100000" sheet="1" objects="1" scenarios="1" selectLockedCells="1"/>
  <mergeCells count="20">
    <mergeCell ref="AA10:AB11"/>
    <mergeCell ref="I11:P11"/>
    <mergeCell ref="Q11:S11"/>
    <mergeCell ref="T11:U11"/>
    <mergeCell ref="W11:Y11"/>
    <mergeCell ref="B10:H10"/>
    <mergeCell ref="B11:B12"/>
    <mergeCell ref="C11:C12"/>
    <mergeCell ref="D11:D12"/>
    <mergeCell ref="E11:E12"/>
    <mergeCell ref="F11:F12"/>
    <mergeCell ref="G11:G12"/>
    <mergeCell ref="H11:H12"/>
    <mergeCell ref="O8:AA8"/>
    <mergeCell ref="G6:H6"/>
    <mergeCell ref="D2:AA2"/>
    <mergeCell ref="O4:AA7"/>
    <mergeCell ref="I6:J6"/>
    <mergeCell ref="K6:L6"/>
    <mergeCell ref="M6:N6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Q52"/>
  <sheetViews>
    <sheetView tabSelected="1" topLeftCell="G7" workbookViewId="0">
      <selection activeCell="K16" sqref="K16"/>
    </sheetView>
  </sheetViews>
  <sheetFormatPr baseColWidth="10" defaultColWidth="10.15234375" defaultRowHeight="14.5" x14ac:dyDescent="0.3"/>
  <cols>
    <col min="1" max="1" width="9.69140625" style="4" customWidth="1"/>
    <col min="2" max="2" width="10.4609375" style="4" customWidth="1"/>
    <col min="3" max="3" width="11.69140625" style="4" bestFit="1" customWidth="1"/>
    <col min="4" max="4" width="49.3828125" style="34" bestFit="1" customWidth="1"/>
    <col min="5" max="5" width="39.61328125" style="4" customWidth="1"/>
    <col min="6" max="6" width="9.3828125" style="4" customWidth="1"/>
    <col min="7" max="7" width="19.84375" style="4" customWidth="1"/>
    <col min="8" max="8" width="9.3828125" style="4" customWidth="1"/>
    <col min="9" max="9" width="12.3828125" style="32" customWidth="1"/>
    <col min="10" max="10" width="12.4609375" style="32" bestFit="1" customWidth="1"/>
    <col min="11" max="11" width="14" style="32" customWidth="1"/>
    <col min="12" max="12" width="11.61328125" style="4" customWidth="1"/>
    <col min="13" max="13" width="12.15234375" style="4" customWidth="1"/>
    <col min="14" max="14" width="10.23046875" style="4" customWidth="1"/>
    <col min="15" max="15" width="9.69140625" style="4" customWidth="1"/>
    <col min="16" max="16" width="11.61328125" style="4" customWidth="1"/>
    <col min="17" max="17" width="9.3828125" style="4" customWidth="1"/>
    <col min="18" max="18" width="10.23046875" style="4" customWidth="1"/>
    <col min="19" max="21" width="11.15234375" style="4" customWidth="1"/>
    <col min="22" max="22" width="9.3828125" style="4" customWidth="1"/>
    <col min="23" max="25" width="14.3828125" style="4" customWidth="1"/>
    <col min="26" max="27" width="9.3828125" style="4" customWidth="1"/>
    <col min="28" max="16384" width="10.15234375" style="4"/>
  </cols>
  <sheetData>
    <row r="1" spans="1:28" ht="8.15" customHeight="1" x14ac:dyDescent="0.3">
      <c r="A1" s="1"/>
      <c r="B1" s="1"/>
      <c r="C1" s="1"/>
      <c r="D1" s="2"/>
      <c r="E1" s="1"/>
      <c r="F1" s="1"/>
      <c r="G1" s="1"/>
      <c r="H1" s="1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s="6" customFormat="1" ht="81" customHeight="1" x14ac:dyDescent="0.3">
      <c r="A2" s="5"/>
      <c r="B2" s="5"/>
      <c r="C2" s="5"/>
      <c r="D2" s="80" t="s">
        <v>295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2"/>
      <c r="W2" s="82"/>
      <c r="X2" s="82"/>
      <c r="Y2" s="82"/>
      <c r="Z2" s="82"/>
      <c r="AA2" s="82"/>
    </row>
    <row r="3" spans="1:28" ht="25" customHeight="1" thickBot="1" x14ac:dyDescent="0.35">
      <c r="A3" s="1"/>
      <c r="B3" s="1"/>
      <c r="C3" s="1"/>
      <c r="D3" s="2"/>
      <c r="E3" s="1"/>
      <c r="F3" s="1"/>
      <c r="G3" s="1"/>
      <c r="H3" s="1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8" ht="37.5" customHeight="1" thickBot="1" x14ac:dyDescent="0.35">
      <c r="A4" s="1"/>
      <c r="B4" s="1"/>
      <c r="C4" s="1"/>
      <c r="D4" s="7" t="s">
        <v>0</v>
      </c>
      <c r="E4" s="8"/>
      <c r="G4" s="9" t="s">
        <v>1</v>
      </c>
      <c r="H4" s="10"/>
      <c r="I4" s="50" t="s">
        <v>132</v>
      </c>
      <c r="J4" s="37" t="s">
        <v>136</v>
      </c>
      <c r="K4" s="11" t="s">
        <v>133</v>
      </c>
      <c r="L4" s="36" t="s">
        <v>134</v>
      </c>
      <c r="M4" s="37" t="s">
        <v>142</v>
      </c>
      <c r="N4" s="37" t="s">
        <v>135</v>
      </c>
      <c r="O4" s="83" t="s">
        <v>2</v>
      </c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12"/>
    </row>
    <row r="5" spans="1:28" s="15" customFormat="1" ht="72" customHeight="1" x14ac:dyDescent="0.3">
      <c r="A5" s="13"/>
      <c r="B5" s="13"/>
      <c r="C5" s="13"/>
      <c r="D5" s="14"/>
      <c r="G5" s="61" t="s">
        <v>3</v>
      </c>
      <c r="H5" s="62"/>
      <c r="I5" s="16" t="s">
        <v>137</v>
      </c>
      <c r="J5" s="16" t="s">
        <v>137</v>
      </c>
      <c r="K5" s="16" t="s">
        <v>137</v>
      </c>
      <c r="L5" s="16" t="s">
        <v>137</v>
      </c>
      <c r="M5" s="16" t="s">
        <v>137</v>
      </c>
      <c r="N5" s="16" t="s">
        <v>137</v>
      </c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</row>
    <row r="6" spans="1:28" s="15" customFormat="1" ht="9" customHeight="1" thickBot="1" x14ac:dyDescent="0.35">
      <c r="A6" s="13"/>
      <c r="B6" s="13"/>
      <c r="C6" s="13"/>
      <c r="D6" s="14"/>
      <c r="G6" s="84"/>
      <c r="H6" s="84"/>
      <c r="I6" s="84"/>
      <c r="J6" s="84"/>
      <c r="K6" s="84"/>
      <c r="L6" s="84"/>
      <c r="M6" s="84"/>
      <c r="N6" s="84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</row>
    <row r="7" spans="1:28" ht="25" customHeight="1" thickBot="1" x14ac:dyDescent="0.35">
      <c r="A7" s="1"/>
      <c r="B7" s="1"/>
      <c r="C7" s="1"/>
      <c r="D7" s="7" t="s">
        <v>4</v>
      </c>
      <c r="E7" s="17" t="s">
        <v>154</v>
      </c>
      <c r="G7" s="63" t="s">
        <v>5</v>
      </c>
      <c r="H7" s="64"/>
      <c r="I7" s="65"/>
      <c r="J7" s="65"/>
      <c r="K7" s="65"/>
      <c r="L7" s="65"/>
      <c r="M7" s="65"/>
      <c r="N7" s="65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12"/>
    </row>
    <row r="8" spans="1:28" ht="25" customHeight="1" x14ac:dyDescent="0.3">
      <c r="A8" s="1"/>
      <c r="B8" s="1"/>
      <c r="C8" s="1"/>
      <c r="D8" s="7"/>
      <c r="E8" s="1"/>
      <c r="G8" s="18" t="s">
        <v>6</v>
      </c>
      <c r="H8" s="19"/>
      <c r="I8" s="20">
        <f t="shared" ref="I8:N8" si="0">I7*1.2</f>
        <v>0</v>
      </c>
      <c r="J8" s="20">
        <f t="shared" si="0"/>
        <v>0</v>
      </c>
      <c r="K8" s="20">
        <f t="shared" si="0"/>
        <v>0</v>
      </c>
      <c r="L8" s="21">
        <f t="shared" si="0"/>
        <v>0</v>
      </c>
      <c r="M8" s="22">
        <f t="shared" si="0"/>
        <v>0</v>
      </c>
      <c r="N8" s="22">
        <f t="shared" si="0"/>
        <v>0</v>
      </c>
      <c r="O8" s="78" t="s">
        <v>7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12"/>
    </row>
    <row r="9" spans="1:28" ht="25" customHeight="1" thickBot="1" x14ac:dyDescent="0.35">
      <c r="A9" s="1"/>
      <c r="B9" s="1"/>
      <c r="C9" s="1"/>
      <c r="D9" s="2"/>
      <c r="E9" s="1"/>
      <c r="F9" s="1"/>
      <c r="G9" s="1"/>
      <c r="H9" s="1"/>
      <c r="I9" s="3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8" s="23" customFormat="1" ht="30" customHeight="1" x14ac:dyDescent="0.3">
      <c r="B10" s="88" t="s">
        <v>8</v>
      </c>
      <c r="C10" s="88"/>
      <c r="D10" s="88"/>
      <c r="E10" s="88"/>
      <c r="F10" s="88"/>
      <c r="G10" s="88"/>
      <c r="H10" s="89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W10" s="35"/>
      <c r="X10" s="35"/>
      <c r="Y10" s="35"/>
      <c r="AA10" s="90" t="s">
        <v>9</v>
      </c>
      <c r="AB10" s="91"/>
    </row>
    <row r="11" spans="1:28" ht="30" customHeight="1" thickBot="1" x14ac:dyDescent="0.35">
      <c r="A11" s="1"/>
      <c r="B11" s="94" t="s">
        <v>10</v>
      </c>
      <c r="C11" s="96" t="s">
        <v>131</v>
      </c>
      <c r="D11" s="98" t="s">
        <v>11</v>
      </c>
      <c r="E11" s="100" t="s">
        <v>12</v>
      </c>
      <c r="F11" s="102" t="s">
        <v>13</v>
      </c>
      <c r="G11" s="104" t="s">
        <v>14</v>
      </c>
      <c r="H11" s="106" t="s">
        <v>296</v>
      </c>
      <c r="I11" s="85" t="s">
        <v>15</v>
      </c>
      <c r="J11" s="86"/>
      <c r="K11" s="86"/>
      <c r="L11" s="86"/>
      <c r="M11" s="86"/>
      <c r="N11" s="86"/>
      <c r="O11" s="86"/>
      <c r="P11" s="87"/>
      <c r="Q11" s="85" t="s">
        <v>16</v>
      </c>
      <c r="R11" s="86"/>
      <c r="S11" s="87"/>
      <c r="T11" s="85" t="s">
        <v>149</v>
      </c>
      <c r="U11" s="108"/>
      <c r="V11" s="1"/>
      <c r="W11" s="85" t="s">
        <v>150</v>
      </c>
      <c r="X11" s="109"/>
      <c r="Y11" s="110"/>
      <c r="Z11" s="1"/>
      <c r="AA11" s="92"/>
      <c r="AB11" s="93"/>
    </row>
    <row r="12" spans="1:28" ht="81" customHeight="1" thickBot="1" x14ac:dyDescent="0.35">
      <c r="A12" s="1"/>
      <c r="B12" s="95"/>
      <c r="C12" s="97"/>
      <c r="D12" s="99"/>
      <c r="E12" s="101"/>
      <c r="F12" s="103"/>
      <c r="G12" s="105"/>
      <c r="H12" s="107"/>
      <c r="I12" s="24" t="s">
        <v>292</v>
      </c>
      <c r="J12" s="24" t="s">
        <v>138</v>
      </c>
      <c r="K12" s="24" t="s">
        <v>139</v>
      </c>
      <c r="L12" s="24" t="s">
        <v>140</v>
      </c>
      <c r="M12" s="24" t="s">
        <v>141</v>
      </c>
      <c r="N12" s="24" t="s">
        <v>143</v>
      </c>
      <c r="O12" s="24" t="s">
        <v>17</v>
      </c>
      <c r="P12" s="53" t="s">
        <v>145</v>
      </c>
      <c r="Q12" s="55" t="s">
        <v>144</v>
      </c>
      <c r="R12" s="52" t="s">
        <v>18</v>
      </c>
      <c r="S12" s="53" t="s">
        <v>146</v>
      </c>
      <c r="T12" s="59" t="s">
        <v>147</v>
      </c>
      <c r="U12" s="59" t="s">
        <v>148</v>
      </c>
      <c r="V12" s="1"/>
      <c r="W12" s="72" t="s">
        <v>151</v>
      </c>
      <c r="X12" s="59" t="s">
        <v>152</v>
      </c>
      <c r="Y12" s="59" t="s">
        <v>153</v>
      </c>
      <c r="Z12" s="1"/>
      <c r="AA12" s="57" t="s">
        <v>19</v>
      </c>
      <c r="AB12" s="58" t="s">
        <v>20</v>
      </c>
    </row>
    <row r="13" spans="1:28" ht="21" customHeight="1" x14ac:dyDescent="0.3">
      <c r="A13" s="1"/>
      <c r="B13" s="38">
        <v>11</v>
      </c>
      <c r="C13" s="71">
        <v>3</v>
      </c>
      <c r="D13" s="41" t="s">
        <v>201</v>
      </c>
      <c r="E13" s="41" t="s">
        <v>202</v>
      </c>
      <c r="F13" s="38">
        <v>11000</v>
      </c>
      <c r="G13" s="38" t="s">
        <v>203</v>
      </c>
      <c r="H13" s="77">
        <v>89.7</v>
      </c>
      <c r="I13" s="25">
        <v>0</v>
      </c>
      <c r="J13" s="25">
        <v>0</v>
      </c>
      <c r="K13" s="25">
        <v>0</v>
      </c>
      <c r="L13" s="111"/>
      <c r="M13" s="111">
        <v>1</v>
      </c>
      <c r="N13" s="111"/>
      <c r="O13" s="26">
        <f t="shared" ref="O13:O49" si="1">SUMPRODUCT(I13:N13,I$7:N$7)</f>
        <v>0</v>
      </c>
      <c r="P13" s="51">
        <f>O13*12</f>
        <v>0</v>
      </c>
      <c r="Q13" s="56">
        <v>4</v>
      </c>
      <c r="R13" s="27"/>
      <c r="S13" s="26">
        <f>+Q13*R13</f>
        <v>0</v>
      </c>
      <c r="T13" s="28">
        <f>P13+S13</f>
        <v>0</v>
      </c>
      <c r="U13" s="28">
        <f t="shared" ref="U13:U49" si="2">T13*1.2</f>
        <v>0</v>
      </c>
      <c r="V13" s="1"/>
      <c r="W13" s="28"/>
      <c r="X13" s="28"/>
      <c r="Y13" s="28"/>
      <c r="Z13" s="1"/>
      <c r="AA13" s="29"/>
      <c r="AB13" s="30">
        <f t="shared" ref="AB13:AB49" si="3">AA13*1.2</f>
        <v>0</v>
      </c>
    </row>
    <row r="14" spans="1:28" ht="21" customHeight="1" x14ac:dyDescent="0.3">
      <c r="A14" s="1"/>
      <c r="B14" s="38">
        <v>11</v>
      </c>
      <c r="C14" s="71">
        <v>3</v>
      </c>
      <c r="D14" s="41" t="s">
        <v>204</v>
      </c>
      <c r="E14" s="45" t="s">
        <v>205</v>
      </c>
      <c r="F14" s="38">
        <v>11400</v>
      </c>
      <c r="G14" s="38" t="s">
        <v>206</v>
      </c>
      <c r="H14" s="77">
        <v>26.3</v>
      </c>
      <c r="I14" s="25">
        <v>0</v>
      </c>
      <c r="J14" s="25">
        <v>0</v>
      </c>
      <c r="K14" s="25">
        <v>0</v>
      </c>
      <c r="L14" s="111"/>
      <c r="M14" s="111">
        <v>1</v>
      </c>
      <c r="N14" s="111"/>
      <c r="O14" s="26">
        <f t="shared" si="1"/>
        <v>0</v>
      </c>
      <c r="P14" s="51">
        <f t="shared" ref="P14:P49" si="4">O14*12</f>
        <v>0</v>
      </c>
      <c r="Q14" s="56">
        <v>4</v>
      </c>
      <c r="R14" s="27"/>
      <c r="S14" s="26">
        <f t="shared" ref="S14:S49" si="5">+Q14*R14</f>
        <v>0</v>
      </c>
      <c r="T14" s="28">
        <f t="shared" ref="T14:T49" si="6">P14+S14</f>
        <v>0</v>
      </c>
      <c r="U14" s="28">
        <f t="shared" si="2"/>
        <v>0</v>
      </c>
      <c r="V14" s="1"/>
      <c r="W14" s="28"/>
      <c r="X14" s="28"/>
      <c r="Y14" s="28"/>
      <c r="Z14" s="1"/>
      <c r="AA14" s="29"/>
      <c r="AB14" s="30">
        <f t="shared" si="3"/>
        <v>0</v>
      </c>
    </row>
    <row r="15" spans="1:28" ht="21" customHeight="1" x14ac:dyDescent="0.3">
      <c r="A15" s="1"/>
      <c r="B15" s="38">
        <v>11</v>
      </c>
      <c r="C15" s="71">
        <v>3</v>
      </c>
      <c r="D15" s="41" t="s">
        <v>207</v>
      </c>
      <c r="E15" s="45" t="s">
        <v>202</v>
      </c>
      <c r="F15" s="38">
        <v>11000</v>
      </c>
      <c r="G15" s="38" t="s">
        <v>203</v>
      </c>
      <c r="H15" s="77">
        <v>16.100000000000001</v>
      </c>
      <c r="I15" s="25">
        <v>0</v>
      </c>
      <c r="J15" s="25">
        <v>0</v>
      </c>
      <c r="K15" s="25">
        <v>0</v>
      </c>
      <c r="L15" s="111"/>
      <c r="M15" s="111">
        <v>1</v>
      </c>
      <c r="N15" s="111">
        <v>1</v>
      </c>
      <c r="O15" s="26">
        <f t="shared" si="1"/>
        <v>0</v>
      </c>
      <c r="P15" s="51">
        <f t="shared" si="4"/>
        <v>0</v>
      </c>
      <c r="Q15" s="56">
        <v>4</v>
      </c>
      <c r="R15" s="27"/>
      <c r="S15" s="26">
        <f t="shared" si="5"/>
        <v>0</v>
      </c>
      <c r="T15" s="28">
        <f t="shared" si="6"/>
        <v>0</v>
      </c>
      <c r="U15" s="28">
        <f t="shared" si="2"/>
        <v>0</v>
      </c>
      <c r="V15" s="1"/>
      <c r="W15" s="28"/>
      <c r="X15" s="28"/>
      <c r="Y15" s="28"/>
      <c r="Z15" s="1"/>
      <c r="AA15" s="29"/>
      <c r="AB15" s="30">
        <f t="shared" si="3"/>
        <v>0</v>
      </c>
    </row>
    <row r="16" spans="1:28" ht="21" customHeight="1" x14ac:dyDescent="0.3">
      <c r="A16" s="1"/>
      <c r="B16" s="38">
        <v>11</v>
      </c>
      <c r="C16" s="71">
        <v>3</v>
      </c>
      <c r="D16" s="41" t="s">
        <v>208</v>
      </c>
      <c r="E16" s="41" t="s">
        <v>209</v>
      </c>
      <c r="F16" s="38">
        <v>11200</v>
      </c>
      <c r="G16" s="38" t="s">
        <v>208</v>
      </c>
      <c r="H16" s="77">
        <v>32.1</v>
      </c>
      <c r="I16" s="25">
        <v>0</v>
      </c>
      <c r="J16" s="25">
        <v>0</v>
      </c>
      <c r="K16" s="25">
        <v>0</v>
      </c>
      <c r="L16" s="111"/>
      <c r="M16" s="111">
        <v>1</v>
      </c>
      <c r="N16" s="111"/>
      <c r="O16" s="26">
        <f t="shared" si="1"/>
        <v>0</v>
      </c>
      <c r="P16" s="51">
        <f t="shared" si="4"/>
        <v>0</v>
      </c>
      <c r="Q16" s="56">
        <v>4</v>
      </c>
      <c r="R16" s="27"/>
      <c r="S16" s="26">
        <f t="shared" si="5"/>
        <v>0</v>
      </c>
      <c r="T16" s="28">
        <f t="shared" si="6"/>
        <v>0</v>
      </c>
      <c r="U16" s="28">
        <f t="shared" si="2"/>
        <v>0</v>
      </c>
      <c r="V16" s="1"/>
      <c r="W16" s="28"/>
      <c r="X16" s="28"/>
      <c r="Y16" s="28"/>
      <c r="Z16" s="1"/>
      <c r="AA16" s="29"/>
      <c r="AB16" s="30">
        <f t="shared" si="3"/>
        <v>0</v>
      </c>
    </row>
    <row r="17" spans="1:28" ht="21" customHeight="1" x14ac:dyDescent="0.3">
      <c r="A17" s="1"/>
      <c r="B17" s="38">
        <v>11</v>
      </c>
      <c r="C17" s="71">
        <v>3</v>
      </c>
      <c r="D17" s="41" t="s">
        <v>210</v>
      </c>
      <c r="E17" s="41" t="s">
        <v>211</v>
      </c>
      <c r="F17" s="38">
        <v>11300</v>
      </c>
      <c r="G17" s="38" t="s">
        <v>210</v>
      </c>
      <c r="H17" s="77">
        <v>29.1</v>
      </c>
      <c r="I17" s="25">
        <v>0</v>
      </c>
      <c r="J17" s="25">
        <v>0</v>
      </c>
      <c r="K17" s="25">
        <v>0</v>
      </c>
      <c r="L17" s="111"/>
      <c r="M17" s="111">
        <v>1</v>
      </c>
      <c r="N17" s="111"/>
      <c r="O17" s="26">
        <f t="shared" si="1"/>
        <v>0</v>
      </c>
      <c r="P17" s="51">
        <f t="shared" si="4"/>
        <v>0</v>
      </c>
      <c r="Q17" s="56">
        <v>4</v>
      </c>
      <c r="R17" s="27"/>
      <c r="S17" s="26">
        <f t="shared" si="5"/>
        <v>0</v>
      </c>
      <c r="T17" s="28">
        <f t="shared" si="6"/>
        <v>0</v>
      </c>
      <c r="U17" s="28">
        <f t="shared" si="2"/>
        <v>0</v>
      </c>
      <c r="V17" s="1"/>
      <c r="W17" s="28"/>
      <c r="X17" s="28"/>
      <c r="Y17" s="28"/>
      <c r="Z17" s="1"/>
      <c r="AA17" s="29"/>
      <c r="AB17" s="30">
        <f t="shared" si="3"/>
        <v>0</v>
      </c>
    </row>
    <row r="18" spans="1:28" ht="21" customHeight="1" x14ac:dyDescent="0.3">
      <c r="A18" s="1"/>
      <c r="B18" s="38">
        <v>11</v>
      </c>
      <c r="C18" s="71">
        <v>3</v>
      </c>
      <c r="D18" s="41" t="s">
        <v>212</v>
      </c>
      <c r="E18" s="41" t="s">
        <v>213</v>
      </c>
      <c r="F18" s="38">
        <v>11100</v>
      </c>
      <c r="G18" s="38" t="s">
        <v>212</v>
      </c>
      <c r="H18" s="77">
        <v>86</v>
      </c>
      <c r="I18" s="25">
        <v>0</v>
      </c>
      <c r="J18" s="25">
        <v>0</v>
      </c>
      <c r="K18" s="25">
        <v>0</v>
      </c>
      <c r="L18" s="111"/>
      <c r="M18" s="111">
        <v>1</v>
      </c>
      <c r="N18" s="111"/>
      <c r="O18" s="26">
        <f t="shared" si="1"/>
        <v>0</v>
      </c>
      <c r="P18" s="51">
        <f t="shared" si="4"/>
        <v>0</v>
      </c>
      <c r="Q18" s="56">
        <v>4</v>
      </c>
      <c r="R18" s="27"/>
      <c r="S18" s="26">
        <f t="shared" si="5"/>
        <v>0</v>
      </c>
      <c r="T18" s="28">
        <f t="shared" si="6"/>
        <v>0</v>
      </c>
      <c r="U18" s="28">
        <f t="shared" si="2"/>
        <v>0</v>
      </c>
      <c r="V18" s="1"/>
      <c r="W18" s="28"/>
      <c r="X18" s="28"/>
      <c r="Y18" s="28"/>
      <c r="Z18" s="1"/>
      <c r="AA18" s="29"/>
      <c r="AB18" s="30">
        <f t="shared" si="3"/>
        <v>0</v>
      </c>
    </row>
    <row r="19" spans="1:28" ht="21" customHeight="1" x14ac:dyDescent="0.3">
      <c r="A19" s="1"/>
      <c r="B19" s="38">
        <v>30</v>
      </c>
      <c r="C19" s="71">
        <v>3</v>
      </c>
      <c r="D19" s="41" t="s">
        <v>214</v>
      </c>
      <c r="E19" s="41" t="s">
        <v>215</v>
      </c>
      <c r="F19" s="38">
        <v>30100</v>
      </c>
      <c r="G19" s="38" t="s">
        <v>216</v>
      </c>
      <c r="H19" s="77">
        <v>55.1</v>
      </c>
      <c r="I19" s="25">
        <v>0</v>
      </c>
      <c r="J19" s="25">
        <v>0</v>
      </c>
      <c r="K19" s="25">
        <v>0</v>
      </c>
      <c r="L19" s="111"/>
      <c r="M19" s="111">
        <v>1</v>
      </c>
      <c r="N19" s="111"/>
      <c r="O19" s="26">
        <f t="shared" si="1"/>
        <v>0</v>
      </c>
      <c r="P19" s="51">
        <f t="shared" si="4"/>
        <v>0</v>
      </c>
      <c r="Q19" s="56">
        <v>4</v>
      </c>
      <c r="R19" s="27"/>
      <c r="S19" s="26">
        <f t="shared" si="5"/>
        <v>0</v>
      </c>
      <c r="T19" s="28">
        <f t="shared" si="6"/>
        <v>0</v>
      </c>
      <c r="U19" s="28">
        <f t="shared" si="2"/>
        <v>0</v>
      </c>
      <c r="V19" s="1"/>
      <c r="W19" s="28"/>
      <c r="X19" s="28"/>
      <c r="Y19" s="28"/>
      <c r="Z19" s="1"/>
      <c r="AA19" s="29"/>
      <c r="AB19" s="30">
        <f t="shared" si="3"/>
        <v>0</v>
      </c>
    </row>
    <row r="20" spans="1:28" ht="21" customHeight="1" x14ac:dyDescent="0.3">
      <c r="A20" s="1"/>
      <c r="B20" s="38">
        <v>30</v>
      </c>
      <c r="C20" s="71">
        <v>3</v>
      </c>
      <c r="D20" s="41" t="s">
        <v>217</v>
      </c>
      <c r="E20" s="41" t="s">
        <v>218</v>
      </c>
      <c r="F20" s="38">
        <v>30100</v>
      </c>
      <c r="G20" s="38" t="s">
        <v>216</v>
      </c>
      <c r="H20" s="77">
        <v>63.1</v>
      </c>
      <c r="I20" s="25">
        <v>0</v>
      </c>
      <c r="J20" s="25">
        <v>0</v>
      </c>
      <c r="K20" s="25">
        <v>0</v>
      </c>
      <c r="L20" s="111"/>
      <c r="M20" s="111">
        <v>1</v>
      </c>
      <c r="N20" s="111"/>
      <c r="O20" s="26">
        <f t="shared" si="1"/>
        <v>0</v>
      </c>
      <c r="P20" s="51">
        <f t="shared" si="4"/>
        <v>0</v>
      </c>
      <c r="Q20" s="56">
        <v>4</v>
      </c>
      <c r="R20" s="27"/>
      <c r="S20" s="26">
        <f t="shared" si="5"/>
        <v>0</v>
      </c>
      <c r="T20" s="28">
        <f t="shared" si="6"/>
        <v>0</v>
      </c>
      <c r="U20" s="28">
        <f t="shared" si="2"/>
        <v>0</v>
      </c>
      <c r="V20" s="1"/>
      <c r="W20" s="28"/>
      <c r="X20" s="28"/>
      <c r="Y20" s="28"/>
      <c r="Z20" s="1"/>
      <c r="AA20" s="29"/>
      <c r="AB20" s="30">
        <f t="shared" si="3"/>
        <v>0</v>
      </c>
    </row>
    <row r="21" spans="1:28" ht="21" customHeight="1" x14ac:dyDescent="0.3">
      <c r="A21" s="1"/>
      <c r="B21" s="38">
        <v>30</v>
      </c>
      <c r="C21" s="71">
        <v>3</v>
      </c>
      <c r="D21" s="41" t="s">
        <v>219</v>
      </c>
      <c r="E21" s="41" t="s">
        <v>220</v>
      </c>
      <c r="F21" s="38">
        <v>30200</v>
      </c>
      <c r="G21" s="38" t="s">
        <v>219</v>
      </c>
      <c r="H21" s="77">
        <v>57</v>
      </c>
      <c r="I21" s="25">
        <v>0</v>
      </c>
      <c r="J21" s="25">
        <v>0</v>
      </c>
      <c r="K21" s="25">
        <v>0</v>
      </c>
      <c r="L21" s="111"/>
      <c r="M21" s="111">
        <v>1</v>
      </c>
      <c r="N21" s="111"/>
      <c r="O21" s="26">
        <f t="shared" si="1"/>
        <v>0</v>
      </c>
      <c r="P21" s="51">
        <f t="shared" si="4"/>
        <v>0</v>
      </c>
      <c r="Q21" s="56">
        <v>4</v>
      </c>
      <c r="R21" s="27"/>
      <c r="S21" s="26">
        <f t="shared" si="5"/>
        <v>0</v>
      </c>
      <c r="T21" s="28">
        <f t="shared" si="6"/>
        <v>0</v>
      </c>
      <c r="U21" s="28">
        <f t="shared" si="2"/>
        <v>0</v>
      </c>
      <c r="V21" s="1"/>
      <c r="W21" s="28"/>
      <c r="X21" s="28"/>
      <c r="Y21" s="28"/>
      <c r="Z21" s="1"/>
      <c r="AA21" s="29"/>
      <c r="AB21" s="30">
        <f t="shared" si="3"/>
        <v>0</v>
      </c>
    </row>
    <row r="22" spans="1:28" ht="21" customHeight="1" x14ac:dyDescent="0.3">
      <c r="A22" s="1"/>
      <c r="B22" s="38">
        <v>30</v>
      </c>
      <c r="C22" s="71">
        <v>3</v>
      </c>
      <c r="D22" s="41" t="s">
        <v>221</v>
      </c>
      <c r="E22" s="41" t="s">
        <v>222</v>
      </c>
      <c r="F22" s="38">
        <v>30300</v>
      </c>
      <c r="G22" s="38" t="s">
        <v>221</v>
      </c>
      <c r="H22" s="77">
        <v>48.1</v>
      </c>
      <c r="I22" s="25">
        <v>0</v>
      </c>
      <c r="J22" s="25">
        <v>0</v>
      </c>
      <c r="K22" s="25">
        <v>0</v>
      </c>
      <c r="L22" s="111"/>
      <c r="M22" s="111">
        <v>1</v>
      </c>
      <c r="N22" s="111"/>
      <c r="O22" s="26">
        <f t="shared" si="1"/>
        <v>0</v>
      </c>
      <c r="P22" s="51">
        <f t="shared" si="4"/>
        <v>0</v>
      </c>
      <c r="Q22" s="56">
        <v>4</v>
      </c>
      <c r="R22" s="27"/>
      <c r="S22" s="26">
        <f t="shared" si="5"/>
        <v>0</v>
      </c>
      <c r="T22" s="28">
        <f t="shared" si="6"/>
        <v>0</v>
      </c>
      <c r="U22" s="28">
        <f t="shared" si="2"/>
        <v>0</v>
      </c>
      <c r="V22" s="1"/>
      <c r="W22" s="28"/>
      <c r="X22" s="28"/>
      <c r="Y22" s="28"/>
      <c r="Z22" s="1"/>
      <c r="AA22" s="29"/>
      <c r="AB22" s="30">
        <f t="shared" si="3"/>
        <v>0</v>
      </c>
    </row>
    <row r="23" spans="1:28" ht="21" customHeight="1" x14ac:dyDescent="0.3">
      <c r="A23" s="1"/>
      <c r="B23" s="38">
        <v>30</v>
      </c>
      <c r="C23" s="71">
        <v>3</v>
      </c>
      <c r="D23" s="41" t="s">
        <v>223</v>
      </c>
      <c r="E23" s="41" t="s">
        <v>224</v>
      </c>
      <c r="F23" s="38">
        <v>30000</v>
      </c>
      <c r="G23" s="38" t="s">
        <v>225</v>
      </c>
      <c r="H23" s="77">
        <v>15.3</v>
      </c>
      <c r="I23" s="25">
        <v>0</v>
      </c>
      <c r="J23" s="25">
        <v>0</v>
      </c>
      <c r="K23" s="25">
        <v>0</v>
      </c>
      <c r="L23" s="111"/>
      <c r="M23" s="111">
        <v>1</v>
      </c>
      <c r="N23" s="111">
        <v>1</v>
      </c>
      <c r="O23" s="26">
        <f t="shared" si="1"/>
        <v>0</v>
      </c>
      <c r="P23" s="51">
        <f t="shared" si="4"/>
        <v>0</v>
      </c>
      <c r="Q23" s="56">
        <v>4</v>
      </c>
      <c r="R23" s="27"/>
      <c r="S23" s="26">
        <f t="shared" si="5"/>
        <v>0</v>
      </c>
      <c r="T23" s="28">
        <f t="shared" si="6"/>
        <v>0</v>
      </c>
      <c r="U23" s="28">
        <f t="shared" si="2"/>
        <v>0</v>
      </c>
      <c r="V23" s="1"/>
      <c r="W23" s="28"/>
      <c r="X23" s="28"/>
      <c r="Y23" s="28"/>
      <c r="Z23" s="1"/>
      <c r="AA23" s="29"/>
      <c r="AB23" s="30">
        <f t="shared" si="3"/>
        <v>0</v>
      </c>
    </row>
    <row r="24" spans="1:28" ht="21" customHeight="1" x14ac:dyDescent="0.3">
      <c r="A24" s="1"/>
      <c r="B24" s="38">
        <v>30</v>
      </c>
      <c r="C24" s="71">
        <v>3</v>
      </c>
      <c r="D24" s="41" t="s">
        <v>226</v>
      </c>
      <c r="E24" s="41" t="s">
        <v>227</v>
      </c>
      <c r="F24" s="38">
        <v>30120</v>
      </c>
      <c r="G24" s="38" t="s">
        <v>226</v>
      </c>
      <c r="H24" s="77">
        <v>33.700000000000003</v>
      </c>
      <c r="I24" s="25">
        <v>0</v>
      </c>
      <c r="J24" s="25">
        <v>0</v>
      </c>
      <c r="K24" s="25">
        <v>0</v>
      </c>
      <c r="L24" s="111"/>
      <c r="M24" s="111">
        <v>1</v>
      </c>
      <c r="N24" s="111"/>
      <c r="O24" s="26">
        <f t="shared" si="1"/>
        <v>0</v>
      </c>
      <c r="P24" s="51">
        <f t="shared" si="4"/>
        <v>0</v>
      </c>
      <c r="Q24" s="56">
        <v>4</v>
      </c>
      <c r="R24" s="27"/>
      <c r="S24" s="26">
        <f t="shared" si="5"/>
        <v>0</v>
      </c>
      <c r="T24" s="28">
        <f t="shared" si="6"/>
        <v>0</v>
      </c>
      <c r="U24" s="28">
        <f t="shared" si="2"/>
        <v>0</v>
      </c>
      <c r="V24" s="1"/>
      <c r="W24" s="28"/>
      <c r="X24" s="28"/>
      <c r="Y24" s="28"/>
      <c r="Z24" s="1"/>
      <c r="AA24" s="29"/>
      <c r="AB24" s="30">
        <f t="shared" si="3"/>
        <v>0</v>
      </c>
    </row>
    <row r="25" spans="1:28" ht="21" customHeight="1" x14ac:dyDescent="0.3">
      <c r="A25" s="1"/>
      <c r="B25" s="38">
        <v>30</v>
      </c>
      <c r="C25" s="71">
        <v>3</v>
      </c>
      <c r="D25" s="41" t="s">
        <v>228</v>
      </c>
      <c r="E25" s="41" t="s">
        <v>229</v>
      </c>
      <c r="F25" s="38">
        <v>30900</v>
      </c>
      <c r="G25" s="38" t="s">
        <v>225</v>
      </c>
      <c r="H25" s="77">
        <v>75.8</v>
      </c>
      <c r="I25" s="25">
        <v>0</v>
      </c>
      <c r="J25" s="25">
        <v>0</v>
      </c>
      <c r="K25" s="25">
        <v>0</v>
      </c>
      <c r="L25" s="111"/>
      <c r="M25" s="111">
        <v>1</v>
      </c>
      <c r="N25" s="111"/>
      <c r="O25" s="26">
        <f t="shared" si="1"/>
        <v>0</v>
      </c>
      <c r="P25" s="51">
        <f t="shared" si="4"/>
        <v>0</v>
      </c>
      <c r="Q25" s="56">
        <v>4</v>
      </c>
      <c r="R25" s="27"/>
      <c r="S25" s="26">
        <f t="shared" si="5"/>
        <v>0</v>
      </c>
      <c r="T25" s="28">
        <f t="shared" si="6"/>
        <v>0</v>
      </c>
      <c r="U25" s="28">
        <f t="shared" si="2"/>
        <v>0</v>
      </c>
      <c r="V25" s="1"/>
      <c r="W25" s="28"/>
      <c r="X25" s="28"/>
      <c r="Y25" s="28"/>
      <c r="Z25" s="1"/>
      <c r="AA25" s="29"/>
      <c r="AB25" s="30">
        <f t="shared" si="3"/>
        <v>0</v>
      </c>
    </row>
    <row r="26" spans="1:28" ht="21" customHeight="1" x14ac:dyDescent="0.3">
      <c r="A26" s="1"/>
      <c r="B26" s="38">
        <v>30</v>
      </c>
      <c r="C26" s="71">
        <v>3</v>
      </c>
      <c r="D26" s="41" t="s">
        <v>230</v>
      </c>
      <c r="E26" s="41" t="s">
        <v>231</v>
      </c>
      <c r="F26" s="38">
        <v>30000</v>
      </c>
      <c r="G26" s="38" t="s">
        <v>225</v>
      </c>
      <c r="H26" s="77">
        <v>83.8</v>
      </c>
      <c r="I26" s="25">
        <v>0</v>
      </c>
      <c r="J26" s="25">
        <v>0</v>
      </c>
      <c r="K26" s="25">
        <v>0</v>
      </c>
      <c r="L26" s="111"/>
      <c r="M26" s="111">
        <v>1</v>
      </c>
      <c r="N26" s="111"/>
      <c r="O26" s="26">
        <f t="shared" si="1"/>
        <v>0</v>
      </c>
      <c r="P26" s="51">
        <f t="shared" si="4"/>
        <v>0</v>
      </c>
      <c r="Q26" s="56">
        <v>4</v>
      </c>
      <c r="R26" s="27"/>
      <c r="S26" s="26">
        <f t="shared" si="5"/>
        <v>0</v>
      </c>
      <c r="T26" s="28">
        <f t="shared" si="6"/>
        <v>0</v>
      </c>
      <c r="U26" s="28">
        <f t="shared" si="2"/>
        <v>0</v>
      </c>
      <c r="V26" s="1"/>
      <c r="W26" s="28"/>
      <c r="X26" s="28"/>
      <c r="Y26" s="28"/>
      <c r="Z26" s="1"/>
      <c r="AA26" s="29"/>
      <c r="AB26" s="30">
        <f t="shared" si="3"/>
        <v>0</v>
      </c>
    </row>
    <row r="27" spans="1:28" ht="21" customHeight="1" x14ac:dyDescent="0.3">
      <c r="A27" s="1"/>
      <c r="B27" s="38">
        <v>30</v>
      </c>
      <c r="C27" s="71">
        <v>3</v>
      </c>
      <c r="D27" s="41" t="s">
        <v>232</v>
      </c>
      <c r="E27" s="41" t="s">
        <v>233</v>
      </c>
      <c r="F27" s="38">
        <v>30000</v>
      </c>
      <c r="G27" s="38" t="s">
        <v>225</v>
      </c>
      <c r="H27" s="77">
        <v>71.7</v>
      </c>
      <c r="I27" s="25">
        <v>0</v>
      </c>
      <c r="J27" s="25">
        <v>0</v>
      </c>
      <c r="K27" s="25">
        <v>0</v>
      </c>
      <c r="L27" s="111"/>
      <c r="M27" s="111">
        <v>1</v>
      </c>
      <c r="N27" s="111"/>
      <c r="O27" s="26">
        <f t="shared" si="1"/>
        <v>0</v>
      </c>
      <c r="P27" s="51">
        <f t="shared" si="4"/>
        <v>0</v>
      </c>
      <c r="Q27" s="56">
        <v>4</v>
      </c>
      <c r="R27" s="27"/>
      <c r="S27" s="26">
        <f t="shared" si="5"/>
        <v>0</v>
      </c>
      <c r="T27" s="28">
        <f t="shared" si="6"/>
        <v>0</v>
      </c>
      <c r="U27" s="28">
        <f t="shared" si="2"/>
        <v>0</v>
      </c>
      <c r="V27" s="1"/>
      <c r="W27" s="28"/>
      <c r="X27" s="28"/>
      <c r="Y27" s="28"/>
      <c r="Z27" s="1"/>
      <c r="AA27" s="29"/>
      <c r="AB27" s="30">
        <f t="shared" si="3"/>
        <v>0</v>
      </c>
    </row>
    <row r="28" spans="1:28" x14ac:dyDescent="0.3">
      <c r="B28" s="38">
        <v>30</v>
      </c>
      <c r="C28" s="71">
        <v>3</v>
      </c>
      <c r="D28" s="41" t="s">
        <v>234</v>
      </c>
      <c r="E28" s="41" t="s">
        <v>235</v>
      </c>
      <c r="F28" s="38">
        <v>30600</v>
      </c>
      <c r="G28" s="38" t="s">
        <v>234</v>
      </c>
      <c r="H28" s="77">
        <v>47</v>
      </c>
      <c r="I28" s="25">
        <v>0</v>
      </c>
      <c r="J28" s="25">
        <v>0</v>
      </c>
      <c r="K28" s="25">
        <v>0</v>
      </c>
      <c r="L28" s="111"/>
      <c r="M28" s="111">
        <v>1</v>
      </c>
      <c r="N28" s="111"/>
      <c r="O28" s="26">
        <f t="shared" si="1"/>
        <v>0</v>
      </c>
      <c r="P28" s="51">
        <f t="shared" si="4"/>
        <v>0</v>
      </c>
      <c r="Q28" s="56">
        <v>4</v>
      </c>
      <c r="R28" s="27"/>
      <c r="S28" s="26">
        <f t="shared" si="5"/>
        <v>0</v>
      </c>
      <c r="T28" s="28">
        <f t="shared" si="6"/>
        <v>0</v>
      </c>
      <c r="U28" s="28">
        <f t="shared" si="2"/>
        <v>0</v>
      </c>
      <c r="W28" s="28"/>
      <c r="X28" s="28"/>
      <c r="Y28" s="28"/>
      <c r="AA28" s="29"/>
      <c r="AB28" s="30">
        <f t="shared" si="3"/>
        <v>0</v>
      </c>
    </row>
    <row r="29" spans="1:28" x14ac:dyDescent="0.3">
      <c r="B29" s="38">
        <v>30</v>
      </c>
      <c r="C29" s="71">
        <v>3</v>
      </c>
      <c r="D29" s="41" t="s">
        <v>236</v>
      </c>
      <c r="E29" s="41" t="s">
        <v>237</v>
      </c>
      <c r="F29" s="38">
        <v>30400</v>
      </c>
      <c r="G29" s="38" t="s">
        <v>236</v>
      </c>
      <c r="H29" s="77">
        <v>28.3</v>
      </c>
      <c r="I29" s="25">
        <v>0</v>
      </c>
      <c r="J29" s="25">
        <v>0</v>
      </c>
      <c r="K29" s="25">
        <v>0</v>
      </c>
      <c r="L29" s="111"/>
      <c r="M29" s="111">
        <v>1</v>
      </c>
      <c r="N29" s="111"/>
      <c r="O29" s="26">
        <f t="shared" si="1"/>
        <v>0</v>
      </c>
      <c r="P29" s="51">
        <f t="shared" si="4"/>
        <v>0</v>
      </c>
      <c r="Q29" s="56">
        <v>4</v>
      </c>
      <c r="R29" s="27"/>
      <c r="S29" s="26">
        <f t="shared" si="5"/>
        <v>0</v>
      </c>
      <c r="T29" s="28">
        <f t="shared" si="6"/>
        <v>0</v>
      </c>
      <c r="U29" s="28">
        <f t="shared" si="2"/>
        <v>0</v>
      </c>
      <c r="W29" s="28"/>
      <c r="X29" s="28"/>
      <c r="Y29" s="28"/>
      <c r="AA29" s="29"/>
      <c r="AB29" s="30">
        <f t="shared" si="3"/>
        <v>0</v>
      </c>
    </row>
    <row r="30" spans="1:28" x14ac:dyDescent="0.3">
      <c r="B30" s="38" t="s">
        <v>238</v>
      </c>
      <c r="C30" s="71">
        <v>3</v>
      </c>
      <c r="D30" s="41" t="s">
        <v>239</v>
      </c>
      <c r="E30" s="41" t="s">
        <v>240</v>
      </c>
      <c r="F30" s="38">
        <v>34300</v>
      </c>
      <c r="G30" s="38" t="s">
        <v>239</v>
      </c>
      <c r="H30" s="77">
        <v>52.9</v>
      </c>
      <c r="I30" s="25">
        <v>0</v>
      </c>
      <c r="J30" s="25">
        <v>0</v>
      </c>
      <c r="K30" s="25">
        <v>0</v>
      </c>
      <c r="L30" s="111"/>
      <c r="M30" s="111">
        <v>1</v>
      </c>
      <c r="N30" s="111"/>
      <c r="O30" s="26">
        <f t="shared" si="1"/>
        <v>0</v>
      </c>
      <c r="P30" s="51">
        <f t="shared" si="4"/>
        <v>0</v>
      </c>
      <c r="Q30" s="56">
        <v>4</v>
      </c>
      <c r="R30" s="27"/>
      <c r="S30" s="26">
        <f t="shared" si="5"/>
        <v>0</v>
      </c>
      <c r="T30" s="28">
        <f t="shared" si="6"/>
        <v>0</v>
      </c>
      <c r="U30" s="28">
        <f t="shared" si="2"/>
        <v>0</v>
      </c>
      <c r="W30" s="28"/>
      <c r="X30" s="28"/>
      <c r="Y30" s="28"/>
      <c r="AA30" s="29"/>
      <c r="AB30" s="30">
        <f t="shared" si="3"/>
        <v>0</v>
      </c>
    </row>
    <row r="31" spans="1:28" x14ac:dyDescent="0.3">
      <c r="B31" s="38">
        <v>34</v>
      </c>
      <c r="C31" s="71">
        <v>3</v>
      </c>
      <c r="D31" s="41" t="s">
        <v>241</v>
      </c>
      <c r="E31" s="41" t="s">
        <v>242</v>
      </c>
      <c r="F31" s="38">
        <v>34500</v>
      </c>
      <c r="G31" s="38" t="s">
        <v>243</v>
      </c>
      <c r="H31" s="77">
        <v>93.3</v>
      </c>
      <c r="I31" s="25">
        <v>0</v>
      </c>
      <c r="J31" s="25">
        <v>0</v>
      </c>
      <c r="K31" s="25">
        <v>0</v>
      </c>
      <c r="L31" s="111"/>
      <c r="M31" s="111">
        <v>1</v>
      </c>
      <c r="N31" s="111"/>
      <c r="O31" s="26">
        <f t="shared" si="1"/>
        <v>0</v>
      </c>
      <c r="P31" s="51">
        <f t="shared" si="4"/>
        <v>0</v>
      </c>
      <c r="Q31" s="56">
        <v>4</v>
      </c>
      <c r="R31" s="27"/>
      <c r="S31" s="26">
        <f t="shared" si="5"/>
        <v>0</v>
      </c>
      <c r="T31" s="28">
        <f t="shared" si="6"/>
        <v>0</v>
      </c>
      <c r="U31" s="28">
        <f t="shared" si="2"/>
        <v>0</v>
      </c>
      <c r="W31" s="28"/>
      <c r="X31" s="28"/>
      <c r="Y31" s="28"/>
      <c r="AA31" s="29"/>
      <c r="AB31" s="30">
        <f t="shared" si="3"/>
        <v>0</v>
      </c>
    </row>
    <row r="32" spans="1:28" ht="21" customHeight="1" x14ac:dyDescent="0.3">
      <c r="A32" s="1"/>
      <c r="B32" s="38">
        <v>34</v>
      </c>
      <c r="C32" s="71">
        <v>3</v>
      </c>
      <c r="D32" s="41" t="s">
        <v>244</v>
      </c>
      <c r="E32" s="41" t="s">
        <v>245</v>
      </c>
      <c r="F32" s="38">
        <v>34500</v>
      </c>
      <c r="G32" s="38" t="s">
        <v>243</v>
      </c>
      <c r="H32" s="77">
        <v>67.599999999999994</v>
      </c>
      <c r="I32" s="25">
        <v>0</v>
      </c>
      <c r="J32" s="25">
        <v>0</v>
      </c>
      <c r="K32" s="25">
        <v>0</v>
      </c>
      <c r="L32" s="111"/>
      <c r="M32" s="111">
        <v>1</v>
      </c>
      <c r="N32" s="111"/>
      <c r="O32" s="26">
        <f t="shared" si="1"/>
        <v>0</v>
      </c>
      <c r="P32" s="51">
        <f t="shared" si="4"/>
        <v>0</v>
      </c>
      <c r="Q32" s="56">
        <v>4</v>
      </c>
      <c r="R32" s="27"/>
      <c r="S32" s="26">
        <f t="shared" si="5"/>
        <v>0</v>
      </c>
      <c r="T32" s="28">
        <f t="shared" si="6"/>
        <v>0</v>
      </c>
      <c r="U32" s="28">
        <f t="shared" si="2"/>
        <v>0</v>
      </c>
      <c r="V32" s="1"/>
      <c r="W32" s="28"/>
      <c r="X32" s="28"/>
      <c r="Y32" s="28"/>
      <c r="Z32" s="1"/>
      <c r="AA32" s="29"/>
      <c r="AB32" s="30">
        <f t="shared" si="3"/>
        <v>0</v>
      </c>
    </row>
    <row r="33" spans="1:147" ht="21" customHeight="1" x14ac:dyDescent="0.3">
      <c r="A33" s="1"/>
      <c r="B33" s="38">
        <v>34</v>
      </c>
      <c r="C33" s="71">
        <v>3</v>
      </c>
      <c r="D33" s="41" t="s">
        <v>246</v>
      </c>
      <c r="E33" s="41" t="s">
        <v>247</v>
      </c>
      <c r="F33" s="38">
        <v>34800</v>
      </c>
      <c r="G33" s="38" t="s">
        <v>248</v>
      </c>
      <c r="H33" s="77">
        <v>52.1</v>
      </c>
      <c r="I33" s="25">
        <v>0</v>
      </c>
      <c r="J33" s="25">
        <v>0</v>
      </c>
      <c r="K33" s="25">
        <v>0</v>
      </c>
      <c r="L33" s="111"/>
      <c r="M33" s="111">
        <v>1</v>
      </c>
      <c r="N33" s="111"/>
      <c r="O33" s="26">
        <f t="shared" si="1"/>
        <v>0</v>
      </c>
      <c r="P33" s="51">
        <f t="shared" si="4"/>
        <v>0</v>
      </c>
      <c r="Q33" s="56">
        <v>4</v>
      </c>
      <c r="R33" s="27"/>
      <c r="S33" s="26">
        <f t="shared" si="5"/>
        <v>0</v>
      </c>
      <c r="T33" s="28">
        <f t="shared" si="6"/>
        <v>0</v>
      </c>
      <c r="U33" s="28">
        <f t="shared" si="2"/>
        <v>0</v>
      </c>
      <c r="V33" s="1"/>
      <c r="W33" s="28"/>
      <c r="X33" s="28"/>
      <c r="Y33" s="28"/>
      <c r="Z33" s="1"/>
      <c r="AA33" s="29"/>
      <c r="AB33" s="30">
        <f t="shared" si="3"/>
        <v>0</v>
      </c>
    </row>
    <row r="34" spans="1:147" s="31" customFormat="1" ht="21" customHeight="1" x14ac:dyDescent="0.3">
      <c r="A34" s="4"/>
      <c r="B34" s="38">
        <v>34</v>
      </c>
      <c r="C34" s="71">
        <v>3</v>
      </c>
      <c r="D34" s="73" t="s">
        <v>289</v>
      </c>
      <c r="E34" s="73" t="s">
        <v>253</v>
      </c>
      <c r="F34" s="74">
        <v>34000</v>
      </c>
      <c r="G34" s="74" t="s">
        <v>249</v>
      </c>
      <c r="H34" s="77">
        <v>19.2</v>
      </c>
      <c r="I34" s="25">
        <v>0</v>
      </c>
      <c r="J34" s="25">
        <v>0</v>
      </c>
      <c r="K34" s="25">
        <v>0</v>
      </c>
      <c r="L34" s="111"/>
      <c r="M34" s="111">
        <v>1</v>
      </c>
      <c r="N34" s="111">
        <v>1</v>
      </c>
      <c r="O34" s="75">
        <f t="shared" si="1"/>
        <v>0</v>
      </c>
      <c r="P34" s="76">
        <f t="shared" si="4"/>
        <v>0</v>
      </c>
      <c r="Q34" s="56">
        <v>4</v>
      </c>
      <c r="R34" s="27"/>
      <c r="S34" s="75">
        <f t="shared" si="5"/>
        <v>0</v>
      </c>
      <c r="T34" s="28">
        <f t="shared" si="6"/>
        <v>0</v>
      </c>
      <c r="U34" s="28">
        <f t="shared" si="2"/>
        <v>0</v>
      </c>
      <c r="V34" s="4"/>
      <c r="W34" s="28"/>
      <c r="X34" s="28"/>
      <c r="Y34" s="28"/>
      <c r="Z34" s="4"/>
      <c r="AA34" s="29"/>
      <c r="AB34" s="30">
        <f t="shared" si="3"/>
        <v>0</v>
      </c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</row>
    <row r="35" spans="1:147" s="31" customFormat="1" ht="21" customHeight="1" x14ac:dyDescent="0.3">
      <c r="A35" s="4"/>
      <c r="B35" s="38">
        <v>34</v>
      </c>
      <c r="C35" s="71">
        <v>3</v>
      </c>
      <c r="D35" s="41" t="s">
        <v>250</v>
      </c>
      <c r="E35" s="41" t="s">
        <v>251</v>
      </c>
      <c r="F35" s="38">
        <v>34884</v>
      </c>
      <c r="G35" s="38" t="s">
        <v>249</v>
      </c>
      <c r="H35" s="77">
        <v>119</v>
      </c>
      <c r="I35" s="25">
        <v>0</v>
      </c>
      <c r="J35" s="25">
        <v>0</v>
      </c>
      <c r="K35" s="25">
        <v>0</v>
      </c>
      <c r="L35" s="111"/>
      <c r="M35" s="111">
        <v>1</v>
      </c>
      <c r="N35" s="111"/>
      <c r="O35" s="26">
        <f t="shared" si="1"/>
        <v>0</v>
      </c>
      <c r="P35" s="51">
        <f t="shared" si="4"/>
        <v>0</v>
      </c>
      <c r="Q35" s="56">
        <v>4</v>
      </c>
      <c r="R35" s="27"/>
      <c r="S35" s="26">
        <f t="shared" si="5"/>
        <v>0</v>
      </c>
      <c r="T35" s="28">
        <f t="shared" si="6"/>
        <v>0</v>
      </c>
      <c r="U35" s="28">
        <f t="shared" si="2"/>
        <v>0</v>
      </c>
      <c r="V35" s="4"/>
      <c r="W35" s="28"/>
      <c r="X35" s="28"/>
      <c r="Y35" s="28"/>
      <c r="Z35" s="4"/>
      <c r="AA35" s="29"/>
      <c r="AB35" s="30">
        <f t="shared" si="3"/>
        <v>0</v>
      </c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</row>
    <row r="36" spans="1:147" x14ac:dyDescent="0.3">
      <c r="B36" s="38">
        <v>34</v>
      </c>
      <c r="C36" s="71">
        <v>3</v>
      </c>
      <c r="D36" s="41" t="s">
        <v>252</v>
      </c>
      <c r="E36" s="41" t="s">
        <v>253</v>
      </c>
      <c r="F36" s="38">
        <v>34000</v>
      </c>
      <c r="G36" s="38" t="s">
        <v>249</v>
      </c>
      <c r="H36" s="77">
        <v>173.6</v>
      </c>
      <c r="I36" s="25">
        <v>0</v>
      </c>
      <c r="J36" s="25">
        <v>0</v>
      </c>
      <c r="K36" s="25">
        <v>0</v>
      </c>
      <c r="L36" s="111">
        <v>1</v>
      </c>
      <c r="M36" s="111">
        <v>1</v>
      </c>
      <c r="N36" s="111">
        <v>1</v>
      </c>
      <c r="O36" s="26">
        <f t="shared" si="1"/>
        <v>0</v>
      </c>
      <c r="P36" s="51">
        <f t="shared" si="4"/>
        <v>0</v>
      </c>
      <c r="Q36" s="56">
        <v>4</v>
      </c>
      <c r="R36" s="27"/>
      <c r="S36" s="26">
        <f t="shared" si="5"/>
        <v>0</v>
      </c>
      <c r="T36" s="28">
        <f t="shared" si="6"/>
        <v>0</v>
      </c>
      <c r="U36" s="28">
        <f t="shared" si="2"/>
        <v>0</v>
      </c>
      <c r="W36" s="28"/>
      <c r="X36" s="28"/>
      <c r="Y36" s="28"/>
      <c r="AA36" s="29"/>
      <c r="AB36" s="30">
        <f t="shared" si="3"/>
        <v>0</v>
      </c>
    </row>
    <row r="37" spans="1:147" x14ac:dyDescent="0.3">
      <c r="B37" s="38">
        <v>34</v>
      </c>
      <c r="C37" s="71">
        <v>3</v>
      </c>
      <c r="D37" s="41" t="s">
        <v>254</v>
      </c>
      <c r="E37" s="41" t="s">
        <v>255</v>
      </c>
      <c r="F37" s="38">
        <v>34000</v>
      </c>
      <c r="G37" s="38" t="s">
        <v>249</v>
      </c>
      <c r="H37" s="77">
        <v>12</v>
      </c>
      <c r="I37" s="25">
        <v>0</v>
      </c>
      <c r="J37" s="25">
        <v>0</v>
      </c>
      <c r="K37" s="25">
        <v>0</v>
      </c>
      <c r="L37" s="111"/>
      <c r="M37" s="111">
        <v>0</v>
      </c>
      <c r="N37" s="111"/>
      <c r="O37" s="26">
        <f t="shared" si="1"/>
        <v>0</v>
      </c>
      <c r="P37" s="51">
        <f t="shared" si="4"/>
        <v>0</v>
      </c>
      <c r="Q37" s="56">
        <v>4</v>
      </c>
      <c r="R37" s="27"/>
      <c r="S37" s="26">
        <f t="shared" si="5"/>
        <v>0</v>
      </c>
      <c r="T37" s="28">
        <f t="shared" si="6"/>
        <v>0</v>
      </c>
      <c r="U37" s="28">
        <f t="shared" si="2"/>
        <v>0</v>
      </c>
      <c r="W37" s="28"/>
      <c r="X37" s="28"/>
      <c r="Y37" s="28"/>
      <c r="AA37" s="29"/>
      <c r="AB37" s="30">
        <f t="shared" si="3"/>
        <v>0</v>
      </c>
    </row>
    <row r="38" spans="1:147" ht="21" customHeight="1" x14ac:dyDescent="0.3">
      <c r="B38" s="38">
        <v>34</v>
      </c>
      <c r="C38" s="71">
        <v>3</v>
      </c>
      <c r="D38" s="41" t="s">
        <v>256</v>
      </c>
      <c r="E38" s="41" t="s">
        <v>257</v>
      </c>
      <c r="F38" s="38">
        <v>34400</v>
      </c>
      <c r="G38" s="38" t="s">
        <v>256</v>
      </c>
      <c r="H38" s="77">
        <v>43.1</v>
      </c>
      <c r="I38" s="25">
        <v>0</v>
      </c>
      <c r="J38" s="25">
        <v>0</v>
      </c>
      <c r="K38" s="25">
        <v>0</v>
      </c>
      <c r="L38" s="111"/>
      <c r="M38" s="111">
        <v>1</v>
      </c>
      <c r="N38" s="111"/>
      <c r="O38" s="26">
        <f t="shared" si="1"/>
        <v>0</v>
      </c>
      <c r="P38" s="51">
        <f t="shared" si="4"/>
        <v>0</v>
      </c>
      <c r="Q38" s="56">
        <v>4</v>
      </c>
      <c r="R38" s="27"/>
      <c r="S38" s="26">
        <f t="shared" si="5"/>
        <v>0</v>
      </c>
      <c r="T38" s="28">
        <f t="shared" si="6"/>
        <v>0</v>
      </c>
      <c r="U38" s="28">
        <f t="shared" si="2"/>
        <v>0</v>
      </c>
      <c r="W38" s="28"/>
      <c r="X38" s="28"/>
      <c r="Y38" s="28"/>
      <c r="AA38" s="29"/>
      <c r="AB38" s="30">
        <f t="shared" si="3"/>
        <v>0</v>
      </c>
    </row>
    <row r="39" spans="1:147" x14ac:dyDescent="0.3">
      <c r="B39" s="38">
        <v>34</v>
      </c>
      <c r="C39" s="71">
        <v>3</v>
      </c>
      <c r="D39" s="41" t="s">
        <v>258</v>
      </c>
      <c r="E39" s="41" t="s">
        <v>259</v>
      </c>
      <c r="F39" s="38">
        <v>34170</v>
      </c>
      <c r="G39" s="38" t="s">
        <v>260</v>
      </c>
      <c r="H39" s="77">
        <v>122.5</v>
      </c>
      <c r="I39" s="25">
        <v>0</v>
      </c>
      <c r="J39" s="25">
        <v>0</v>
      </c>
      <c r="K39" s="25">
        <v>0</v>
      </c>
      <c r="L39" s="111"/>
      <c r="M39" s="111">
        <v>1</v>
      </c>
      <c r="N39" s="111"/>
      <c r="O39" s="26">
        <f t="shared" si="1"/>
        <v>0</v>
      </c>
      <c r="P39" s="51">
        <f t="shared" si="4"/>
        <v>0</v>
      </c>
      <c r="Q39" s="56">
        <v>4</v>
      </c>
      <c r="R39" s="27"/>
      <c r="S39" s="26">
        <f t="shared" si="5"/>
        <v>0</v>
      </c>
      <c r="T39" s="28">
        <f t="shared" si="6"/>
        <v>0</v>
      </c>
      <c r="U39" s="28">
        <f t="shared" si="2"/>
        <v>0</v>
      </c>
      <c r="W39" s="28"/>
      <c r="X39" s="28"/>
      <c r="Y39" s="28"/>
      <c r="AA39" s="29"/>
      <c r="AB39" s="30">
        <f t="shared" si="3"/>
        <v>0</v>
      </c>
    </row>
    <row r="40" spans="1:147" x14ac:dyDescent="0.3">
      <c r="B40" s="38">
        <v>34</v>
      </c>
      <c r="C40" s="71">
        <v>3</v>
      </c>
      <c r="D40" s="41" t="s">
        <v>261</v>
      </c>
      <c r="E40" s="41" t="s">
        <v>262</v>
      </c>
      <c r="F40" s="38">
        <v>34000</v>
      </c>
      <c r="G40" s="38" t="s">
        <v>249</v>
      </c>
      <c r="H40" s="77">
        <v>120.3</v>
      </c>
      <c r="I40" s="25">
        <v>0</v>
      </c>
      <c r="J40" s="25">
        <v>0</v>
      </c>
      <c r="K40" s="25">
        <v>0</v>
      </c>
      <c r="L40" s="111"/>
      <c r="M40" s="111">
        <v>1</v>
      </c>
      <c r="N40" s="111"/>
      <c r="O40" s="26">
        <f t="shared" si="1"/>
        <v>0</v>
      </c>
      <c r="P40" s="51">
        <f t="shared" si="4"/>
        <v>0</v>
      </c>
      <c r="Q40" s="56">
        <v>4</v>
      </c>
      <c r="R40" s="27"/>
      <c r="S40" s="26">
        <f t="shared" si="5"/>
        <v>0</v>
      </c>
      <c r="T40" s="28">
        <f t="shared" si="6"/>
        <v>0</v>
      </c>
      <c r="U40" s="28">
        <f t="shared" si="2"/>
        <v>0</v>
      </c>
      <c r="W40" s="28"/>
      <c r="X40" s="28"/>
      <c r="Y40" s="28"/>
      <c r="AA40" s="29"/>
      <c r="AB40" s="30">
        <f t="shared" si="3"/>
        <v>0</v>
      </c>
    </row>
    <row r="41" spans="1:147" x14ac:dyDescent="0.3">
      <c r="B41" s="38">
        <v>34</v>
      </c>
      <c r="C41" s="71">
        <v>3</v>
      </c>
      <c r="D41" s="41" t="s">
        <v>263</v>
      </c>
      <c r="E41" s="41" t="s">
        <v>264</v>
      </c>
      <c r="F41" s="38">
        <v>34430</v>
      </c>
      <c r="G41" s="38" t="s">
        <v>265</v>
      </c>
      <c r="H41" s="77">
        <v>93.4</v>
      </c>
      <c r="I41" s="25">
        <v>0</v>
      </c>
      <c r="J41" s="25">
        <v>0</v>
      </c>
      <c r="K41" s="25">
        <v>0</v>
      </c>
      <c r="L41" s="111"/>
      <c r="M41" s="111">
        <v>1</v>
      </c>
      <c r="N41" s="111"/>
      <c r="O41" s="26">
        <f t="shared" si="1"/>
        <v>0</v>
      </c>
      <c r="P41" s="51">
        <f t="shared" si="4"/>
        <v>0</v>
      </c>
      <c r="Q41" s="56">
        <v>4</v>
      </c>
      <c r="R41" s="27"/>
      <c r="S41" s="26">
        <f t="shared" si="5"/>
        <v>0</v>
      </c>
      <c r="T41" s="28">
        <f t="shared" si="6"/>
        <v>0</v>
      </c>
      <c r="U41" s="28">
        <f t="shared" si="2"/>
        <v>0</v>
      </c>
      <c r="W41" s="28"/>
      <c r="X41" s="28"/>
      <c r="Y41" s="28"/>
      <c r="AA41" s="29"/>
      <c r="AB41" s="30">
        <f t="shared" si="3"/>
        <v>0</v>
      </c>
    </row>
    <row r="42" spans="1:147" ht="21" customHeight="1" x14ac:dyDescent="0.3">
      <c r="A42" s="1"/>
      <c r="B42" s="38">
        <v>34</v>
      </c>
      <c r="C42" s="71">
        <v>3</v>
      </c>
      <c r="D42" s="41" t="s">
        <v>266</v>
      </c>
      <c r="E42" s="41" t="s">
        <v>267</v>
      </c>
      <c r="F42" s="38">
        <v>34473</v>
      </c>
      <c r="G42" s="38" t="s">
        <v>268</v>
      </c>
      <c r="H42" s="77">
        <v>98</v>
      </c>
      <c r="I42" s="25">
        <v>0</v>
      </c>
      <c r="J42" s="25">
        <v>0</v>
      </c>
      <c r="K42" s="25">
        <v>0</v>
      </c>
      <c r="L42" s="111"/>
      <c r="M42" s="111">
        <v>1</v>
      </c>
      <c r="N42" s="111"/>
      <c r="O42" s="26">
        <f t="shared" si="1"/>
        <v>0</v>
      </c>
      <c r="P42" s="51">
        <f t="shared" si="4"/>
        <v>0</v>
      </c>
      <c r="Q42" s="56">
        <v>4</v>
      </c>
      <c r="R42" s="27"/>
      <c r="S42" s="26">
        <f t="shared" si="5"/>
        <v>0</v>
      </c>
      <c r="T42" s="28">
        <f t="shared" si="6"/>
        <v>0</v>
      </c>
      <c r="U42" s="28">
        <f t="shared" si="2"/>
        <v>0</v>
      </c>
      <c r="V42" s="1"/>
      <c r="W42" s="28"/>
      <c r="X42" s="28"/>
      <c r="Y42" s="28"/>
      <c r="Z42" s="1"/>
      <c r="AA42" s="29"/>
      <c r="AB42" s="30">
        <f t="shared" si="3"/>
        <v>0</v>
      </c>
    </row>
    <row r="43" spans="1:147" ht="21" customHeight="1" x14ac:dyDescent="0.3">
      <c r="A43" s="1"/>
      <c r="B43" s="38">
        <v>34</v>
      </c>
      <c r="C43" s="71">
        <v>3</v>
      </c>
      <c r="D43" s="41" t="s">
        <v>269</v>
      </c>
      <c r="E43" s="41" t="s">
        <v>270</v>
      </c>
      <c r="F43" s="38">
        <v>34120</v>
      </c>
      <c r="G43" s="38" t="s">
        <v>269</v>
      </c>
      <c r="H43" s="77">
        <v>32.4</v>
      </c>
      <c r="I43" s="25">
        <v>0</v>
      </c>
      <c r="J43" s="25">
        <v>0</v>
      </c>
      <c r="K43" s="25">
        <v>0</v>
      </c>
      <c r="L43" s="111"/>
      <c r="M43" s="111">
        <v>1</v>
      </c>
      <c r="N43" s="111"/>
      <c r="O43" s="26">
        <f t="shared" si="1"/>
        <v>0</v>
      </c>
      <c r="P43" s="51">
        <f t="shared" si="4"/>
        <v>0</v>
      </c>
      <c r="Q43" s="56">
        <v>4</v>
      </c>
      <c r="R43" s="27"/>
      <c r="S43" s="26">
        <f t="shared" si="5"/>
        <v>0</v>
      </c>
      <c r="T43" s="28">
        <f t="shared" si="6"/>
        <v>0</v>
      </c>
      <c r="U43" s="28">
        <f t="shared" si="2"/>
        <v>0</v>
      </c>
      <c r="V43" s="1"/>
      <c r="W43" s="28"/>
      <c r="X43" s="28"/>
      <c r="Y43" s="28"/>
      <c r="Z43" s="1"/>
      <c r="AA43" s="29"/>
      <c r="AB43" s="30">
        <f t="shared" si="3"/>
        <v>0</v>
      </c>
    </row>
    <row r="44" spans="1:147" x14ac:dyDescent="0.3">
      <c r="B44" s="38" t="s">
        <v>238</v>
      </c>
      <c r="C44" s="71">
        <v>3</v>
      </c>
      <c r="D44" s="41" t="s">
        <v>271</v>
      </c>
      <c r="E44" s="41" t="s">
        <v>272</v>
      </c>
      <c r="F44" s="38">
        <v>34207</v>
      </c>
      <c r="G44" s="38" t="s">
        <v>271</v>
      </c>
      <c r="H44" s="77">
        <v>71.8</v>
      </c>
      <c r="I44" s="25">
        <v>0</v>
      </c>
      <c r="J44" s="25">
        <v>0</v>
      </c>
      <c r="K44" s="25">
        <v>0</v>
      </c>
      <c r="L44" s="111"/>
      <c r="M44" s="111">
        <v>1</v>
      </c>
      <c r="N44" s="111"/>
      <c r="O44" s="26">
        <f t="shared" si="1"/>
        <v>0</v>
      </c>
      <c r="P44" s="51">
        <f t="shared" si="4"/>
        <v>0</v>
      </c>
      <c r="Q44" s="56">
        <v>4</v>
      </c>
      <c r="R44" s="27"/>
      <c r="S44" s="26">
        <f t="shared" si="5"/>
        <v>0</v>
      </c>
      <c r="T44" s="28">
        <f t="shared" si="6"/>
        <v>0</v>
      </c>
      <c r="U44" s="28">
        <f t="shared" si="2"/>
        <v>0</v>
      </c>
      <c r="W44" s="28"/>
      <c r="X44" s="28"/>
      <c r="Y44" s="28"/>
      <c r="AA44" s="29"/>
      <c r="AB44" s="30">
        <f t="shared" si="3"/>
        <v>0</v>
      </c>
    </row>
    <row r="45" spans="1:147" x14ac:dyDescent="0.3">
      <c r="B45" s="38">
        <v>66</v>
      </c>
      <c r="C45" s="71">
        <v>3</v>
      </c>
      <c r="D45" s="41" t="s">
        <v>273</v>
      </c>
      <c r="E45" s="45" t="s">
        <v>274</v>
      </c>
      <c r="F45" s="38">
        <v>66700</v>
      </c>
      <c r="G45" s="38" t="s">
        <v>273</v>
      </c>
      <c r="H45" s="77">
        <v>33.299999999999997</v>
      </c>
      <c r="I45" s="25">
        <v>0</v>
      </c>
      <c r="J45" s="25">
        <v>0</v>
      </c>
      <c r="K45" s="25">
        <v>0</v>
      </c>
      <c r="L45" s="111"/>
      <c r="M45" s="111">
        <v>1</v>
      </c>
      <c r="N45" s="111"/>
      <c r="O45" s="26">
        <f t="shared" si="1"/>
        <v>0</v>
      </c>
      <c r="P45" s="51">
        <f t="shared" si="4"/>
        <v>0</v>
      </c>
      <c r="Q45" s="56">
        <v>4</v>
      </c>
      <c r="R45" s="27"/>
      <c r="S45" s="26">
        <f t="shared" si="5"/>
        <v>0</v>
      </c>
      <c r="T45" s="28">
        <f t="shared" si="6"/>
        <v>0</v>
      </c>
      <c r="U45" s="28">
        <f t="shared" si="2"/>
        <v>0</v>
      </c>
      <c r="W45" s="28"/>
      <c r="X45" s="28"/>
      <c r="Y45" s="28"/>
      <c r="AA45" s="29"/>
      <c r="AB45" s="30">
        <f t="shared" si="3"/>
        <v>0</v>
      </c>
    </row>
    <row r="46" spans="1:147" x14ac:dyDescent="0.3">
      <c r="B46" s="38">
        <v>66</v>
      </c>
      <c r="C46" s="71">
        <v>3</v>
      </c>
      <c r="D46" s="41" t="s">
        <v>275</v>
      </c>
      <c r="E46" s="41" t="s">
        <v>276</v>
      </c>
      <c r="F46" s="38">
        <v>66400</v>
      </c>
      <c r="G46" s="38" t="s">
        <v>275</v>
      </c>
      <c r="H46" s="77">
        <v>27.5</v>
      </c>
      <c r="I46" s="25">
        <v>0</v>
      </c>
      <c r="J46" s="25">
        <v>0</v>
      </c>
      <c r="K46" s="25">
        <v>0</v>
      </c>
      <c r="L46" s="111"/>
      <c r="M46" s="111">
        <v>1</v>
      </c>
      <c r="N46" s="111"/>
      <c r="O46" s="26">
        <f t="shared" si="1"/>
        <v>0</v>
      </c>
      <c r="P46" s="51">
        <f t="shared" si="4"/>
        <v>0</v>
      </c>
      <c r="Q46" s="56">
        <v>4</v>
      </c>
      <c r="R46" s="27"/>
      <c r="S46" s="26">
        <f t="shared" si="5"/>
        <v>0</v>
      </c>
      <c r="T46" s="28">
        <f t="shared" si="6"/>
        <v>0</v>
      </c>
      <c r="U46" s="28">
        <f t="shared" si="2"/>
        <v>0</v>
      </c>
      <c r="W46" s="28"/>
      <c r="X46" s="28"/>
      <c r="Y46" s="28"/>
      <c r="AA46" s="29"/>
      <c r="AB46" s="30">
        <f t="shared" si="3"/>
        <v>0</v>
      </c>
    </row>
    <row r="47" spans="1:147" x14ac:dyDescent="0.3">
      <c r="B47" s="38">
        <v>66</v>
      </c>
      <c r="C47" s="71">
        <v>3</v>
      </c>
      <c r="D47" s="41" t="s">
        <v>277</v>
      </c>
      <c r="E47" s="41" t="s">
        <v>278</v>
      </c>
      <c r="F47" s="38">
        <v>66330</v>
      </c>
      <c r="G47" s="38" t="s">
        <v>279</v>
      </c>
      <c r="H47" s="77">
        <v>14.3</v>
      </c>
      <c r="I47" s="25">
        <v>0</v>
      </c>
      <c r="J47" s="25">
        <v>0</v>
      </c>
      <c r="K47" s="25">
        <v>0</v>
      </c>
      <c r="L47" s="111"/>
      <c r="M47" s="111">
        <v>1</v>
      </c>
      <c r="N47" s="111"/>
      <c r="O47" s="26">
        <f t="shared" si="1"/>
        <v>0</v>
      </c>
      <c r="P47" s="51">
        <f t="shared" si="4"/>
        <v>0</v>
      </c>
      <c r="Q47" s="56">
        <v>4</v>
      </c>
      <c r="R47" s="27"/>
      <c r="S47" s="26">
        <f t="shared" si="5"/>
        <v>0</v>
      </c>
      <c r="T47" s="28">
        <f t="shared" si="6"/>
        <v>0</v>
      </c>
      <c r="U47" s="28">
        <f t="shared" si="2"/>
        <v>0</v>
      </c>
      <c r="W47" s="28"/>
      <c r="X47" s="28"/>
      <c r="Y47" s="28"/>
      <c r="AA47" s="29"/>
      <c r="AB47" s="30">
        <f t="shared" si="3"/>
        <v>0</v>
      </c>
    </row>
    <row r="48" spans="1:147" x14ac:dyDescent="0.3">
      <c r="B48" s="38">
        <v>66</v>
      </c>
      <c r="C48" s="71">
        <v>3</v>
      </c>
      <c r="D48" s="41" t="s">
        <v>280</v>
      </c>
      <c r="E48" s="41" t="s">
        <v>281</v>
      </c>
      <c r="F48" s="38">
        <v>66000</v>
      </c>
      <c r="G48" s="38" t="s">
        <v>282</v>
      </c>
      <c r="H48" s="77">
        <v>79</v>
      </c>
      <c r="I48" s="25">
        <v>0</v>
      </c>
      <c r="J48" s="25">
        <v>0</v>
      </c>
      <c r="K48" s="25">
        <v>0</v>
      </c>
      <c r="L48" s="111"/>
      <c r="M48" s="111">
        <v>1</v>
      </c>
      <c r="N48" s="111">
        <v>1</v>
      </c>
      <c r="O48" s="26">
        <f t="shared" si="1"/>
        <v>0</v>
      </c>
      <c r="P48" s="51">
        <f t="shared" si="4"/>
        <v>0</v>
      </c>
      <c r="Q48" s="56">
        <v>4</v>
      </c>
      <c r="R48" s="27"/>
      <c r="S48" s="26">
        <f t="shared" si="5"/>
        <v>0</v>
      </c>
      <c r="T48" s="28">
        <f t="shared" si="6"/>
        <v>0</v>
      </c>
      <c r="U48" s="28">
        <f t="shared" si="2"/>
        <v>0</v>
      </c>
      <c r="W48" s="28"/>
      <c r="X48" s="28"/>
      <c r="Y48" s="28"/>
      <c r="AA48" s="29"/>
      <c r="AB48" s="30">
        <f t="shared" si="3"/>
        <v>0</v>
      </c>
    </row>
    <row r="49" spans="2:28" x14ac:dyDescent="0.3">
      <c r="B49" s="38">
        <v>66</v>
      </c>
      <c r="C49" s="71">
        <v>3</v>
      </c>
      <c r="D49" s="41" t="s">
        <v>283</v>
      </c>
      <c r="E49" s="41" t="s">
        <v>284</v>
      </c>
      <c r="F49" s="38">
        <v>66000</v>
      </c>
      <c r="G49" s="38" t="s">
        <v>282</v>
      </c>
      <c r="H49" s="77">
        <v>97.7</v>
      </c>
      <c r="I49" s="25">
        <v>0</v>
      </c>
      <c r="J49" s="25">
        <v>0</v>
      </c>
      <c r="K49" s="25">
        <v>0</v>
      </c>
      <c r="L49" s="111"/>
      <c r="M49" s="111">
        <v>1</v>
      </c>
      <c r="N49" s="111"/>
      <c r="O49" s="26">
        <f t="shared" si="1"/>
        <v>0</v>
      </c>
      <c r="P49" s="51">
        <f t="shared" si="4"/>
        <v>0</v>
      </c>
      <c r="Q49" s="56">
        <v>4</v>
      </c>
      <c r="R49" s="27"/>
      <c r="S49" s="26">
        <f t="shared" si="5"/>
        <v>0</v>
      </c>
      <c r="T49" s="28">
        <f t="shared" si="6"/>
        <v>0</v>
      </c>
      <c r="U49" s="28">
        <f t="shared" si="2"/>
        <v>0</v>
      </c>
      <c r="W49" s="28"/>
      <c r="X49" s="28"/>
      <c r="Y49" s="28"/>
      <c r="AA49" s="29"/>
      <c r="AB49" s="30">
        <f t="shared" si="3"/>
        <v>0</v>
      </c>
    </row>
    <row r="50" spans="2:28" x14ac:dyDescent="0.3">
      <c r="B50" s="38">
        <v>66</v>
      </c>
      <c r="C50" s="71">
        <v>3</v>
      </c>
      <c r="D50" s="41" t="s">
        <v>285</v>
      </c>
      <c r="E50" s="41" t="s">
        <v>286</v>
      </c>
      <c r="F50" s="38">
        <v>66330</v>
      </c>
      <c r="G50" s="38" t="s">
        <v>279</v>
      </c>
      <c r="H50" s="77">
        <v>92.1</v>
      </c>
      <c r="I50" s="25">
        <v>0</v>
      </c>
      <c r="J50" s="25">
        <v>0</v>
      </c>
      <c r="K50" s="25">
        <v>0</v>
      </c>
      <c r="L50" s="111"/>
      <c r="M50" s="111">
        <v>1</v>
      </c>
      <c r="N50" s="111"/>
      <c r="O50" s="26">
        <f t="shared" ref="O50:O51" si="7">SUMPRODUCT(I50:N50,I$7:N$7)</f>
        <v>0</v>
      </c>
      <c r="P50" s="51">
        <f t="shared" ref="P50:P51" si="8">O50*12</f>
        <v>0</v>
      </c>
      <c r="Q50" s="56">
        <v>4</v>
      </c>
      <c r="R50" s="27"/>
      <c r="S50" s="26">
        <f t="shared" ref="S50:S51" si="9">+Q50*R50</f>
        <v>0</v>
      </c>
      <c r="T50" s="28">
        <f t="shared" ref="T50:T51" si="10">P50+S50</f>
        <v>0</v>
      </c>
      <c r="U50" s="28">
        <f t="shared" ref="U50:U51" si="11">T50*1.2</f>
        <v>0</v>
      </c>
      <c r="W50" s="70"/>
      <c r="X50" s="70"/>
      <c r="Y50" s="70"/>
      <c r="AA50" s="29"/>
      <c r="AB50" s="30">
        <f t="shared" ref="AB50:AB51" si="12">AA50*1.2</f>
        <v>0</v>
      </c>
    </row>
    <row r="51" spans="2:28" x14ac:dyDescent="0.3">
      <c r="B51" s="38">
        <v>66</v>
      </c>
      <c r="C51" s="71">
        <v>3</v>
      </c>
      <c r="D51" s="41" t="s">
        <v>287</v>
      </c>
      <c r="E51" s="41" t="s">
        <v>288</v>
      </c>
      <c r="F51" s="38">
        <v>66500</v>
      </c>
      <c r="G51" s="38" t="s">
        <v>287</v>
      </c>
      <c r="H51" s="77">
        <v>33</v>
      </c>
      <c r="I51" s="25">
        <v>0</v>
      </c>
      <c r="J51" s="25">
        <v>0</v>
      </c>
      <c r="K51" s="25">
        <v>0</v>
      </c>
      <c r="L51" s="111"/>
      <c r="M51" s="111">
        <v>1</v>
      </c>
      <c r="N51" s="111"/>
      <c r="O51" s="26">
        <f t="shared" si="7"/>
        <v>0</v>
      </c>
      <c r="P51" s="51">
        <f t="shared" si="8"/>
        <v>0</v>
      </c>
      <c r="Q51" s="56">
        <v>4</v>
      </c>
      <c r="R51" s="27"/>
      <c r="S51" s="26">
        <f t="shared" si="9"/>
        <v>0</v>
      </c>
      <c r="T51" s="28">
        <f t="shared" si="10"/>
        <v>0</v>
      </c>
      <c r="U51" s="28">
        <f t="shared" si="11"/>
        <v>0</v>
      </c>
      <c r="W51" s="70"/>
      <c r="X51" s="70"/>
      <c r="Y51" s="70"/>
      <c r="AA51" s="29"/>
      <c r="AB51" s="30">
        <f t="shared" si="12"/>
        <v>0</v>
      </c>
    </row>
    <row r="52" spans="2:28" x14ac:dyDescent="0.3">
      <c r="I52" s="60">
        <f>SUM(I13:I51)</f>
        <v>0</v>
      </c>
      <c r="J52" s="60">
        <f t="shared" ref="J52:K52" si="13">SUM(J13:J51)</f>
        <v>0</v>
      </c>
      <c r="K52" s="60">
        <f t="shared" si="13"/>
        <v>0</v>
      </c>
      <c r="L52" s="112">
        <f>SUM(L13:L51)</f>
        <v>1</v>
      </c>
      <c r="M52" s="112">
        <f t="shared" ref="M52:N52" si="14">SUM(M13:M51)</f>
        <v>38</v>
      </c>
      <c r="N52" s="112">
        <f t="shared" si="14"/>
        <v>5</v>
      </c>
      <c r="O52" s="33">
        <f>SUM(O13:O51)</f>
        <v>0</v>
      </c>
      <c r="P52" s="33">
        <f>SUM(P13:P51)</f>
        <v>0</v>
      </c>
      <c r="Q52" s="33"/>
      <c r="R52" s="33"/>
      <c r="S52" s="33">
        <f>SUM(S13:S51)</f>
        <v>0</v>
      </c>
      <c r="T52" s="33">
        <f>SUM(T13:T51)</f>
        <v>0</v>
      </c>
      <c r="U52" s="33">
        <f>SUM(U13:U51)</f>
        <v>0</v>
      </c>
      <c r="W52" s="33">
        <f>SUM(W13:W51)</f>
        <v>0</v>
      </c>
      <c r="X52" s="33">
        <f t="shared" ref="X52:Y52" si="15">SUM(X13:X51)</f>
        <v>0</v>
      </c>
      <c r="Y52" s="33">
        <f t="shared" si="15"/>
        <v>0</v>
      </c>
      <c r="AA52" s="33">
        <f t="shared" ref="AA52:AB52" si="16">SUM(AA13:AA51)</f>
        <v>0</v>
      </c>
      <c r="AB52" s="33">
        <f t="shared" si="16"/>
        <v>0</v>
      </c>
    </row>
  </sheetData>
  <sheetProtection algorithmName="SHA-512" hashValue="PhyZBgZSGOoyKKmZQnFK5gHCowbOmdCxhnuis9JRH39l7IG3flWX25vR2pjUiwsgN1LW36pKoLjW9AEf9BpsfA==" saltValue="aZo35I/422tJDkKymw4isQ==" spinCount="100000" sheet="1" objects="1" scenarios="1" selectLockedCells="1"/>
  <protectedRanges>
    <protectedRange algorithmName="SHA-512" hashValue="2jI9PI3lCcrURTIZ7Je2bO8HQC0v12hDbBa22Hwa/56Z7tNrTtRi6MpZ2hsHhwihflW7OMsXd5VJNnfbrM+1qg==" saltValue="yfgPg2/p2vObkYSRWZ3NBg==" spinCount="100000" sqref="L13:N51" name="Plage1"/>
  </protectedRanges>
  <mergeCells count="20">
    <mergeCell ref="AA10:AB11"/>
    <mergeCell ref="I11:P11"/>
    <mergeCell ref="Q11:S11"/>
    <mergeCell ref="T11:U11"/>
    <mergeCell ref="W11:Y11"/>
    <mergeCell ref="B10:H10"/>
    <mergeCell ref="B11:B12"/>
    <mergeCell ref="C11:C12"/>
    <mergeCell ref="D11:D12"/>
    <mergeCell ref="E11:E12"/>
    <mergeCell ref="F11:F12"/>
    <mergeCell ref="G11:G12"/>
    <mergeCell ref="H11:H12"/>
    <mergeCell ref="O8:AA8"/>
    <mergeCell ref="G6:H6"/>
    <mergeCell ref="D2:AA2"/>
    <mergeCell ref="O4:AA7"/>
    <mergeCell ref="I6:J6"/>
    <mergeCell ref="K6:L6"/>
    <mergeCell ref="M6:N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Sud Ouest  09 31 32 65 82</vt:lpstr>
      <vt:lpstr>Lot 2 Nord Occ 46 81 12 48</vt:lpstr>
      <vt:lpstr>Lot 3 Est Occ 30 34 66 11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Primeon clarisse</dc:creator>
  <cp:lastModifiedBy>PRIMEON Clarisse</cp:lastModifiedBy>
  <dcterms:created xsi:type="dcterms:W3CDTF">2022-09-21T15:37:50Z</dcterms:created>
  <dcterms:modified xsi:type="dcterms:W3CDTF">2025-03-28T16:20:54Z</dcterms:modified>
</cp:coreProperties>
</file>