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BEACT\Serveur BE ACT\BE ACT\PROJETS\2023\23053 - INRAE - Réhabilitation Immeuble bureaux - Mandataire\3-PRO - DCE\3-DPGF\V2\"/>
    </mc:Choice>
  </mc:AlternateContent>
  <xr:revisionPtr revIDLastSave="0" documentId="13_ncr:1_{5625D3E4-2E93-4AB1-8E4B-777DFAEEAC80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Page de garde" sheetId="25" r:id="rId1"/>
    <sheet name="DPGF BASE" sheetId="29" r:id="rId2"/>
    <sheet name="DPGF PSE" sheetId="30" r:id="rId3"/>
  </sheets>
  <definedNames>
    <definedName name="_Hlk35498966" localSheetId="1">'DPGF BASE'!#REF!</definedName>
    <definedName name="_Hlk35498966" localSheetId="2">'DPGF PSE'!#REF!</definedName>
    <definedName name="_Hlk88810914" localSheetId="1">'DPGF BASE'!#REF!</definedName>
    <definedName name="_Hlk88810914" localSheetId="2">'DPGF PSE'!#REF!</definedName>
    <definedName name="_Toc104637495" localSheetId="1">'DPGF BASE'!#REF!</definedName>
    <definedName name="_Toc104637495" localSheetId="2">'DPGF PSE'!#REF!</definedName>
    <definedName name="_Toc104637504" localSheetId="1">'DPGF BASE'!#REF!</definedName>
    <definedName name="_Toc104637504" localSheetId="2">'DPGF PSE'!#REF!</definedName>
    <definedName name="_Toc105658862" localSheetId="1">'DPGF BASE'!#REF!</definedName>
    <definedName name="_Toc105658862" localSheetId="2">'DPGF PSE'!#REF!</definedName>
    <definedName name="_Toc157154495" localSheetId="1">'DPGF BASE'!#REF!</definedName>
    <definedName name="_Toc157154495" localSheetId="2">'DPGF PSE'!#REF!</definedName>
    <definedName name="_Toc157154496" localSheetId="1">'DPGF BASE'!#REF!</definedName>
    <definedName name="_Toc157154496" localSheetId="2">'DPGF PSE'!#REF!</definedName>
    <definedName name="_Toc157154497" localSheetId="1">'DPGF BASE'!#REF!</definedName>
    <definedName name="_Toc157154497" localSheetId="2">'DPGF PSE'!#REF!</definedName>
    <definedName name="_Toc200344161" localSheetId="1">'DPGF BASE'!#REF!</definedName>
    <definedName name="_Toc200344161" localSheetId="2">'DPGF PSE'!#REF!</definedName>
    <definedName name="_Toc313379845" localSheetId="1">'DPGF BASE'!#REF!</definedName>
    <definedName name="_Toc313379845" localSheetId="2">'DPGF PSE'!#REF!</definedName>
    <definedName name="_Toc313379851" localSheetId="1">'DPGF BASE'!#REF!</definedName>
    <definedName name="_Toc313379851" localSheetId="2">'DPGF PSE'!#REF!</definedName>
    <definedName name="_Toc313379852" localSheetId="1">'DPGF BASE'!#REF!</definedName>
    <definedName name="_Toc313379852" localSheetId="2">'DPGF PSE'!#REF!</definedName>
    <definedName name="_Toc313379853" localSheetId="1">'DPGF BASE'!#REF!</definedName>
    <definedName name="_Toc313379853" localSheetId="2">'DPGF PSE'!#REF!</definedName>
    <definedName name="_Toc371395795" localSheetId="1">'DPGF BASE'!#REF!</definedName>
    <definedName name="_Toc371395795" localSheetId="2">'DPGF PSE'!#REF!</definedName>
    <definedName name="_Toc371395817" localSheetId="1">'DPGF BASE'!#REF!</definedName>
    <definedName name="_Toc371395817" localSheetId="2">'DPGF PSE'!#REF!</definedName>
    <definedName name="_Toc415281497" localSheetId="1">'DPGF BASE'!#REF!</definedName>
    <definedName name="_Toc415281497" localSheetId="2">'DPGF PSE'!#REF!</definedName>
    <definedName name="_Toc430405803" localSheetId="1">'DPGF BASE'!#REF!</definedName>
    <definedName name="_Toc430405803" localSheetId="2">'DPGF PSE'!#REF!</definedName>
    <definedName name="_Toc430405805" localSheetId="1">'DPGF BASE'!#REF!</definedName>
    <definedName name="_Toc430405805" localSheetId="2">'DPGF PSE'!#REF!</definedName>
    <definedName name="_Toc437157474" localSheetId="1">'DPGF BASE'!#REF!</definedName>
    <definedName name="_Toc437157474" localSheetId="2">'DPGF PSE'!#REF!</definedName>
    <definedName name="_xlnm.Print_Titles" localSheetId="1">'DPGF BASE'!$1:$5</definedName>
    <definedName name="_xlnm.Print_Titles" localSheetId="2">'DPGF PSE'!$1:$5</definedName>
    <definedName name="OLE_LINK12" localSheetId="0">'Page de garde'!$E$23</definedName>
    <definedName name="OLE_LINK13" localSheetId="0">'Page de garde'!$C$29</definedName>
    <definedName name="OLE_LINK7" localSheetId="0">'Page de garde'!$A$36</definedName>
    <definedName name="OLE_LINK9" localSheetId="0">'Page de garde'!$A$41</definedName>
    <definedName name="_xlnm.Print_Area" localSheetId="1">'DPGF BASE'!$A$1:$G$114</definedName>
    <definedName name="_xlnm.Print_Area" localSheetId="2">'DPGF PSE'!$A$1:$G$72</definedName>
    <definedName name="_xlnm.Print_Area" localSheetId="0">'Page de garde'!$A$1:$H$45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3" i="29" l="1"/>
  <c r="G67" i="30"/>
  <c r="G63" i="30"/>
  <c r="G61" i="30"/>
  <c r="G109" i="29"/>
  <c r="G111" i="29" s="1"/>
  <c r="G103" i="29"/>
  <c r="G99" i="29"/>
  <c r="G37" i="30" l="1"/>
  <c r="G50" i="30"/>
  <c r="G42" i="30"/>
  <c r="G32" i="30"/>
  <c r="G34" i="30" s="1"/>
  <c r="G27" i="30"/>
  <c r="G29" i="30" s="1"/>
  <c r="G22" i="30"/>
  <c r="G24" i="30" s="1"/>
  <c r="G17" i="30"/>
  <c r="G16" i="30"/>
  <c r="G15" i="30"/>
  <c r="G14" i="30"/>
  <c r="G13" i="30"/>
  <c r="G12" i="30"/>
  <c r="G79" i="29"/>
  <c r="G78" i="29"/>
  <c r="G77" i="29"/>
  <c r="G69" i="29"/>
  <c r="G64" i="29"/>
  <c r="G66" i="29" s="1"/>
  <c r="G59" i="29"/>
  <c r="G54" i="29"/>
  <c r="G49" i="29"/>
  <c r="G48" i="29"/>
  <c r="G43" i="29"/>
  <c r="G42" i="29"/>
  <c r="G41" i="29"/>
  <c r="G30" i="29"/>
  <c r="G29" i="29"/>
  <c r="G28" i="29"/>
  <c r="G27" i="29"/>
  <c r="G23" i="29"/>
  <c r="G24" i="29" s="1"/>
  <c r="G15" i="29"/>
  <c r="G95" i="29" s="1"/>
  <c r="G14" i="29"/>
  <c r="G53" i="30"/>
  <c r="G55" i="30" s="1"/>
  <c r="G44" i="30"/>
  <c r="B65" i="30"/>
  <c r="B64" i="30"/>
  <c r="B62" i="30"/>
  <c r="B63" i="30"/>
  <c r="A65" i="30"/>
  <c r="A64" i="30"/>
  <c r="A63" i="30"/>
  <c r="A62" i="30"/>
  <c r="B61" i="30"/>
  <c r="B57" i="30"/>
  <c r="B81" i="29"/>
  <c r="B83" i="29"/>
  <c r="B55" i="30"/>
  <c r="B53" i="30"/>
  <c r="B46" i="30"/>
  <c r="B44" i="30"/>
  <c r="B39" i="30"/>
  <c r="G39" i="30"/>
  <c r="B34" i="30"/>
  <c r="B29" i="30"/>
  <c r="B24" i="30"/>
  <c r="B19" i="30"/>
  <c r="B107" i="29"/>
  <c r="A107" i="29"/>
  <c r="B106" i="29"/>
  <c r="A106" i="29"/>
  <c r="B105" i="29"/>
  <c r="A105" i="29"/>
  <c r="B104" i="29"/>
  <c r="A104" i="29"/>
  <c r="B103" i="29"/>
  <c r="B101" i="29"/>
  <c r="A101" i="29"/>
  <c r="B100" i="29"/>
  <c r="A100" i="29"/>
  <c r="B99" i="29"/>
  <c r="B97" i="29"/>
  <c r="B95" i="29"/>
  <c r="B94" i="29"/>
  <c r="B93" i="29"/>
  <c r="B91" i="29"/>
  <c r="B89" i="29"/>
  <c r="B16" i="29"/>
  <c r="B66" i="29"/>
  <c r="B51" i="29"/>
  <c r="B45" i="29"/>
  <c r="B34" i="29"/>
  <c r="B24" i="29"/>
  <c r="G16" i="29" l="1"/>
  <c r="G51" i="29"/>
  <c r="G19" i="30"/>
  <c r="G57" i="30"/>
  <c r="G65" i="30"/>
  <c r="G46" i="30"/>
  <c r="G64" i="30" s="1"/>
  <c r="G81" i="29"/>
  <c r="G94" i="29"/>
  <c r="G100" i="29"/>
  <c r="G69" i="30" l="1"/>
  <c r="G71" i="30" s="1"/>
  <c r="G45" i="29" l="1"/>
  <c r="G105" i="29" s="1"/>
  <c r="B73" i="29"/>
  <c r="B71" i="29"/>
  <c r="G71" i="29"/>
  <c r="B61" i="29"/>
  <c r="G61" i="29"/>
  <c r="B56" i="29"/>
  <c r="G56" i="29"/>
  <c r="B32" i="29"/>
  <c r="G73" i="29" l="1"/>
  <c r="G83" i="29" s="1"/>
  <c r="G32" i="29"/>
  <c r="G34" i="29" s="1"/>
  <c r="G107" i="29"/>
  <c r="G106" i="29" l="1"/>
  <c r="G101" i="29"/>
  <c r="B87" i="29"/>
  <c r="G113" i="29" l="1"/>
</calcChain>
</file>

<file path=xl/sharedStrings.xml><?xml version="1.0" encoding="utf-8"?>
<sst xmlns="http://schemas.openxmlformats.org/spreadsheetml/2006/main" count="164" uniqueCount="94">
  <si>
    <t>DESIGNATION DES TRAVAUX</t>
  </si>
  <si>
    <t>ens</t>
  </si>
  <si>
    <t>ml</t>
  </si>
  <si>
    <t>En € HT</t>
  </si>
  <si>
    <t>PRIX UNITAIRE</t>
  </si>
  <si>
    <t>MONTANT</t>
  </si>
  <si>
    <t>TOTAL HT</t>
  </si>
  <si>
    <t>TOTAL TTC</t>
  </si>
  <si>
    <t xml:space="preserve">TVA 20 % </t>
  </si>
  <si>
    <t>MAITRE D'OUVRAGE</t>
  </si>
  <si>
    <t>26000 VALENCE</t>
  </si>
  <si>
    <t>N°DOSSIER</t>
  </si>
  <si>
    <t>Date</t>
  </si>
  <si>
    <t>BUREAU D'ETUDES CVC</t>
  </si>
  <si>
    <t>Phase</t>
  </si>
  <si>
    <t>4, rue Paul Henri SPAAK</t>
  </si>
  <si>
    <t>Ind</t>
  </si>
  <si>
    <r>
      <t>BE</t>
    </r>
    <r>
      <rPr>
        <sz val="14"/>
        <color indexed="63"/>
        <rFont val="Barlow Black"/>
        <family val="3"/>
      </rPr>
      <t xml:space="preserve"> ACT</t>
    </r>
    <r>
      <rPr>
        <sz val="10"/>
        <color indexed="63"/>
        <rFont val="Calibri"/>
        <family val="2"/>
      </rPr>
      <t xml:space="preserve"> </t>
    </r>
  </si>
  <si>
    <t>Unité</t>
  </si>
  <si>
    <t>PRIX EN € HT</t>
  </si>
  <si>
    <t xml:space="preserve">Réhabilitation thermique et énergétique
du bâtiment administratif </t>
  </si>
  <si>
    <t>INRAE Saint-Marcel-lès-Valence</t>
  </si>
  <si>
    <t>Chemin de Gotheron</t>
  </si>
  <si>
    <t>Saint-Marcel-lès-Valence</t>
  </si>
  <si>
    <t>INSTITUT NATIONAL DE RECHERCHE POUR L’AGRICULTURE, L’ALIMENTATION ET L’ENVIRONNEMENT</t>
  </si>
  <si>
    <t>26 320 Saint Marcel-lès-Valence</t>
  </si>
  <si>
    <t>GENERALITES</t>
  </si>
  <si>
    <t>Réalisation des ouvrages exécutés</t>
  </si>
  <si>
    <t>Réalisation des plans d'exécutions et détails</t>
  </si>
  <si>
    <t>PRESENTATION DU SITE</t>
  </si>
  <si>
    <t>PM</t>
  </si>
  <si>
    <t>u</t>
  </si>
  <si>
    <t>Fourniture et mise en oeuvre complète (fourreaux, filerie, boîte, appareillage, etc.) y compris accessoires, raccordements divers, etc</t>
  </si>
  <si>
    <t>Canalisations</t>
  </si>
  <si>
    <t>Goulottes PVC</t>
  </si>
  <si>
    <t>Traversées de parois</t>
  </si>
  <si>
    <t>Luminaire cafétéria marque THORN type OMEGA PRO ou techniquement équivalent selon CCTP</t>
  </si>
  <si>
    <t>Ligne d’alimentation Ph+N+T (I=10A) en câble U1000R2V 3G1.5mm2 passée sur chemin de câbles et sous conduit isolant, laissé en attente à proximité du caisson avec 3m00 de mou</t>
  </si>
  <si>
    <t>Consignation des installations électriques ans les zones de travaux après investigation des installations existantes</t>
  </si>
  <si>
    <t>Dépose des luminaires fluorescents à remplacer</t>
  </si>
  <si>
    <t>Dépose / repose des éléments électriques en façade pour mise en œuvre de l'ITE</t>
  </si>
  <si>
    <t>Dépose / repose de l'éclairage de sécurité dans la zone où le faux plafond est abaissé</t>
  </si>
  <si>
    <t>Traversées de parois suivant CCTP</t>
  </si>
  <si>
    <r>
      <t xml:space="preserve">Réhabilitation thermique et énergétique du bâtiment administratif 
Chemin de Gotheron - 26 320 Saint-Marcel-lès-Valence
</t>
    </r>
    <r>
      <rPr>
        <b/>
        <sz val="10"/>
        <rFont val="Calibri"/>
        <family val="2"/>
      </rPr>
      <t>DPGF LOT 05 - ELECTRICITE</t>
    </r>
  </si>
  <si>
    <t>LOT 05 - ELECTRICITE</t>
  </si>
  <si>
    <t>DCE</t>
  </si>
  <si>
    <t>REALISATIONS</t>
  </si>
  <si>
    <t>ELEMENTS A FOUNIR PAR L'ENTREPRISE</t>
  </si>
  <si>
    <t>RECEPTION DES INSTALLATIONS</t>
  </si>
  <si>
    <t>DESCRIPTION DES TRAVAUX DE PREPARATION DE CHANTIER</t>
  </si>
  <si>
    <t>INSTALLATION DE CHANTIER</t>
  </si>
  <si>
    <t>Installation de chantier suivant CCTP</t>
  </si>
  <si>
    <t>TRAVAUX DE DEPOSE</t>
  </si>
  <si>
    <t>ORIGINE DES INSTALLATIONS</t>
  </si>
  <si>
    <t>TABLEAU ELECTRIQUE</t>
  </si>
  <si>
    <t>1 disjoncteur différentiel Ph+N 10 A 300mA « caisson de ventilation R+1 »</t>
  </si>
  <si>
    <t>Le disjoncteur différentiel « disponible » positionné en dernière ligne sera utilisé pour les alimentations de volets roulants électriques</t>
  </si>
  <si>
    <t>1 disjoncteur différentiel Ph+N 10 A 300mA « caisson de ventilation RDC »</t>
  </si>
  <si>
    <t>DISTRIBUTION</t>
  </si>
  <si>
    <t>3.1</t>
  </si>
  <si>
    <t>Ligne d’alimentation Ph+N+T (Pu=100W) en câble U1000R2V 3G1.5mm2 passée sur chemin de câbles et sous conduit isolant, laissé en attente à proximité de chaque store avec 3m00 de mou.</t>
  </si>
  <si>
    <t>3.2</t>
  </si>
  <si>
    <t>Chemin de câbles</t>
  </si>
  <si>
    <t>3.3</t>
  </si>
  <si>
    <t>Goulottes PVC pour distribution en apparent des réseaux</t>
  </si>
  <si>
    <t>3.5</t>
  </si>
  <si>
    <t>3.4</t>
  </si>
  <si>
    <t>Fourreaux</t>
  </si>
  <si>
    <t xml:space="preserve">Fourreaux de distribution suivant CCTP, non propagateurs de flamme </t>
  </si>
  <si>
    <t>APPAREILLAGE</t>
  </si>
  <si>
    <t>4.1</t>
  </si>
  <si>
    <t>APPAREILS D'ECLAIRAGE</t>
  </si>
  <si>
    <t>Luminaire vestiaires H027 R+1 / Circulation marque THORN type PopPack LED ou techniquement équivalent selon CCTP</t>
  </si>
  <si>
    <t>Luminaire douches / sanitaires RDC et R+1 marque THORN type KATONA ROND ou techniquement équivalent selon CCTP</t>
  </si>
  <si>
    <t>DESCRIPTION DES TRAVAUX BASE DE COURANTS FORTS</t>
  </si>
  <si>
    <t>§ de référence au CCTP</t>
  </si>
  <si>
    <t>RECAPITULATIF BASE</t>
  </si>
  <si>
    <t>PRINCIPE</t>
  </si>
  <si>
    <t>Fourniture et pose d'un disjoncteur différentiel ph+N 16A 30mA « chauffe-eau vestiaire F 019 RDC »</t>
  </si>
  <si>
    <t>Fourniture et pose d'un disjoncteur différentiel ph+N 16 A 30mA « chauffe-eau cafétéria 005 RDC »</t>
  </si>
  <si>
    <t>Fourniture et pose d'un disjoncteur différentiel ph+N 16 A 30mA « chauffe-eau vestiaire H 027 R+1 »</t>
  </si>
  <si>
    <t>Fourniture et pose d'un disjoncteur différentiel ph+N 16 A 30mA « chauffe-eau laboratoire 026 R+1 »</t>
  </si>
  <si>
    <t>Fourniture et pose d'un disjoncteur différentiel ph+N 16 A 30mA « chauffe-eau sanitaire 030 R+1 »</t>
  </si>
  <si>
    <t>Fourniture et pose d'un disjoncteur différentiel ph+N 16A 30mA « chauffe-eau laboratoire 016 RDC »</t>
  </si>
  <si>
    <t>Ligne d’alimentation Ph+N+T (I=16A) en câble U1000R2V 3G2.5mm2 passée sur chemin de câbles et sous conduit isolant, aboutissant sur interrupteur à proximité du ballon ECS.</t>
  </si>
  <si>
    <t>Prise de courant</t>
  </si>
  <si>
    <t>Prise de courant type MOSAIC 45, blanc de LEGRAND ou équivalent</t>
  </si>
  <si>
    <t>Appareillage IP20, connexion à bornes automatiques, mécanisme 45x45 mm, pour montage encastré ou sur goulotte.</t>
  </si>
  <si>
    <t>B</t>
  </si>
  <si>
    <t>RECAPITULATIF PSE05-01</t>
  </si>
  <si>
    <t>DESCRIPTION DES TRAVAUX PSE05-01 DE COURANTS FORTS</t>
  </si>
  <si>
    <t>Quantité MOE</t>
  </si>
  <si>
    <t>Quantité Entreprise</t>
  </si>
  <si>
    <t xml:space="preserve">
Ce document reprend chronologiquement les chapitres du CCTP.
L'entreprise devra respecter ce cadre en détaillant très précisément, pour chacun des chapitres, l'ensemble des organes et/ou composants décrits dans le CCTP.
A charge de l'entreprise d'insérer le nombre de lignes nécessaires pour renseigner la DPGF, et d'y indiquer les quantités, prix unitaires et totaux.
Les totaux, sous-totaux, etc. devront être clairement inscrits et comptabilisés.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</si>
</sst>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#,##0.00\ &quot;€&quot;"/>
    <numFmt numFmtId="167" formatCode="&quot;   &quot;@"/>
    <numFmt numFmtId="168" formatCode="_-* #,##0.00\ [$€-40C]_-;\-* #,##0.00\ [$€-40C]_-;_-* &quot;-&quot;??\ [$€-40C]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sz val="14"/>
      <name val="Trebuchet MS"/>
      <family val="2"/>
    </font>
    <font>
      <sz val="14"/>
      <name val="Trebuchet MS"/>
      <family val="2"/>
    </font>
    <font>
      <b/>
      <sz val="12"/>
      <name val="Trebuchet MS"/>
      <family val="2"/>
    </font>
    <font>
      <sz val="16"/>
      <name val="Trebuchet MS"/>
      <family val="2"/>
    </font>
    <font>
      <b/>
      <sz val="10"/>
      <name val="Trebuchet MS"/>
      <family val="2"/>
    </font>
    <font>
      <b/>
      <sz val="16"/>
      <name val="Trebuchet MS"/>
      <family val="2"/>
    </font>
    <font>
      <b/>
      <sz val="9"/>
      <name val="Trebuchet MS"/>
      <family val="2"/>
    </font>
    <font>
      <sz val="9"/>
      <name val="Arial"/>
      <family val="2"/>
    </font>
    <font>
      <sz val="9"/>
      <name val="Trebuchet MS"/>
      <family val="2"/>
    </font>
    <font>
      <sz val="32"/>
      <name val="Arial"/>
      <family val="2"/>
    </font>
    <font>
      <sz val="10"/>
      <name val="Trebuchet MS"/>
      <family val="2"/>
    </font>
    <font>
      <sz val="14"/>
      <color indexed="63"/>
      <name val="Barlow Black"/>
      <family val="3"/>
    </font>
    <font>
      <sz val="10"/>
      <color indexed="63"/>
      <name val="Calibri"/>
      <family val="2"/>
    </font>
    <font>
      <u/>
      <sz val="10"/>
      <color theme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sz val="14"/>
      <color rgb="FF82C836"/>
      <name val="Barlow Black"/>
      <family val="3"/>
    </font>
    <font>
      <b/>
      <sz val="10"/>
      <color indexed="10"/>
      <name val="Calibri"/>
      <family val="2"/>
      <scheme val="minor"/>
    </font>
    <font>
      <sz val="10"/>
      <color indexed="11"/>
      <name val="Calibri"/>
      <family val="2"/>
      <scheme val="minor"/>
    </font>
    <font>
      <b/>
      <sz val="9"/>
      <name val="Arial"/>
      <family val="2"/>
    </font>
    <font>
      <b/>
      <sz val="18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/>
      <right style="thin">
        <color theme="6" tint="0.7999816888943144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theme="1" tint="0.34998626667073579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44" fontId="37" fillId="0" borderId="0" applyFont="0" applyFill="0" applyBorder="0" applyAlignment="0" applyProtection="0"/>
    <xf numFmtId="0" fontId="1" fillId="0" borderId="0"/>
  </cellStyleXfs>
  <cellXfs count="183">
    <xf numFmtId="0" fontId="0" fillId="0" borderId="0" xfId="0"/>
    <xf numFmtId="0" fontId="19" fillId="0" borderId="0" xfId="0" applyFont="1"/>
    <xf numFmtId="0" fontId="28" fillId="0" borderId="0" xfId="0" applyFont="1"/>
    <xf numFmtId="0" fontId="1" fillId="3" borderId="1" xfId="4" applyFill="1" applyBorder="1"/>
    <xf numFmtId="0" fontId="1" fillId="3" borderId="2" xfId="4" applyFill="1" applyBorder="1"/>
    <xf numFmtId="0" fontId="1" fillId="4" borderId="2" xfId="4" applyFill="1" applyBorder="1"/>
    <xf numFmtId="0" fontId="1" fillId="4" borderId="3" xfId="4" applyFill="1" applyBorder="1"/>
    <xf numFmtId="0" fontId="1" fillId="0" borderId="2" xfId="4" applyBorder="1"/>
    <xf numFmtId="0" fontId="1" fillId="3" borderId="4" xfId="4" applyFill="1" applyBorder="1"/>
    <xf numFmtId="0" fontId="1" fillId="4" borderId="5" xfId="4" applyFill="1" applyBorder="1"/>
    <xf numFmtId="0" fontId="1" fillId="0" borderId="0" xfId="4"/>
    <xf numFmtId="0" fontId="7" fillId="3" borderId="4" xfId="4" applyFont="1" applyFill="1" applyBorder="1"/>
    <xf numFmtId="0" fontId="9" fillId="3" borderId="4" xfId="4" applyFont="1" applyFill="1" applyBorder="1"/>
    <xf numFmtId="0" fontId="11" fillId="3" borderId="4" xfId="4" applyFont="1" applyFill="1" applyBorder="1" applyAlignment="1">
      <alignment horizontal="left" indent="1"/>
    </xf>
    <xf numFmtId="0" fontId="13" fillId="3" borderId="4" xfId="4" applyFont="1" applyFill="1" applyBorder="1" applyAlignment="1">
      <alignment horizontal="left" indent="1"/>
    </xf>
    <xf numFmtId="0" fontId="1" fillId="4" borderId="6" xfId="4" applyFill="1" applyBorder="1"/>
    <xf numFmtId="0" fontId="1" fillId="4" borderId="7" xfId="4" applyFill="1" applyBorder="1"/>
    <xf numFmtId="0" fontId="1" fillId="3" borderId="8" xfId="4" applyFill="1" applyBorder="1"/>
    <xf numFmtId="0" fontId="1" fillId="3" borderId="6" xfId="4" applyFill="1" applyBorder="1"/>
    <xf numFmtId="14" fontId="1" fillId="0" borderId="0" xfId="4" applyNumberFormat="1"/>
    <xf numFmtId="0" fontId="19" fillId="0" borderId="0" xfId="4" applyFont="1" applyAlignment="1">
      <alignment wrapText="1"/>
    </xf>
    <xf numFmtId="0" fontId="19" fillId="0" borderId="0" xfId="4" applyFont="1"/>
    <xf numFmtId="0" fontId="24" fillId="0" borderId="0" xfId="4" applyFont="1"/>
    <xf numFmtId="0" fontId="20" fillId="2" borderId="11" xfId="4" applyFont="1" applyFill="1" applyBorder="1" applyAlignment="1">
      <alignment horizontal="center"/>
    </xf>
    <xf numFmtId="0" fontId="19" fillId="0" borderId="0" xfId="4" applyFont="1" applyAlignment="1">
      <alignment horizontal="center"/>
    </xf>
    <xf numFmtId="4" fontId="19" fillId="0" borderId="0" xfId="4" applyNumberFormat="1" applyFont="1"/>
    <xf numFmtId="3" fontId="19" fillId="0" borderId="0" xfId="4" applyNumberFormat="1" applyFont="1"/>
    <xf numFmtId="4" fontId="19" fillId="0" borderId="0" xfId="4" applyNumberFormat="1" applyFont="1" applyAlignment="1">
      <alignment horizontal="right"/>
    </xf>
    <xf numFmtId="0" fontId="29" fillId="0" borderId="0" xfId="4" applyFont="1" applyAlignment="1">
      <alignment horizontal="center"/>
    </xf>
    <xf numFmtId="0" fontId="26" fillId="4" borderId="9" xfId="4" applyFont="1" applyFill="1" applyBorder="1" applyAlignment="1">
      <alignment horizontal="center" vertical="center"/>
    </xf>
    <xf numFmtId="0" fontId="26" fillId="4" borderId="10" xfId="4" applyFont="1" applyFill="1" applyBorder="1" applyAlignment="1">
      <alignment horizontal="center"/>
    </xf>
    <xf numFmtId="0" fontId="19" fillId="0" borderId="0" xfId="4" applyFont="1" applyAlignment="1">
      <alignment vertical="center"/>
    </xf>
    <xf numFmtId="0" fontId="1" fillId="3" borderId="12" xfId="4" applyFill="1" applyBorder="1" applyAlignment="1">
      <alignment horizontal="left" indent="1"/>
    </xf>
    <xf numFmtId="0" fontId="24" fillId="0" borderId="0" xfId="4" applyFont="1" applyAlignment="1">
      <alignment vertical="center"/>
    </xf>
    <xf numFmtId="0" fontId="28" fillId="0" borderId="0" xfId="4" applyFont="1"/>
    <xf numFmtId="4" fontId="33" fillId="0" borderId="0" xfId="4" applyNumberFormat="1" applyFont="1" applyAlignment="1">
      <alignment horizontal="center"/>
    </xf>
    <xf numFmtId="4" fontId="34" fillId="0" borderId="0" xfId="4" applyNumberFormat="1" applyFont="1" applyAlignment="1">
      <alignment horizontal="center"/>
    </xf>
    <xf numFmtId="0" fontId="28" fillId="0" borderId="0" xfId="4" applyFont="1" applyAlignment="1">
      <alignment horizontal="center"/>
    </xf>
    <xf numFmtId="165" fontId="19" fillId="0" borderId="0" xfId="2" applyFont="1" applyFill="1" applyBorder="1"/>
    <xf numFmtId="0" fontId="33" fillId="0" borderId="0" xfId="4" applyFont="1"/>
    <xf numFmtId="164" fontId="19" fillId="0" borderId="0" xfId="4" applyNumberFormat="1" applyFont="1"/>
    <xf numFmtId="10" fontId="24" fillId="0" borderId="0" xfId="4" applyNumberFormat="1" applyFont="1"/>
    <xf numFmtId="0" fontId="31" fillId="0" borderId="0" xfId="4" applyFont="1" applyAlignment="1">
      <alignment horizontal="center"/>
    </xf>
    <xf numFmtId="0" fontId="20" fillId="2" borderId="2" xfId="4" applyFont="1" applyFill="1" applyBorder="1" applyAlignment="1">
      <alignment horizontal="center"/>
    </xf>
    <xf numFmtId="0" fontId="20" fillId="2" borderId="16" xfId="4" applyFont="1" applyFill="1" applyBorder="1" applyAlignment="1">
      <alignment horizontal="center"/>
    </xf>
    <xf numFmtId="0" fontId="21" fillId="2" borderId="6" xfId="4" applyFont="1" applyFill="1" applyBorder="1" applyAlignment="1">
      <alignment horizontal="center"/>
    </xf>
    <xf numFmtId="0" fontId="20" fillId="2" borderId="17" xfId="4" applyFont="1" applyFill="1" applyBorder="1" applyAlignment="1">
      <alignment horizontal="center"/>
    </xf>
    <xf numFmtId="4" fontId="20" fillId="2" borderId="17" xfId="4" applyNumberFormat="1" applyFont="1" applyFill="1" applyBorder="1" applyAlignment="1">
      <alignment horizontal="center"/>
    </xf>
    <xf numFmtId="0" fontId="1" fillId="3" borderId="0" xfId="4" applyFill="1"/>
    <xf numFmtId="0" fontId="1" fillId="4" borderId="0" xfId="4" applyFill="1"/>
    <xf numFmtId="0" fontId="18" fillId="4" borderId="0" xfId="1" applyFill="1" applyBorder="1"/>
    <xf numFmtId="0" fontId="5" fillId="0" borderId="0" xfId="4" applyFont="1"/>
    <xf numFmtId="0" fontId="14" fillId="4" borderId="0" xfId="4" applyFont="1" applyFill="1"/>
    <xf numFmtId="0" fontId="32" fillId="3" borderId="4" xfId="4" applyFont="1" applyFill="1" applyBorder="1" applyAlignment="1">
      <alignment horizontal="left" vertical="center" indent="1"/>
    </xf>
    <xf numFmtId="0" fontId="19" fillId="4" borderId="18" xfId="4" applyFont="1" applyFill="1" applyBorder="1"/>
    <xf numFmtId="3" fontId="19" fillId="4" borderId="18" xfId="4" applyNumberFormat="1" applyFont="1" applyFill="1" applyBorder="1"/>
    <xf numFmtId="3" fontId="19" fillId="5" borderId="18" xfId="4" applyNumberFormat="1" applyFont="1" applyFill="1" applyBorder="1"/>
    <xf numFmtId="3" fontId="24" fillId="4" borderId="18" xfId="4" applyNumberFormat="1" applyFont="1" applyFill="1" applyBorder="1" applyAlignment="1">
      <alignment horizontal="right"/>
    </xf>
    <xf numFmtId="3" fontId="27" fillId="4" borderId="18" xfId="4" applyNumberFormat="1" applyFont="1" applyFill="1" applyBorder="1"/>
    <xf numFmtId="3" fontId="26" fillId="4" borderId="18" xfId="4" applyNumberFormat="1" applyFont="1" applyFill="1" applyBorder="1"/>
    <xf numFmtId="0" fontId="19" fillId="4" borderId="18" xfId="4" applyFont="1" applyFill="1" applyBorder="1" applyAlignment="1">
      <alignment horizontal="center"/>
    </xf>
    <xf numFmtId="0" fontId="19" fillId="5" borderId="18" xfId="4" applyFont="1" applyFill="1" applyBorder="1" applyAlignment="1">
      <alignment horizontal="center"/>
    </xf>
    <xf numFmtId="0" fontId="24" fillId="4" borderId="18" xfId="4" applyFont="1" applyFill="1" applyBorder="1" applyAlignment="1">
      <alignment horizontal="center"/>
    </xf>
    <xf numFmtId="0" fontId="27" fillId="4" borderId="18" xfId="4" applyFont="1" applyFill="1" applyBorder="1" applyAlignment="1">
      <alignment horizontal="center"/>
    </xf>
    <xf numFmtId="0" fontId="26" fillId="4" borderId="18" xfId="4" applyFont="1" applyFill="1" applyBorder="1" applyAlignment="1">
      <alignment horizontal="center"/>
    </xf>
    <xf numFmtId="4" fontId="23" fillId="4" borderId="9" xfId="4" applyNumberFormat="1" applyFont="1" applyFill="1" applyBorder="1" applyAlignment="1">
      <alignment horizontal="center"/>
    </xf>
    <xf numFmtId="0" fontId="20" fillId="4" borderId="9" xfId="4" applyFont="1" applyFill="1" applyBorder="1" applyAlignment="1">
      <alignment horizontal="center"/>
    </xf>
    <xf numFmtId="4" fontId="20" fillId="4" borderId="9" xfId="4" applyNumberFormat="1" applyFont="1" applyFill="1" applyBorder="1" applyAlignment="1">
      <alignment horizontal="center"/>
    </xf>
    <xf numFmtId="166" fontId="19" fillId="4" borderId="18" xfId="4" applyNumberFormat="1" applyFont="1" applyFill="1" applyBorder="1"/>
    <xf numFmtId="166" fontId="19" fillId="4" borderId="18" xfId="4" applyNumberFormat="1" applyFont="1" applyFill="1" applyBorder="1" applyAlignment="1">
      <alignment horizontal="center"/>
    </xf>
    <xf numFmtId="166" fontId="19" fillId="5" borderId="18" xfId="4" applyNumberFormat="1" applyFont="1" applyFill="1" applyBorder="1"/>
    <xf numFmtId="166" fontId="24" fillId="4" borderId="18" xfId="4" applyNumberFormat="1" applyFont="1" applyFill="1" applyBorder="1" applyAlignment="1">
      <alignment horizontal="center"/>
    </xf>
    <xf numFmtId="166" fontId="27" fillId="4" borderId="18" xfId="4" applyNumberFormat="1" applyFont="1" applyFill="1" applyBorder="1" applyAlignment="1">
      <alignment horizontal="center"/>
    </xf>
    <xf numFmtId="166" fontId="26" fillId="4" borderId="18" xfId="4" applyNumberFormat="1" applyFont="1" applyFill="1" applyBorder="1" applyAlignment="1">
      <alignment horizontal="center"/>
    </xf>
    <xf numFmtId="0" fontId="28" fillId="6" borderId="0" xfId="0" applyFont="1" applyFill="1"/>
    <xf numFmtId="0" fontId="19" fillId="6" borderId="0" xfId="0" applyFont="1" applyFill="1"/>
    <xf numFmtId="0" fontId="19" fillId="0" borderId="18" xfId="4" applyFont="1" applyBorder="1"/>
    <xf numFmtId="0" fontId="19" fillId="0" borderId="18" xfId="4" applyFont="1" applyBorder="1" applyAlignment="1">
      <alignment horizontal="center"/>
    </xf>
    <xf numFmtId="166" fontId="19" fillId="0" borderId="18" xfId="4" applyNumberFormat="1" applyFont="1" applyBorder="1"/>
    <xf numFmtId="0" fontId="20" fillId="2" borderId="27" xfId="4" applyFont="1" applyFill="1" applyBorder="1" applyAlignment="1">
      <alignment horizontal="center"/>
    </xf>
    <xf numFmtId="4" fontId="20" fillId="2" borderId="29" xfId="4" applyNumberFormat="1" applyFont="1" applyFill="1" applyBorder="1" applyAlignment="1">
      <alignment horizontal="center"/>
    </xf>
    <xf numFmtId="0" fontId="29" fillId="4" borderId="22" xfId="4" applyFont="1" applyFill="1" applyBorder="1" applyAlignment="1">
      <alignment horizontal="center"/>
    </xf>
    <xf numFmtId="4" fontId="20" fillId="4" borderId="30" xfId="4" applyNumberFormat="1" applyFont="1" applyFill="1" applyBorder="1" applyAlignment="1">
      <alignment horizontal="center"/>
    </xf>
    <xf numFmtId="0" fontId="29" fillId="5" borderId="22" xfId="4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/>
    </xf>
    <xf numFmtId="166" fontId="19" fillId="4" borderId="31" xfId="4" applyNumberFormat="1" applyFont="1" applyFill="1" applyBorder="1"/>
    <xf numFmtId="0" fontId="30" fillId="4" borderId="22" xfId="4" applyFont="1" applyFill="1" applyBorder="1" applyAlignment="1">
      <alignment horizontal="center"/>
    </xf>
    <xf numFmtId="166" fontId="20" fillId="4" borderId="32" xfId="4" applyNumberFormat="1" applyFont="1" applyFill="1" applyBorder="1"/>
    <xf numFmtId="0" fontId="20" fillId="4" borderId="22" xfId="4" quotePrefix="1" applyFont="1" applyFill="1" applyBorder="1" applyAlignment="1">
      <alignment horizontal="center"/>
    </xf>
    <xf numFmtId="166" fontId="20" fillId="4" borderId="31" xfId="4" applyNumberFormat="1" applyFont="1" applyFill="1" applyBorder="1"/>
    <xf numFmtId="0" fontId="29" fillId="4" borderId="33" xfId="4" applyFont="1" applyFill="1" applyBorder="1" applyAlignment="1">
      <alignment horizontal="center"/>
    </xf>
    <xf numFmtId="0" fontId="19" fillId="4" borderId="35" xfId="4" applyFont="1" applyFill="1" applyBorder="1" applyAlignment="1">
      <alignment horizontal="center"/>
    </xf>
    <xf numFmtId="166" fontId="19" fillId="4" borderId="35" xfId="4" applyNumberFormat="1" applyFont="1" applyFill="1" applyBorder="1"/>
    <xf numFmtId="0" fontId="20" fillId="4" borderId="33" xfId="4" quotePrefix="1" applyFont="1" applyFill="1" applyBorder="1" applyAlignment="1">
      <alignment horizontal="center"/>
    </xf>
    <xf numFmtId="0" fontId="19" fillId="4" borderId="34" xfId="4" applyFont="1" applyFill="1" applyBorder="1" applyAlignment="1">
      <alignment horizontal="justify"/>
    </xf>
    <xf numFmtId="166" fontId="19" fillId="4" borderId="36" xfId="4" applyNumberFormat="1" applyFont="1" applyFill="1" applyBorder="1"/>
    <xf numFmtId="166" fontId="20" fillId="4" borderId="31" xfId="4" applyNumberFormat="1" applyFont="1" applyFill="1" applyBorder="1" applyAlignment="1">
      <alignment horizontal="right"/>
    </xf>
    <xf numFmtId="0" fontId="29" fillId="5" borderId="22" xfId="4" applyFont="1" applyFill="1" applyBorder="1" applyAlignment="1">
      <alignment horizontal="center"/>
    </xf>
    <xf numFmtId="166" fontId="19" fillId="5" borderId="31" xfId="4" applyNumberFormat="1" applyFont="1" applyFill="1" applyBorder="1" applyAlignment="1">
      <alignment horizontal="right"/>
    </xf>
    <xf numFmtId="166" fontId="19" fillId="4" borderId="31" xfId="4" applyNumberFormat="1" applyFont="1" applyFill="1" applyBorder="1" applyAlignment="1">
      <alignment horizontal="right"/>
    </xf>
    <xf numFmtId="0" fontId="20" fillId="4" borderId="22" xfId="4" applyFont="1" applyFill="1" applyBorder="1" applyAlignment="1">
      <alignment horizontal="center"/>
    </xf>
    <xf numFmtId="166" fontId="23" fillId="4" borderId="31" xfId="4" applyNumberFormat="1" applyFont="1" applyFill="1" applyBorder="1" applyAlignment="1">
      <alignment horizontal="right"/>
    </xf>
    <xf numFmtId="166" fontId="25" fillId="4" borderId="31" xfId="4" applyNumberFormat="1" applyFont="1" applyFill="1" applyBorder="1" applyAlignment="1">
      <alignment horizontal="right"/>
    </xf>
    <xf numFmtId="0" fontId="20" fillId="4" borderId="34" xfId="4" applyFont="1" applyFill="1" applyBorder="1" applyAlignment="1">
      <alignment horizontal="right" wrapText="1"/>
    </xf>
    <xf numFmtId="3" fontId="19" fillId="4" borderId="35" xfId="4" applyNumberFormat="1" applyFont="1" applyFill="1" applyBorder="1"/>
    <xf numFmtId="166" fontId="19" fillId="4" borderId="35" xfId="4" applyNumberFormat="1" applyFont="1" applyFill="1" applyBorder="1" applyAlignment="1">
      <alignment horizontal="center"/>
    </xf>
    <xf numFmtId="166" fontId="20" fillId="4" borderId="36" xfId="4" applyNumberFormat="1" applyFont="1" applyFill="1" applyBorder="1" applyAlignment="1">
      <alignment horizontal="right"/>
    </xf>
    <xf numFmtId="0" fontId="20" fillId="4" borderId="5" xfId="4" quotePrefix="1" applyFont="1" applyFill="1" applyBorder="1" applyAlignment="1">
      <alignment horizontal="right" wrapText="1"/>
    </xf>
    <xf numFmtId="166" fontId="20" fillId="4" borderId="30" xfId="4" applyNumberFormat="1" applyFont="1" applyFill="1" applyBorder="1"/>
    <xf numFmtId="4" fontId="20" fillId="2" borderId="15" xfId="4" applyNumberFormat="1" applyFont="1" applyFill="1" applyBorder="1" applyAlignment="1">
      <alignment horizontal="center" wrapText="1"/>
    </xf>
    <xf numFmtId="4" fontId="20" fillId="2" borderId="11" xfId="4" applyNumberFormat="1" applyFont="1" applyFill="1" applyBorder="1" applyAlignment="1">
      <alignment horizontal="center" wrapText="1"/>
    </xf>
    <xf numFmtId="4" fontId="23" fillId="2" borderId="17" xfId="4" applyNumberFormat="1" applyFont="1" applyFill="1" applyBorder="1" applyAlignment="1">
      <alignment horizontal="center" wrapText="1"/>
    </xf>
    <xf numFmtId="11" fontId="1" fillId="0" borderId="0" xfId="4" applyNumberFormat="1"/>
    <xf numFmtId="11" fontId="19" fillId="0" borderId="0" xfId="0" applyNumberFormat="1" applyFont="1"/>
    <xf numFmtId="167" fontId="20" fillId="4" borderId="22" xfId="4" applyNumberFormat="1" applyFont="1" applyFill="1" applyBorder="1" applyAlignment="1">
      <alignment horizontal="center" vertical="center"/>
    </xf>
    <xf numFmtId="0" fontId="20" fillId="4" borderId="3" xfId="6" quotePrefix="1" applyFont="1" applyFill="1" applyBorder="1" applyAlignment="1">
      <alignment horizontal="left" vertical="center" wrapText="1"/>
    </xf>
    <xf numFmtId="168" fontId="26" fillId="4" borderId="5" xfId="4" applyNumberFormat="1" applyFont="1" applyFill="1" applyBorder="1" applyAlignment="1">
      <alignment horizontal="center"/>
    </xf>
    <xf numFmtId="1" fontId="26" fillId="4" borderId="18" xfId="5" applyNumberFormat="1" applyFont="1" applyFill="1" applyBorder="1" applyAlignment="1">
      <alignment horizontal="center"/>
    </xf>
    <xf numFmtId="0" fontId="26" fillId="4" borderId="9" xfId="4" applyFont="1" applyFill="1" applyBorder="1" applyAlignment="1">
      <alignment horizontal="center"/>
    </xf>
    <xf numFmtId="0" fontId="38" fillId="0" borderId="0" xfId="0" applyFont="1"/>
    <xf numFmtId="0" fontId="19" fillId="4" borderId="13" xfId="4" applyFont="1" applyFill="1" applyBorder="1" applyAlignment="1">
      <alignment horizontal="center"/>
    </xf>
    <xf numFmtId="0" fontId="19" fillId="4" borderId="14" xfId="4" applyFont="1" applyFill="1" applyBorder="1" applyAlignment="1">
      <alignment horizontal="center"/>
    </xf>
    <xf numFmtId="0" fontId="12" fillId="3" borderId="4" xfId="4" applyFont="1" applyFill="1" applyBorder="1" applyAlignment="1">
      <alignment horizontal="left" wrapText="1" indent="1"/>
    </xf>
    <xf numFmtId="0" fontId="12" fillId="3" borderId="12" xfId="4" applyFont="1" applyFill="1" applyBorder="1" applyAlignment="1">
      <alignment horizontal="left" wrapText="1" indent="1"/>
    </xf>
    <xf numFmtId="0" fontId="15" fillId="4" borderId="1" xfId="4" applyFont="1" applyFill="1" applyBorder="1" applyAlignment="1">
      <alignment horizontal="center" vertical="center"/>
    </xf>
    <xf numFmtId="0" fontId="15" fillId="4" borderId="3" xfId="4" applyFont="1" applyFill="1" applyBorder="1" applyAlignment="1">
      <alignment horizontal="center" vertical="center"/>
    </xf>
    <xf numFmtId="0" fontId="26" fillId="4" borderId="9" xfId="4" applyFont="1" applyFill="1" applyBorder="1" applyAlignment="1">
      <alignment horizontal="center" vertical="center"/>
    </xf>
    <xf numFmtId="0" fontId="26" fillId="4" borderId="10" xfId="4" applyFont="1" applyFill="1" applyBorder="1" applyAlignment="1">
      <alignment horizontal="center" vertical="center"/>
    </xf>
    <xf numFmtId="14" fontId="1" fillId="0" borderId="1" xfId="4" applyNumberFormat="1" applyBorder="1" applyAlignment="1">
      <alignment horizontal="center" vertical="center"/>
    </xf>
    <xf numFmtId="14" fontId="1" fillId="0" borderId="3" xfId="4" applyNumberFormat="1" applyBorder="1" applyAlignment="1">
      <alignment horizontal="center" vertical="center"/>
    </xf>
    <xf numFmtId="14" fontId="1" fillId="0" borderId="8" xfId="4" applyNumberFormat="1" applyBorder="1" applyAlignment="1">
      <alignment horizontal="center" vertical="center"/>
    </xf>
    <xf numFmtId="14" fontId="1" fillId="0" borderId="7" xfId="4" applyNumberFormat="1" applyBorder="1" applyAlignment="1">
      <alignment horizontal="center" vertical="center"/>
    </xf>
    <xf numFmtId="0" fontId="1" fillId="4" borderId="1" xfId="4" applyFill="1" applyBorder="1" applyAlignment="1">
      <alignment horizontal="center" vertical="center"/>
    </xf>
    <xf numFmtId="0" fontId="1" fillId="4" borderId="3" xfId="4" applyFill="1" applyBorder="1" applyAlignment="1">
      <alignment horizontal="center" vertical="center"/>
    </xf>
    <xf numFmtId="0" fontId="1" fillId="4" borderId="8" xfId="4" applyFill="1" applyBorder="1" applyAlignment="1">
      <alignment horizontal="center" vertical="center"/>
    </xf>
    <xf numFmtId="0" fontId="1" fillId="4" borderId="7" xfId="4" applyFill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5" fillId="0" borderId="0" xfId="4" applyFont="1" applyAlignment="1">
      <alignment horizontal="center" wrapText="1"/>
    </xf>
    <xf numFmtId="0" fontId="5" fillId="0" borderId="0" xfId="4" applyFont="1" applyAlignment="1">
      <alignment horizontal="center"/>
    </xf>
    <xf numFmtId="0" fontId="5" fillId="0" borderId="5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5" xfId="4" applyFont="1" applyBorder="1" applyAlignment="1">
      <alignment horizontal="center"/>
    </xf>
    <xf numFmtId="0" fontId="8" fillId="0" borderId="0" xfId="4" applyFont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167" fontId="36" fillId="8" borderId="19" xfId="0" applyNumberFormat="1" applyFont="1" applyFill="1" applyBorder="1" applyAlignment="1">
      <alignment horizontal="center" vertical="center"/>
    </xf>
    <xf numFmtId="167" fontId="36" fillId="8" borderId="20" xfId="0" applyNumberFormat="1" applyFont="1" applyFill="1" applyBorder="1" applyAlignment="1">
      <alignment horizontal="center" vertical="center"/>
    </xf>
    <xf numFmtId="167" fontId="36" fillId="8" borderId="21" xfId="0" applyNumberFormat="1" applyFont="1" applyFill="1" applyBorder="1" applyAlignment="1">
      <alignment horizontal="center" vertical="center"/>
    </xf>
    <xf numFmtId="0" fontId="2" fillId="0" borderId="19" xfId="0" quotePrefix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0" fillId="2" borderId="13" xfId="4" applyFont="1" applyFill="1" applyBorder="1" applyAlignment="1">
      <alignment horizontal="center"/>
    </xf>
    <xf numFmtId="0" fontId="20" fillId="2" borderId="25" xfId="4" applyFont="1" applyFill="1" applyBorder="1" applyAlignment="1">
      <alignment horizontal="center"/>
    </xf>
    <xf numFmtId="0" fontId="19" fillId="5" borderId="4" xfId="4" applyFont="1" applyFill="1" applyBorder="1" applyAlignment="1">
      <alignment horizontal="center" vertical="center"/>
    </xf>
    <xf numFmtId="0" fontId="19" fillId="5" borderId="23" xfId="4" applyFont="1" applyFill="1" applyBorder="1" applyAlignment="1">
      <alignment horizontal="center" vertical="center"/>
    </xf>
    <xf numFmtId="167" fontId="35" fillId="7" borderId="24" xfId="4" applyNumberFormat="1" applyFont="1" applyFill="1" applyBorder="1" applyAlignment="1">
      <alignment horizontal="center" vertical="center" wrapText="1"/>
    </xf>
    <xf numFmtId="167" fontId="35" fillId="7" borderId="26" xfId="4" applyNumberFormat="1" applyFont="1" applyFill="1" applyBorder="1" applyAlignment="1">
      <alignment horizontal="center" vertical="center" wrapText="1"/>
    </xf>
    <xf numFmtId="167" fontId="35" fillId="7" borderId="28" xfId="4" applyNumberFormat="1" applyFont="1" applyFill="1" applyBorder="1" applyAlignment="1">
      <alignment horizontal="center" vertical="center" wrapText="1"/>
    </xf>
    <xf numFmtId="0" fontId="19" fillId="4" borderId="4" xfId="4" applyFont="1" applyFill="1" applyBorder="1" applyAlignment="1">
      <alignment horizontal="center"/>
    </xf>
    <xf numFmtId="0" fontId="19" fillId="4" borderId="23" xfId="4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0" fillId="2" borderId="0" xfId="4" quotePrefix="1" applyFont="1" applyFill="1" applyBorder="1" applyAlignment="1">
      <alignment horizontal="center"/>
    </xf>
    <xf numFmtId="0" fontId="38" fillId="0" borderId="23" xfId="0" applyFont="1" applyBorder="1"/>
    <xf numFmtId="0" fontId="22" fillId="5" borderId="0" xfId="4" applyFont="1" applyFill="1" applyBorder="1" applyAlignment="1">
      <alignment horizontal="left" vertical="center" wrapText="1"/>
    </xf>
    <xf numFmtId="0" fontId="19" fillId="5" borderId="0" xfId="4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wrapText="1"/>
    </xf>
    <xf numFmtId="0" fontId="19" fillId="4" borderId="0" xfId="4" applyFont="1" applyFill="1" applyBorder="1" applyAlignment="1">
      <alignment horizontal="justify"/>
    </xf>
    <xf numFmtId="0" fontId="20" fillId="4" borderId="0" xfId="4" quotePrefix="1" applyFont="1" applyFill="1" applyBorder="1" applyAlignment="1">
      <alignment horizontal="right" wrapText="1"/>
    </xf>
    <xf numFmtId="0" fontId="20" fillId="4" borderId="0" xfId="4" applyFont="1" applyFill="1" applyBorder="1" applyAlignment="1">
      <alignment horizontal="justify"/>
    </xf>
    <xf numFmtId="0" fontId="19" fillId="4" borderId="0" xfId="4" applyFont="1" applyFill="1" applyBorder="1" applyAlignment="1">
      <alignment horizontal="center"/>
    </xf>
    <xf numFmtId="0" fontId="19" fillId="4" borderId="0" xfId="4" applyFont="1" applyFill="1" applyBorder="1" applyAlignment="1">
      <alignment horizontal="left" indent="1"/>
    </xf>
    <xf numFmtId="4" fontId="20" fillId="4" borderId="0" xfId="4" applyNumberFormat="1" applyFont="1" applyFill="1" applyBorder="1" applyAlignment="1">
      <alignment wrapText="1"/>
    </xf>
    <xf numFmtId="0" fontId="25" fillId="5" borderId="0" xfId="4" applyFont="1" applyFill="1" applyBorder="1" applyAlignment="1">
      <alignment wrapText="1"/>
    </xf>
    <xf numFmtId="0" fontId="19" fillId="4" borderId="0" xfId="4" applyFont="1" applyFill="1" applyBorder="1" applyAlignment="1">
      <alignment wrapText="1"/>
    </xf>
    <xf numFmtId="0" fontId="20" fillId="4" borderId="0" xfId="4" applyFont="1" applyFill="1" applyBorder="1" applyAlignment="1">
      <alignment horizontal="left"/>
    </xf>
    <xf numFmtId="0" fontId="20" fillId="4" borderId="0" xfId="4" applyFont="1" applyFill="1" applyBorder="1" applyAlignment="1">
      <alignment horizontal="right" wrapText="1"/>
    </xf>
    <xf numFmtId="0" fontId="23" fillId="4" borderId="0" xfId="4" applyFont="1" applyFill="1" applyBorder="1" applyAlignment="1">
      <alignment horizontal="right" wrapText="1"/>
    </xf>
    <xf numFmtId="0" fontId="25" fillId="4" borderId="0" xfId="4" applyFont="1" applyFill="1" applyBorder="1" applyAlignment="1">
      <alignment horizontal="right" wrapText="1"/>
    </xf>
    <xf numFmtId="0" fontId="21" fillId="4" borderId="0" xfId="4" applyFont="1" applyFill="1" applyBorder="1" applyAlignment="1">
      <alignment horizontal="center"/>
    </xf>
  </cellXfs>
  <cellStyles count="7">
    <cellStyle name="Lien hypertexte" xfId="1" builtinId="8"/>
    <cellStyle name="Milliers" xfId="2" builtinId="3"/>
    <cellStyle name="Monétaire" xfId="5" builtinId="4"/>
    <cellStyle name="Normal" xfId="0" builtinId="0"/>
    <cellStyle name="Normal 2" xfId="3" xr:uid="{00000000-0005-0000-0000-000003000000}"/>
    <cellStyle name="Normal 2 2" xfId="4" xr:uid="{00000000-0005-0000-0000-000004000000}"/>
    <cellStyle name="Normal 2 2 2" xfId="6" xr:uid="{A737950C-23BC-4C28-B6DE-9BBC82C4ED39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185738</xdr:colOff>
      <xdr:row>31</xdr:row>
      <xdr:rowOff>123266</xdr:rowOff>
    </xdr:from>
    <xdr:to>
      <xdr:col>7</xdr:col>
      <xdr:colOff>662793</xdr:colOff>
      <xdr:row>32</xdr:row>
      <xdr:rowOff>459447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21F8A0C-9E7F-E095-CA86-822F3A547F2F}"/>
            </a:ext>
          </a:extLst>
        </xdr:cNvPr>
        <xdr:cNvSpPr txBox="1"/>
      </xdr:nvSpPr>
      <xdr:spPr>
        <a:xfrm>
          <a:off x="2181225" y="7143191"/>
          <a:ext cx="4291853" cy="52667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800" b="1">
              <a:latin typeface="Trebuchet MS" panose="020B0603020202020204" pitchFamily="34" charset="0"/>
            </a:rPr>
            <a:t>DPGF</a:t>
          </a:r>
        </a:p>
      </xdr:txBody>
    </xdr:sp>
    <xdr:clientData/>
  </xdr:twoCellAnchor>
  <xdr:twoCellAnchor editAs="oneCell">
    <xdr:from>
      <xdr:col>2</xdr:col>
      <xdr:colOff>276225</xdr:colOff>
      <xdr:row>34</xdr:row>
      <xdr:rowOff>114300</xdr:rowOff>
    </xdr:from>
    <xdr:to>
      <xdr:col>4</xdr:col>
      <xdr:colOff>180975</xdr:colOff>
      <xdr:row>42</xdr:row>
      <xdr:rowOff>166687</xdr:rowOff>
    </xdr:to>
    <xdr:pic>
      <xdr:nvPicPr>
        <xdr:cNvPr id="1555" name="Image 20">
          <a:extLst>
            <a:ext uri="{FF2B5EF4-FFF2-40B4-BE49-F238E27FC236}">
              <a16:creationId xmlns:a16="http://schemas.microsoft.com/office/drawing/2014/main" id="{3A1A368A-1733-2829-AD0E-CC971D8AF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8220075"/>
          <a:ext cx="142875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152399</xdr:colOff>
      <xdr:row>8</xdr:row>
      <xdr:rowOff>57150</xdr:rowOff>
    </xdr:from>
    <xdr:to>
      <xdr:col>7</xdr:col>
      <xdr:colOff>203694</xdr:colOff>
      <xdr:row>20</xdr:row>
      <xdr:rowOff>104775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3BD604F-94C2-6863-F689-39D318D6E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4" y="1905000"/>
          <a:ext cx="3099295" cy="2324100"/>
        </a:xfrm>
        <a:prstGeom prst="round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tabSelected="1" view="pageBreakPreview" topLeftCell="A16" zoomScale="85" zoomScaleNormal="100" zoomScaleSheetLayoutView="85" workbookViewId="0">
      <selection activeCell="C25" sqref="C25:H25"/>
    </sheetView>
  </sheetViews>
  <sheetFormatPr baseColWidth="10" defaultColWidth="11.42578125" defaultRowHeight="12.75" x14ac:dyDescent="0.2"/>
  <cols>
    <col min="1" max="1" width="11.42578125" style="10"/>
    <col min="2" max="2" width="18.42578125" style="10" customWidth="1"/>
    <col min="3" max="7" width="11.42578125" style="10"/>
    <col min="8" max="8" width="13.5703125" style="10" customWidth="1"/>
    <col min="9" max="16384" width="11.42578125" style="10"/>
  </cols>
  <sheetData>
    <row r="1" spans="1:8" s="7" customFormat="1" x14ac:dyDescent="0.2">
      <c r="A1" s="3"/>
      <c r="B1" s="4"/>
      <c r="C1" s="5"/>
      <c r="D1" s="5"/>
      <c r="E1" s="5"/>
      <c r="F1" s="5"/>
      <c r="G1" s="5"/>
      <c r="H1" s="6"/>
    </row>
    <row r="2" spans="1:8" x14ac:dyDescent="0.2">
      <c r="A2" s="8"/>
      <c r="B2" s="48"/>
      <c r="C2" s="49"/>
      <c r="D2" s="49"/>
      <c r="E2" s="49"/>
      <c r="F2" s="49"/>
      <c r="G2" s="49"/>
      <c r="H2" s="9"/>
    </row>
    <row r="3" spans="1:8" ht="36.75" customHeight="1" x14ac:dyDescent="0.3">
      <c r="A3" s="8"/>
      <c r="B3" s="48"/>
      <c r="C3" s="140" t="s">
        <v>20</v>
      </c>
      <c r="D3" s="141"/>
      <c r="E3" s="141"/>
      <c r="F3" s="141"/>
      <c r="G3" s="141"/>
      <c r="H3" s="142"/>
    </row>
    <row r="4" spans="1:8" ht="19.5" customHeight="1" x14ac:dyDescent="0.3">
      <c r="A4" s="8"/>
      <c r="B4" s="48"/>
      <c r="C4" s="141" t="s">
        <v>21</v>
      </c>
      <c r="D4" s="141"/>
      <c r="E4" s="141"/>
      <c r="F4" s="141"/>
      <c r="G4" s="141"/>
      <c r="H4" s="142"/>
    </row>
    <row r="5" spans="1:8" ht="10.5" customHeight="1" x14ac:dyDescent="0.2">
      <c r="A5" s="8"/>
      <c r="B5" s="48"/>
      <c r="C5" s="49"/>
      <c r="D5" s="49"/>
      <c r="E5" s="49"/>
      <c r="F5" s="49"/>
      <c r="G5" s="49"/>
      <c r="H5" s="9"/>
    </row>
    <row r="6" spans="1:8" ht="19.5" customHeight="1" x14ac:dyDescent="0.3">
      <c r="A6" s="8"/>
      <c r="B6" s="48"/>
      <c r="C6" s="143" t="s">
        <v>22</v>
      </c>
      <c r="D6" s="143"/>
      <c r="E6" s="143"/>
      <c r="F6" s="143"/>
      <c r="G6" s="143"/>
      <c r="H6" s="144"/>
    </row>
    <row r="7" spans="1:8" ht="21" customHeight="1" x14ac:dyDescent="0.3">
      <c r="A7" s="8"/>
      <c r="B7" s="48"/>
      <c r="C7" s="143" t="s">
        <v>23</v>
      </c>
      <c r="D7" s="143"/>
      <c r="E7" s="143"/>
      <c r="F7" s="143"/>
      <c r="G7" s="143"/>
      <c r="H7" s="144"/>
    </row>
    <row r="8" spans="1:8" x14ac:dyDescent="0.2">
      <c r="A8" s="8"/>
      <c r="B8" s="48"/>
      <c r="C8" s="49"/>
      <c r="D8" s="49"/>
      <c r="E8" s="49"/>
      <c r="F8" s="49"/>
      <c r="G8" s="49"/>
      <c r="H8" s="9"/>
    </row>
    <row r="9" spans="1:8" x14ac:dyDescent="0.2">
      <c r="A9" s="8"/>
      <c r="B9" s="48"/>
      <c r="C9" s="49"/>
      <c r="D9" s="49"/>
      <c r="E9" s="49"/>
      <c r="F9" s="49"/>
      <c r="G9" s="49"/>
      <c r="H9" s="9"/>
    </row>
    <row r="10" spans="1:8" x14ac:dyDescent="0.2">
      <c r="A10" s="8"/>
      <c r="B10" s="48"/>
      <c r="C10" s="49"/>
      <c r="D10" s="49"/>
      <c r="E10" s="49"/>
      <c r="F10" s="49"/>
      <c r="G10" s="49"/>
      <c r="H10" s="9"/>
    </row>
    <row r="11" spans="1:8" ht="39" customHeight="1" x14ac:dyDescent="0.2">
      <c r="A11" s="8"/>
      <c r="B11" s="48"/>
      <c r="C11" s="49"/>
      <c r="D11" s="49"/>
      <c r="E11" s="49"/>
      <c r="F11" s="49"/>
      <c r="G11" s="49"/>
      <c r="H11" s="9"/>
    </row>
    <row r="12" spans="1:8" x14ac:dyDescent="0.2">
      <c r="A12" s="8"/>
      <c r="B12" s="48"/>
      <c r="C12" s="49"/>
      <c r="D12" s="49"/>
      <c r="E12" s="49"/>
      <c r="F12" s="49"/>
      <c r="G12" s="49"/>
      <c r="H12" s="9"/>
    </row>
    <row r="13" spans="1:8" x14ac:dyDescent="0.2">
      <c r="A13" s="8"/>
      <c r="B13" s="48"/>
      <c r="C13" s="49"/>
      <c r="D13" s="50"/>
      <c r="E13" s="49"/>
      <c r="F13" s="49"/>
      <c r="G13" s="49"/>
      <c r="H13" s="9"/>
    </row>
    <row r="14" spans="1:8" x14ac:dyDescent="0.2">
      <c r="A14" s="8"/>
      <c r="B14" s="48"/>
      <c r="C14" s="49"/>
      <c r="D14" s="49"/>
      <c r="E14" s="49"/>
      <c r="F14" s="49"/>
      <c r="G14" s="49"/>
      <c r="H14" s="9"/>
    </row>
    <row r="15" spans="1:8" x14ac:dyDescent="0.2">
      <c r="A15" s="8"/>
      <c r="B15" s="48"/>
      <c r="C15" s="49"/>
      <c r="D15" s="49"/>
      <c r="E15" s="49"/>
      <c r="F15" s="49"/>
      <c r="G15" s="49"/>
      <c r="H15" s="9"/>
    </row>
    <row r="16" spans="1:8" x14ac:dyDescent="0.2">
      <c r="A16" s="8"/>
      <c r="B16" s="48"/>
      <c r="C16" s="49"/>
      <c r="D16" s="49"/>
      <c r="E16" s="49"/>
      <c r="F16" s="49"/>
      <c r="G16" s="49"/>
      <c r="H16" s="9"/>
    </row>
    <row r="17" spans="1:8" x14ac:dyDescent="0.2">
      <c r="A17" s="8"/>
      <c r="B17" s="48"/>
      <c r="C17" s="49"/>
      <c r="D17" s="49"/>
      <c r="E17" s="49"/>
      <c r="F17" s="49"/>
      <c r="G17" s="49"/>
      <c r="H17" s="9"/>
    </row>
    <row r="18" spans="1:8" x14ac:dyDescent="0.2">
      <c r="A18" s="8"/>
      <c r="B18" s="48"/>
      <c r="C18" s="49"/>
      <c r="D18" s="49"/>
      <c r="E18" s="49"/>
      <c r="F18" s="49"/>
      <c r="G18" s="49"/>
      <c r="H18" s="9"/>
    </row>
    <row r="19" spans="1:8" x14ac:dyDescent="0.2">
      <c r="A19" s="8"/>
      <c r="B19" s="48"/>
      <c r="C19" s="49"/>
      <c r="D19" s="49"/>
      <c r="E19" s="49"/>
      <c r="F19" s="49"/>
      <c r="G19" s="49"/>
      <c r="H19" s="9"/>
    </row>
    <row r="20" spans="1:8" x14ac:dyDescent="0.2">
      <c r="A20" s="8"/>
      <c r="B20" s="48"/>
      <c r="C20" s="49"/>
      <c r="D20" s="49"/>
      <c r="E20" s="49"/>
      <c r="F20" s="49"/>
      <c r="G20" s="49"/>
      <c r="H20" s="9"/>
    </row>
    <row r="21" spans="1:8" x14ac:dyDescent="0.2">
      <c r="A21" s="8"/>
      <c r="B21" s="48"/>
      <c r="C21" s="49"/>
      <c r="D21" s="49"/>
      <c r="E21" s="49"/>
      <c r="F21" s="49"/>
      <c r="G21" s="49"/>
      <c r="H21" s="9"/>
    </row>
    <row r="22" spans="1:8" x14ac:dyDescent="0.2">
      <c r="A22" s="8"/>
      <c r="B22" s="48"/>
      <c r="C22" s="49"/>
      <c r="D22" s="49"/>
      <c r="E22" s="49"/>
      <c r="F22" s="49"/>
      <c r="G22" s="49"/>
      <c r="H22" s="9"/>
    </row>
    <row r="23" spans="1:8" ht="19.5" x14ac:dyDescent="0.35">
      <c r="A23" s="11"/>
      <c r="B23" s="48"/>
      <c r="C23" s="49"/>
      <c r="D23" s="49"/>
      <c r="E23" s="51" t="s">
        <v>9</v>
      </c>
      <c r="F23" s="49"/>
      <c r="G23" s="49"/>
      <c r="H23" s="9"/>
    </row>
    <row r="24" spans="1:8" x14ac:dyDescent="0.2">
      <c r="A24" s="8"/>
      <c r="B24" s="48"/>
      <c r="C24" s="49"/>
      <c r="D24" s="49"/>
      <c r="E24" s="49"/>
      <c r="F24" s="49"/>
      <c r="G24" s="49"/>
      <c r="H24" s="9"/>
    </row>
    <row r="25" spans="1:8" ht="70.5" customHeight="1" x14ac:dyDescent="0.2">
      <c r="A25" s="8"/>
      <c r="B25" s="48"/>
      <c r="C25" s="145" t="s">
        <v>24</v>
      </c>
      <c r="D25" s="145"/>
      <c r="E25" s="145"/>
      <c r="F25" s="145"/>
      <c r="G25" s="145"/>
      <c r="H25" s="146"/>
    </row>
    <row r="26" spans="1:8" ht="21.75" customHeight="1" x14ac:dyDescent="0.2">
      <c r="A26" s="8"/>
      <c r="B26" s="48"/>
      <c r="C26" s="136" t="s">
        <v>22</v>
      </c>
      <c r="D26" s="136"/>
      <c r="E26" s="136"/>
      <c r="F26" s="136"/>
      <c r="G26" s="136"/>
      <c r="H26" s="137"/>
    </row>
    <row r="27" spans="1:8" ht="19.5" customHeight="1" x14ac:dyDescent="0.2">
      <c r="A27" s="8"/>
      <c r="B27" s="48"/>
      <c r="C27" s="136" t="s">
        <v>25</v>
      </c>
      <c r="D27" s="136"/>
      <c r="E27" s="136"/>
      <c r="F27" s="136"/>
      <c r="G27" s="136"/>
      <c r="H27" s="137"/>
    </row>
    <row r="28" spans="1:8" x14ac:dyDescent="0.2">
      <c r="A28" s="8"/>
      <c r="B28" s="48"/>
      <c r="C28" s="49"/>
      <c r="D28" s="49"/>
      <c r="E28" s="49"/>
      <c r="F28" s="49"/>
      <c r="G28" s="49"/>
      <c r="H28" s="9"/>
    </row>
    <row r="29" spans="1:8" ht="43.5" customHeight="1" x14ac:dyDescent="0.3">
      <c r="A29" s="12"/>
      <c r="B29" s="48"/>
      <c r="C29" s="138" t="s">
        <v>44</v>
      </c>
      <c r="D29" s="138"/>
      <c r="E29" s="138"/>
      <c r="F29" s="138"/>
      <c r="G29" s="138"/>
      <c r="H29" s="139"/>
    </row>
    <row r="30" spans="1:8" ht="15" x14ac:dyDescent="0.35">
      <c r="A30" s="13"/>
      <c r="B30" s="48"/>
      <c r="C30" s="49"/>
      <c r="D30" s="49"/>
      <c r="E30" s="49"/>
      <c r="F30" s="49"/>
      <c r="G30" s="49"/>
      <c r="H30" s="9"/>
    </row>
    <row r="31" spans="1:8" ht="15" x14ac:dyDescent="0.3">
      <c r="A31" s="12"/>
      <c r="B31" s="48"/>
      <c r="C31" s="49"/>
      <c r="D31" s="49"/>
      <c r="E31" s="49"/>
      <c r="F31" s="49"/>
      <c r="G31" s="49"/>
      <c r="H31" s="9"/>
    </row>
    <row r="32" spans="1:8" ht="15" x14ac:dyDescent="0.35">
      <c r="A32" s="13"/>
      <c r="B32" s="32"/>
      <c r="C32" s="49"/>
      <c r="D32" s="49"/>
      <c r="E32" s="49"/>
      <c r="F32" s="49"/>
      <c r="G32" s="49"/>
      <c r="H32" s="9"/>
    </row>
    <row r="33" spans="1:9" ht="35.25" customHeight="1" x14ac:dyDescent="0.55000000000000004">
      <c r="A33" s="122"/>
      <c r="B33" s="123"/>
      <c r="C33" s="49"/>
      <c r="D33" s="49"/>
      <c r="E33" s="49"/>
      <c r="F33" s="52"/>
      <c r="G33" s="49"/>
      <c r="H33" s="9"/>
    </row>
    <row r="34" spans="1:9" x14ac:dyDescent="0.2">
      <c r="A34" s="8"/>
      <c r="B34" s="48"/>
      <c r="C34" s="49"/>
      <c r="D34" s="49"/>
      <c r="E34" s="49"/>
      <c r="F34" s="49"/>
      <c r="G34" s="49"/>
      <c r="H34" s="9"/>
    </row>
    <row r="35" spans="1:9" ht="15" x14ac:dyDescent="0.3">
      <c r="A35" s="12"/>
      <c r="B35" s="48"/>
      <c r="C35" s="49"/>
      <c r="D35" s="49"/>
      <c r="E35" s="49"/>
      <c r="F35" s="49"/>
      <c r="G35" s="49"/>
      <c r="H35" s="9"/>
    </row>
    <row r="36" spans="1:9" ht="15" x14ac:dyDescent="0.35">
      <c r="A36" s="13"/>
      <c r="B36" s="48"/>
      <c r="C36" s="49"/>
      <c r="D36" s="49"/>
      <c r="E36" s="49"/>
      <c r="F36" s="49"/>
      <c r="G36" s="49"/>
      <c r="H36" s="9"/>
    </row>
    <row r="37" spans="1:9" ht="15" x14ac:dyDescent="0.35">
      <c r="A37" s="14"/>
      <c r="B37" s="48"/>
      <c r="C37" s="49"/>
      <c r="D37" s="49"/>
      <c r="E37" s="49"/>
      <c r="F37" s="49"/>
      <c r="G37" s="49"/>
      <c r="H37" s="9"/>
    </row>
    <row r="38" spans="1:9" ht="15" customHeight="1" x14ac:dyDescent="0.35">
      <c r="A38" s="14"/>
      <c r="B38" s="48"/>
      <c r="C38" s="49"/>
      <c r="D38" s="49"/>
      <c r="E38" s="49"/>
      <c r="F38" s="29" t="s">
        <v>11</v>
      </c>
      <c r="G38" s="124">
        <v>23053</v>
      </c>
      <c r="H38" s="125"/>
    </row>
    <row r="39" spans="1:9" ht="15" customHeight="1" x14ac:dyDescent="0.2">
      <c r="A39" s="8"/>
      <c r="B39" s="48"/>
      <c r="C39" s="49"/>
      <c r="D39" s="49"/>
      <c r="E39" s="49"/>
      <c r="F39" s="126" t="s">
        <v>12</v>
      </c>
      <c r="G39" s="128">
        <v>45698</v>
      </c>
      <c r="H39" s="129"/>
    </row>
    <row r="40" spans="1:9" ht="15.75" customHeight="1" x14ac:dyDescent="0.3">
      <c r="A40" s="12" t="s">
        <v>13</v>
      </c>
      <c r="B40" s="48"/>
      <c r="C40" s="49"/>
      <c r="D40" s="49"/>
      <c r="E40" s="49"/>
      <c r="F40" s="127"/>
      <c r="G40" s="130"/>
      <c r="H40" s="131"/>
    </row>
    <row r="41" spans="1:9" ht="18.75" x14ac:dyDescent="0.2">
      <c r="A41" s="53" t="s">
        <v>17</v>
      </c>
      <c r="B41" s="48"/>
      <c r="C41" s="49"/>
      <c r="D41" s="49"/>
      <c r="E41" s="49"/>
      <c r="F41" s="126" t="s">
        <v>14</v>
      </c>
      <c r="G41" s="132" t="s">
        <v>45</v>
      </c>
      <c r="H41" s="133"/>
    </row>
    <row r="42" spans="1:9" ht="15" x14ac:dyDescent="0.35">
      <c r="A42" s="14" t="s">
        <v>15</v>
      </c>
      <c r="B42" s="48"/>
      <c r="C42" s="49"/>
      <c r="D42" s="49"/>
      <c r="E42" s="49"/>
      <c r="F42" s="127"/>
      <c r="G42" s="134"/>
      <c r="H42" s="135"/>
      <c r="I42" s="112"/>
    </row>
    <row r="43" spans="1:9" ht="16.5" x14ac:dyDescent="0.35">
      <c r="A43" s="14" t="s">
        <v>10</v>
      </c>
      <c r="B43" s="48"/>
      <c r="C43" s="49"/>
      <c r="D43" s="49"/>
      <c r="E43" s="49"/>
      <c r="F43" s="30" t="s">
        <v>16</v>
      </c>
      <c r="G43" s="120" t="s">
        <v>88</v>
      </c>
      <c r="H43" s="121"/>
    </row>
    <row r="44" spans="1:9" x14ac:dyDescent="0.2">
      <c r="A44" s="8"/>
      <c r="B44" s="48"/>
      <c r="C44" s="49"/>
      <c r="D44" s="49"/>
      <c r="E44" s="49"/>
      <c r="F44" s="49"/>
      <c r="G44" s="49"/>
      <c r="H44" s="9"/>
    </row>
    <row r="45" spans="1:9" x14ac:dyDescent="0.2">
      <c r="A45" s="17"/>
      <c r="B45" s="18"/>
      <c r="C45" s="15"/>
      <c r="D45" s="15"/>
      <c r="E45" s="15"/>
      <c r="F45" s="15"/>
      <c r="G45" s="15"/>
      <c r="H45" s="16"/>
    </row>
    <row r="51" spans="10:10" x14ac:dyDescent="0.2">
      <c r="J51" s="19"/>
    </row>
  </sheetData>
  <mergeCells count="15">
    <mergeCell ref="C26:H26"/>
    <mergeCell ref="C27:H27"/>
    <mergeCell ref="C29:H29"/>
    <mergeCell ref="C3:H3"/>
    <mergeCell ref="C4:H4"/>
    <mergeCell ref="C6:H6"/>
    <mergeCell ref="C7:H7"/>
    <mergeCell ref="C25:H25"/>
    <mergeCell ref="G43:H43"/>
    <mergeCell ref="A33:B33"/>
    <mergeCell ref="G38:H38"/>
    <mergeCell ref="F39:F40"/>
    <mergeCell ref="G39:H40"/>
    <mergeCell ref="F41:F42"/>
    <mergeCell ref="G41:H42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F120"/>
  <sheetViews>
    <sheetView showZeros="0" tabSelected="1" view="pageBreakPreview" zoomScale="85" zoomScaleNormal="100" zoomScaleSheetLayoutView="85" workbookViewId="0">
      <pane ySplit="5" topLeftCell="A78" activePane="bottomLeft" state="frozen"/>
      <selection activeCell="C25" sqref="C25:H25"/>
      <selection pane="bottomLeft" activeCell="C25" sqref="C25:H25"/>
    </sheetView>
  </sheetViews>
  <sheetFormatPr baseColWidth="10" defaultColWidth="11.42578125" defaultRowHeight="12.75" x14ac:dyDescent="0.2"/>
  <cols>
    <col min="1" max="1" width="9.140625" style="28" customWidth="1"/>
    <col min="2" max="2" width="106.42578125" style="20" customWidth="1"/>
    <col min="3" max="4" width="9" style="26" customWidth="1"/>
    <col min="5" max="5" width="9" style="24" customWidth="1"/>
    <col min="6" max="7" width="12.7109375" style="25" customWidth="1"/>
    <col min="8" max="8" width="11.42578125" style="22"/>
    <col min="9" max="9" width="11.42578125" style="21"/>
    <col min="10" max="10" width="12.28515625" style="21" bestFit="1" customWidth="1"/>
    <col min="11" max="16384" width="11.42578125" style="21"/>
  </cols>
  <sheetData>
    <row r="1" spans="1:11" ht="12.75" customHeight="1" x14ac:dyDescent="0.2">
      <c r="A1" s="150" t="s">
        <v>43</v>
      </c>
      <c r="B1" s="151"/>
      <c r="C1" s="151"/>
      <c r="D1" s="151"/>
      <c r="E1" s="151"/>
      <c r="F1" s="151"/>
      <c r="G1" s="152"/>
    </row>
    <row r="2" spans="1:11" ht="37.5" customHeight="1" x14ac:dyDescent="0.2">
      <c r="A2" s="153"/>
      <c r="B2" s="164"/>
      <c r="C2" s="164"/>
      <c r="D2" s="164"/>
      <c r="E2" s="164"/>
      <c r="F2" s="164"/>
      <c r="G2" s="154"/>
    </row>
    <row r="3" spans="1:11" x14ac:dyDescent="0.2">
      <c r="A3" s="159" t="s">
        <v>75</v>
      </c>
      <c r="B3" s="43"/>
      <c r="C3" s="109"/>
      <c r="D3" s="109"/>
      <c r="E3" s="44"/>
      <c r="F3" s="155" t="s">
        <v>19</v>
      </c>
      <c r="G3" s="156"/>
    </row>
    <row r="4" spans="1:11" ht="27.75" customHeight="1" x14ac:dyDescent="0.2">
      <c r="A4" s="160"/>
      <c r="B4" s="165" t="s">
        <v>0</v>
      </c>
      <c r="C4" s="110" t="s">
        <v>91</v>
      </c>
      <c r="D4" s="110" t="s">
        <v>92</v>
      </c>
      <c r="E4" s="23" t="s">
        <v>18</v>
      </c>
      <c r="F4" s="23" t="s">
        <v>4</v>
      </c>
      <c r="G4" s="79" t="s">
        <v>5</v>
      </c>
    </row>
    <row r="5" spans="1:11" x14ac:dyDescent="0.2">
      <c r="A5" s="161"/>
      <c r="B5" s="45"/>
      <c r="C5" s="111"/>
      <c r="D5" s="111"/>
      <c r="E5" s="46"/>
      <c r="F5" s="47" t="s">
        <v>3</v>
      </c>
      <c r="G5" s="80" t="s">
        <v>3</v>
      </c>
    </row>
    <row r="6" spans="1:11" s="119" customFormat="1" ht="102" x14ac:dyDescent="0.25">
      <c r="A6" s="114"/>
      <c r="B6" s="115" t="s">
        <v>93</v>
      </c>
      <c r="C6" s="64"/>
      <c r="D6" s="116"/>
      <c r="E6" s="117"/>
      <c r="F6" s="118"/>
      <c r="G6" s="166"/>
    </row>
    <row r="7" spans="1:11" s="31" customFormat="1" ht="15.75" x14ac:dyDescent="0.2">
      <c r="A7" s="83"/>
      <c r="B7" s="167" t="s">
        <v>29</v>
      </c>
      <c r="C7" s="157" t="s">
        <v>30</v>
      </c>
      <c r="D7" s="168"/>
      <c r="E7" s="168"/>
      <c r="F7" s="168"/>
      <c r="G7" s="158"/>
      <c r="H7" s="33"/>
    </row>
    <row r="8" spans="1:11" s="1" customFormat="1" x14ac:dyDescent="0.2">
      <c r="A8" s="84"/>
      <c r="B8" s="169"/>
      <c r="C8" s="60"/>
      <c r="D8" s="60"/>
      <c r="E8" s="60"/>
      <c r="F8" s="68"/>
      <c r="G8" s="85"/>
      <c r="H8" s="2"/>
    </row>
    <row r="9" spans="1:11" s="31" customFormat="1" ht="15.75" x14ac:dyDescent="0.2">
      <c r="A9" s="83"/>
      <c r="B9" s="167" t="s">
        <v>26</v>
      </c>
      <c r="C9" s="157" t="s">
        <v>30</v>
      </c>
      <c r="D9" s="168"/>
      <c r="E9" s="168"/>
      <c r="F9" s="168"/>
      <c r="G9" s="158"/>
      <c r="H9" s="33"/>
    </row>
    <row r="10" spans="1:11" s="1" customFormat="1" x14ac:dyDescent="0.2">
      <c r="A10" s="84"/>
      <c r="B10" s="169"/>
      <c r="C10" s="60"/>
      <c r="D10" s="60"/>
      <c r="E10" s="60"/>
      <c r="F10" s="68"/>
      <c r="G10" s="85"/>
      <c r="H10" s="2"/>
    </row>
    <row r="11" spans="1:11" s="31" customFormat="1" ht="15.75" x14ac:dyDescent="0.2">
      <c r="A11" s="83"/>
      <c r="B11" s="167" t="s">
        <v>46</v>
      </c>
      <c r="C11" s="157" t="s">
        <v>30</v>
      </c>
      <c r="D11" s="168"/>
      <c r="E11" s="168"/>
      <c r="F11" s="168"/>
      <c r="G11" s="158"/>
      <c r="H11" s="33"/>
    </row>
    <row r="12" spans="1:11" s="1" customFormat="1" x14ac:dyDescent="0.2">
      <c r="A12" s="84"/>
      <c r="B12" s="169"/>
      <c r="C12" s="60"/>
      <c r="D12" s="60"/>
      <c r="E12" s="60"/>
      <c r="F12" s="68"/>
      <c r="G12" s="85"/>
      <c r="H12" s="2"/>
    </row>
    <row r="13" spans="1:11" s="31" customFormat="1" ht="15.75" x14ac:dyDescent="0.2">
      <c r="A13" s="83"/>
      <c r="B13" s="167" t="s">
        <v>47</v>
      </c>
      <c r="C13" s="157" t="s">
        <v>30</v>
      </c>
      <c r="D13" s="168"/>
      <c r="E13" s="168"/>
      <c r="F13" s="168"/>
      <c r="G13" s="158"/>
      <c r="H13" s="33"/>
    </row>
    <row r="14" spans="1:11" s="75" customFormat="1" x14ac:dyDescent="0.2">
      <c r="A14" s="86"/>
      <c r="B14" s="170" t="s">
        <v>28</v>
      </c>
      <c r="C14" s="54">
        <v>1</v>
      </c>
      <c r="D14" s="54"/>
      <c r="E14" s="60" t="s">
        <v>1</v>
      </c>
      <c r="F14" s="68"/>
      <c r="G14" s="85">
        <f>$D14*F14</f>
        <v>0</v>
      </c>
      <c r="H14" s="74"/>
    </row>
    <row r="15" spans="1:11" s="75" customFormat="1" x14ac:dyDescent="0.2">
      <c r="A15" s="86"/>
      <c r="B15" s="170" t="s">
        <v>27</v>
      </c>
      <c r="C15" s="54">
        <v>1</v>
      </c>
      <c r="D15" s="54"/>
      <c r="E15" s="60" t="s">
        <v>1</v>
      </c>
      <c r="F15" s="68"/>
      <c r="G15" s="85">
        <f>$D15*F15</f>
        <v>0</v>
      </c>
      <c r="H15" s="74"/>
    </row>
    <row r="16" spans="1:11" x14ac:dyDescent="0.2">
      <c r="A16" s="81"/>
      <c r="B16" s="171" t="str">
        <f>"SOUS TOTAL "&amp;A13&amp;" : "&amp;B13</f>
        <v>SOUS TOTAL  : ELEMENTS A FOUNIR PAR L'ENTREPRISE</v>
      </c>
      <c r="C16" s="54"/>
      <c r="D16" s="54"/>
      <c r="E16" s="60"/>
      <c r="F16" s="68"/>
      <c r="G16" s="87">
        <f>SUM(G14:G15)</f>
        <v>0</v>
      </c>
      <c r="H16" s="35"/>
      <c r="I16" s="36"/>
      <c r="J16" s="37"/>
      <c r="K16" s="34"/>
    </row>
    <row r="17" spans="1:11" s="1" customFormat="1" x14ac:dyDescent="0.2">
      <c r="A17" s="84"/>
      <c r="B17" s="169"/>
      <c r="C17" s="60"/>
      <c r="D17" s="60"/>
      <c r="E17" s="60"/>
      <c r="F17" s="68"/>
      <c r="G17" s="85"/>
      <c r="H17" s="2"/>
    </row>
    <row r="18" spans="1:11" s="31" customFormat="1" ht="15.75" x14ac:dyDescent="0.2">
      <c r="A18" s="83"/>
      <c r="B18" s="167" t="s">
        <v>48</v>
      </c>
      <c r="C18" s="157" t="s">
        <v>30</v>
      </c>
      <c r="D18" s="168"/>
      <c r="E18" s="168"/>
      <c r="F18" s="168"/>
      <c r="G18" s="158"/>
      <c r="H18" s="33"/>
    </row>
    <row r="19" spans="1:11" s="1" customFormat="1" x14ac:dyDescent="0.2">
      <c r="A19" s="84"/>
      <c r="B19" s="169"/>
      <c r="C19" s="60"/>
      <c r="D19" s="60"/>
      <c r="E19" s="60"/>
      <c r="F19" s="68"/>
      <c r="G19" s="85"/>
      <c r="H19" s="2"/>
    </row>
    <row r="20" spans="1:11" s="31" customFormat="1" ht="15.75" x14ac:dyDescent="0.2">
      <c r="A20" s="83"/>
      <c r="B20" s="167" t="s">
        <v>49</v>
      </c>
      <c r="C20" s="157" t="s">
        <v>30</v>
      </c>
      <c r="D20" s="168"/>
      <c r="E20" s="168"/>
      <c r="F20" s="168"/>
      <c r="G20" s="158"/>
      <c r="H20" s="33"/>
    </row>
    <row r="21" spans="1:11" s="1" customFormat="1" x14ac:dyDescent="0.2">
      <c r="A21" s="88"/>
      <c r="B21" s="172"/>
      <c r="C21" s="54"/>
      <c r="D21" s="54"/>
      <c r="E21" s="60"/>
      <c r="F21" s="68"/>
      <c r="G21" s="85"/>
      <c r="H21" s="2"/>
    </row>
    <row r="22" spans="1:11" s="1" customFormat="1" x14ac:dyDescent="0.2">
      <c r="A22" s="88">
        <v>1</v>
      </c>
      <c r="B22" s="172" t="s">
        <v>50</v>
      </c>
      <c r="C22" s="54"/>
      <c r="D22" s="54"/>
      <c r="E22" s="60"/>
      <c r="F22" s="68"/>
      <c r="G22" s="85"/>
      <c r="H22" s="2"/>
    </row>
    <row r="23" spans="1:11" x14ac:dyDescent="0.2">
      <c r="A23" s="86"/>
      <c r="B23" s="170" t="s">
        <v>51</v>
      </c>
      <c r="C23" s="54">
        <v>1</v>
      </c>
      <c r="D23" s="54"/>
      <c r="E23" s="60" t="s">
        <v>1</v>
      </c>
      <c r="F23" s="68"/>
      <c r="G23" s="85">
        <f>$D23*F23</f>
        <v>0</v>
      </c>
      <c r="H23" s="35"/>
      <c r="I23" s="36"/>
      <c r="J23" s="37"/>
      <c r="K23" s="34"/>
    </row>
    <row r="24" spans="1:11" x14ac:dyDescent="0.2">
      <c r="A24" s="81"/>
      <c r="B24" s="171" t="str">
        <f>"SOUS TOTAL "&amp;A22&amp;" : "&amp;B22</f>
        <v>SOUS TOTAL 1 : INSTALLATION DE CHANTIER</v>
      </c>
      <c r="C24" s="54"/>
      <c r="D24" s="54"/>
      <c r="E24" s="60"/>
      <c r="F24" s="68"/>
      <c r="G24" s="87">
        <f>SUM(G22:G23)</f>
        <v>0</v>
      </c>
      <c r="H24" s="35"/>
      <c r="I24" s="36"/>
      <c r="J24" s="37"/>
      <c r="K24" s="34"/>
    </row>
    <row r="25" spans="1:11" x14ac:dyDescent="0.2">
      <c r="A25" s="86"/>
      <c r="B25" s="170"/>
      <c r="C25" s="54"/>
      <c r="D25" s="54"/>
      <c r="E25" s="60"/>
      <c r="F25" s="68"/>
      <c r="G25" s="85"/>
      <c r="H25" s="35"/>
      <c r="I25" s="36"/>
      <c r="J25" s="37"/>
      <c r="K25" s="34"/>
    </row>
    <row r="26" spans="1:11" s="1" customFormat="1" x14ac:dyDescent="0.2">
      <c r="A26" s="88">
        <v>2</v>
      </c>
      <c r="B26" s="172" t="s">
        <v>52</v>
      </c>
      <c r="C26" s="60"/>
      <c r="D26" s="60"/>
      <c r="E26" s="60"/>
      <c r="F26" s="68"/>
      <c r="G26" s="85"/>
      <c r="H26" s="2"/>
    </row>
    <row r="27" spans="1:11" x14ac:dyDescent="0.2">
      <c r="A27" s="86"/>
      <c r="B27" s="170" t="s">
        <v>38</v>
      </c>
      <c r="C27" s="54">
        <v>1</v>
      </c>
      <c r="D27" s="54"/>
      <c r="E27" s="60" t="s">
        <v>1</v>
      </c>
      <c r="F27" s="68"/>
      <c r="G27" s="85">
        <f>$D27*F27</f>
        <v>0</v>
      </c>
      <c r="H27" s="35"/>
      <c r="I27" s="36"/>
      <c r="J27" s="37"/>
      <c r="K27" s="34"/>
    </row>
    <row r="28" spans="1:11" x14ac:dyDescent="0.2">
      <c r="A28" s="86"/>
      <c r="B28" s="170" t="s">
        <v>39</v>
      </c>
      <c r="C28" s="54">
        <v>1</v>
      </c>
      <c r="D28" s="54"/>
      <c r="E28" s="60" t="s">
        <v>1</v>
      </c>
      <c r="F28" s="68"/>
      <c r="G28" s="85">
        <f>$D28*F28</f>
        <v>0</v>
      </c>
      <c r="H28" s="35"/>
      <c r="I28" s="36"/>
      <c r="J28" s="37"/>
      <c r="K28" s="34"/>
    </row>
    <row r="29" spans="1:11" s="1" customFormat="1" x14ac:dyDescent="0.2">
      <c r="A29" s="88"/>
      <c r="B29" s="170" t="s">
        <v>40</v>
      </c>
      <c r="C29" s="54">
        <v>1</v>
      </c>
      <c r="D29" s="54"/>
      <c r="E29" s="60" t="s">
        <v>1</v>
      </c>
      <c r="F29" s="68"/>
      <c r="G29" s="85">
        <f>$D29*F29</f>
        <v>0</v>
      </c>
      <c r="H29" s="2"/>
    </row>
    <row r="30" spans="1:11" s="1" customFormat="1" x14ac:dyDescent="0.2">
      <c r="A30" s="88"/>
      <c r="B30" s="170" t="s">
        <v>41</v>
      </c>
      <c r="C30" s="54">
        <v>1</v>
      </c>
      <c r="D30" s="54"/>
      <c r="E30" s="60" t="s">
        <v>1</v>
      </c>
      <c r="F30" s="68"/>
      <c r="G30" s="85">
        <f>$D30*F30</f>
        <v>0</v>
      </c>
      <c r="H30" s="2"/>
    </row>
    <row r="31" spans="1:11" s="1" customFormat="1" x14ac:dyDescent="0.2">
      <c r="A31" s="88"/>
      <c r="B31" s="170"/>
      <c r="C31" s="54"/>
      <c r="D31" s="54"/>
      <c r="E31" s="60"/>
      <c r="F31" s="68"/>
      <c r="G31" s="85"/>
      <c r="H31" s="2"/>
    </row>
    <row r="32" spans="1:11" x14ac:dyDescent="0.2">
      <c r="A32" s="81"/>
      <c r="B32" s="171" t="str">
        <f>"SOUS TOTAL "&amp;A26&amp;" : "&amp;B26</f>
        <v>SOUS TOTAL 2 : TRAVAUX DE DEPOSE</v>
      </c>
      <c r="C32" s="54"/>
      <c r="D32" s="54"/>
      <c r="E32" s="60"/>
      <c r="F32" s="68"/>
      <c r="G32" s="87">
        <f>SUM(G25:G31)</f>
        <v>0</v>
      </c>
      <c r="H32" s="35"/>
      <c r="I32" s="36"/>
      <c r="J32" s="37"/>
      <c r="K32" s="34"/>
    </row>
    <row r="33" spans="1:11" x14ac:dyDescent="0.2">
      <c r="A33" s="81"/>
      <c r="B33" s="171"/>
      <c r="C33" s="54"/>
      <c r="D33" s="54"/>
      <c r="E33" s="60"/>
      <c r="F33" s="68"/>
      <c r="G33" s="89"/>
      <c r="H33" s="35"/>
      <c r="I33" s="36"/>
      <c r="J33" s="37"/>
      <c r="K33" s="34"/>
    </row>
    <row r="34" spans="1:11" x14ac:dyDescent="0.2">
      <c r="A34" s="81"/>
      <c r="B34" s="171" t="str">
        <f>"SOUS TOTAL "&amp;A20&amp;" : "&amp;B20</f>
        <v>SOUS TOTAL  : DESCRIPTION DES TRAVAUX DE PREPARATION DE CHANTIER</v>
      </c>
      <c r="C34" s="54"/>
      <c r="D34" s="54"/>
      <c r="E34" s="60"/>
      <c r="F34" s="68"/>
      <c r="G34" s="87">
        <f>G32+G24</f>
        <v>0</v>
      </c>
      <c r="H34" s="35"/>
      <c r="I34" s="36"/>
      <c r="J34" s="37"/>
      <c r="K34" s="34"/>
    </row>
    <row r="35" spans="1:11" x14ac:dyDescent="0.2">
      <c r="A35" s="81"/>
      <c r="B35" s="171"/>
      <c r="C35" s="54"/>
      <c r="D35" s="54"/>
      <c r="E35" s="60"/>
      <c r="F35" s="68"/>
      <c r="G35" s="89"/>
      <c r="H35" s="35"/>
      <c r="I35" s="36"/>
      <c r="J35" s="37"/>
      <c r="K35" s="34"/>
    </row>
    <row r="36" spans="1:11" s="31" customFormat="1" ht="15.75" x14ac:dyDescent="0.2">
      <c r="A36" s="83"/>
      <c r="B36" s="167" t="s">
        <v>74</v>
      </c>
      <c r="C36" s="157"/>
      <c r="D36" s="168"/>
      <c r="E36" s="168"/>
      <c r="F36" s="168"/>
      <c r="G36" s="158"/>
      <c r="H36" s="33"/>
    </row>
    <row r="37" spans="1:11" s="31" customFormat="1" x14ac:dyDescent="0.2">
      <c r="A37" s="81"/>
      <c r="B37" s="171"/>
      <c r="C37" s="54"/>
      <c r="D37" s="54"/>
      <c r="E37" s="60"/>
      <c r="F37" s="68"/>
      <c r="G37" s="85"/>
      <c r="H37" s="33"/>
    </row>
    <row r="38" spans="1:11" s="1" customFormat="1" x14ac:dyDescent="0.2">
      <c r="A38" s="88">
        <v>1</v>
      </c>
      <c r="B38" s="172" t="s">
        <v>53</v>
      </c>
      <c r="C38" s="162" t="s">
        <v>30</v>
      </c>
      <c r="D38" s="173"/>
      <c r="E38" s="173"/>
      <c r="F38" s="173"/>
      <c r="G38" s="163"/>
      <c r="H38" s="2"/>
    </row>
    <row r="39" spans="1:11" x14ac:dyDescent="0.2">
      <c r="A39" s="81"/>
      <c r="B39" s="171"/>
      <c r="C39" s="54"/>
      <c r="D39" s="54"/>
      <c r="E39" s="60"/>
      <c r="F39" s="68"/>
      <c r="G39" s="89"/>
      <c r="H39" s="35"/>
      <c r="I39" s="36"/>
      <c r="J39" s="37"/>
      <c r="K39" s="34"/>
    </row>
    <row r="40" spans="1:11" s="1" customFormat="1" x14ac:dyDescent="0.2">
      <c r="A40" s="88">
        <v>2</v>
      </c>
      <c r="B40" s="172" t="s">
        <v>54</v>
      </c>
      <c r="C40" s="54"/>
      <c r="D40" s="54"/>
      <c r="E40" s="60"/>
      <c r="F40" s="68"/>
      <c r="G40" s="85"/>
      <c r="H40" s="2"/>
      <c r="I40" s="113"/>
    </row>
    <row r="41" spans="1:11" s="1" customFormat="1" x14ac:dyDescent="0.2">
      <c r="A41" s="88"/>
      <c r="B41" s="170" t="s">
        <v>57</v>
      </c>
      <c r="C41" s="54">
        <v>1</v>
      </c>
      <c r="D41" s="54"/>
      <c r="E41" s="60" t="s">
        <v>1</v>
      </c>
      <c r="F41" s="68"/>
      <c r="G41" s="85">
        <f>$D41*F41</f>
        <v>0</v>
      </c>
      <c r="H41" s="2"/>
    </row>
    <row r="42" spans="1:11" s="1" customFormat="1" x14ac:dyDescent="0.2">
      <c r="A42" s="88"/>
      <c r="B42" s="170" t="s">
        <v>55</v>
      </c>
      <c r="C42" s="54">
        <v>1</v>
      </c>
      <c r="D42" s="54"/>
      <c r="E42" s="60" t="s">
        <v>1</v>
      </c>
      <c r="F42" s="68"/>
      <c r="G42" s="85">
        <f>$D42*F42</f>
        <v>0</v>
      </c>
      <c r="H42" s="2"/>
    </row>
    <row r="43" spans="1:11" s="1" customFormat="1" ht="25.5" x14ac:dyDescent="0.2">
      <c r="A43" s="88"/>
      <c r="B43" s="170" t="s">
        <v>56</v>
      </c>
      <c r="C43" s="54">
        <v>1</v>
      </c>
      <c r="D43" s="54"/>
      <c r="E43" s="60" t="s">
        <v>1</v>
      </c>
      <c r="F43" s="68"/>
      <c r="G43" s="85">
        <f>$D43*F43</f>
        <v>0</v>
      </c>
      <c r="H43" s="2"/>
    </row>
    <row r="44" spans="1:11" s="1" customFormat="1" x14ac:dyDescent="0.2">
      <c r="A44" s="88"/>
      <c r="B44" s="170"/>
      <c r="C44" s="60"/>
      <c r="D44" s="60"/>
      <c r="E44" s="60"/>
      <c r="F44" s="68"/>
      <c r="G44" s="85"/>
      <c r="H44" s="2"/>
    </row>
    <row r="45" spans="1:11" x14ac:dyDescent="0.2">
      <c r="A45" s="81"/>
      <c r="B45" s="171" t="str">
        <f>"SOUS TOTAL "&amp;A40&amp;" : "&amp;B40</f>
        <v>SOUS TOTAL 2 : TABLEAU ELECTRIQUE</v>
      </c>
      <c r="C45" s="54"/>
      <c r="D45" s="54"/>
      <c r="E45" s="60"/>
      <c r="F45" s="68"/>
      <c r="G45" s="87">
        <f>SUM(G39:G44)</f>
        <v>0</v>
      </c>
      <c r="H45" s="35"/>
      <c r="I45" s="36"/>
      <c r="J45" s="37"/>
      <c r="K45" s="34"/>
    </row>
    <row r="46" spans="1:11" s="1" customFormat="1" x14ac:dyDescent="0.2">
      <c r="A46" s="88">
        <v>3</v>
      </c>
      <c r="B46" s="172" t="s">
        <v>58</v>
      </c>
      <c r="C46" s="54"/>
      <c r="D46" s="54"/>
      <c r="E46" s="60"/>
      <c r="F46" s="68"/>
      <c r="G46" s="85"/>
      <c r="H46" s="2"/>
    </row>
    <row r="47" spans="1:11" s="1" customFormat="1" x14ac:dyDescent="0.2">
      <c r="A47" s="88" t="s">
        <v>59</v>
      </c>
      <c r="B47" s="172" t="s">
        <v>33</v>
      </c>
      <c r="C47" s="54"/>
      <c r="D47" s="54"/>
      <c r="E47" s="60"/>
      <c r="F47" s="68"/>
      <c r="G47" s="85"/>
      <c r="H47" s="2"/>
    </row>
    <row r="48" spans="1:11" s="1" customFormat="1" ht="25.5" x14ac:dyDescent="0.2">
      <c r="A48" s="88"/>
      <c r="B48" s="170" t="s">
        <v>37</v>
      </c>
      <c r="C48" s="54">
        <v>2</v>
      </c>
      <c r="D48" s="54"/>
      <c r="E48" s="60" t="s">
        <v>1</v>
      </c>
      <c r="F48" s="68"/>
      <c r="G48" s="85">
        <f>$D48*F48</f>
        <v>0</v>
      </c>
      <c r="H48" s="2"/>
    </row>
    <row r="49" spans="1:11" s="1" customFormat="1" ht="25.5" x14ac:dyDescent="0.2">
      <c r="A49" s="88"/>
      <c r="B49" s="170" t="s">
        <v>60</v>
      </c>
      <c r="C49" s="54">
        <v>2</v>
      </c>
      <c r="D49" s="54"/>
      <c r="E49" s="60" t="s">
        <v>1</v>
      </c>
      <c r="F49" s="68"/>
      <c r="G49" s="85">
        <f>$D49*F49</f>
        <v>0</v>
      </c>
      <c r="H49" s="2"/>
    </row>
    <row r="50" spans="1:11" s="1" customFormat="1" x14ac:dyDescent="0.2">
      <c r="A50" s="88"/>
      <c r="B50" s="170"/>
      <c r="C50" s="54"/>
      <c r="D50" s="54"/>
      <c r="E50" s="60"/>
      <c r="F50" s="68"/>
      <c r="G50" s="85"/>
      <c r="H50" s="2"/>
    </row>
    <row r="51" spans="1:11" x14ac:dyDescent="0.2">
      <c r="A51" s="81"/>
      <c r="B51" s="171" t="str">
        <f>"SOUS TOTAL "&amp;A47&amp;" : "&amp;B47</f>
        <v>SOUS TOTAL 3.1 : Canalisations</v>
      </c>
      <c r="C51" s="54"/>
      <c r="D51" s="54"/>
      <c r="E51" s="60"/>
      <c r="F51" s="68"/>
      <c r="G51" s="87">
        <f>SUM(G46:G50)</f>
        <v>0</v>
      </c>
      <c r="H51" s="35"/>
      <c r="I51" s="36"/>
      <c r="J51" s="37"/>
      <c r="K51" s="34"/>
    </row>
    <row r="52" spans="1:11" s="1" customFormat="1" x14ac:dyDescent="0.2">
      <c r="A52" s="88"/>
      <c r="B52" s="172"/>
      <c r="C52" s="54"/>
      <c r="D52" s="54"/>
      <c r="E52" s="60"/>
      <c r="F52" s="68"/>
      <c r="G52" s="85"/>
      <c r="H52" s="2"/>
    </row>
    <row r="53" spans="1:11" s="1" customFormat="1" x14ac:dyDescent="0.2">
      <c r="A53" s="88" t="s">
        <v>61</v>
      </c>
      <c r="B53" s="172" t="s">
        <v>62</v>
      </c>
      <c r="C53" s="60"/>
      <c r="D53" s="60"/>
      <c r="E53" s="60"/>
      <c r="F53" s="68"/>
      <c r="G53" s="85"/>
      <c r="H53" s="2"/>
    </row>
    <row r="54" spans="1:11" s="1" customFormat="1" ht="25.5" x14ac:dyDescent="0.2">
      <c r="A54" s="88"/>
      <c r="B54" s="170" t="s">
        <v>32</v>
      </c>
      <c r="C54" s="54">
        <v>50</v>
      </c>
      <c r="D54" s="54"/>
      <c r="E54" s="60" t="s">
        <v>2</v>
      </c>
      <c r="F54" s="68"/>
      <c r="G54" s="85">
        <f>$D54*F54</f>
        <v>0</v>
      </c>
      <c r="H54" s="2"/>
    </row>
    <row r="55" spans="1:11" s="1" customFormat="1" x14ac:dyDescent="0.2">
      <c r="A55" s="88"/>
      <c r="B55" s="170"/>
      <c r="C55" s="60"/>
      <c r="D55" s="60"/>
      <c r="E55" s="60"/>
      <c r="F55" s="68"/>
      <c r="G55" s="85"/>
      <c r="H55" s="2"/>
    </row>
    <row r="56" spans="1:11" x14ac:dyDescent="0.2">
      <c r="A56" s="81"/>
      <c r="B56" s="171" t="str">
        <f>"SOUS TOTAL "&amp;A53&amp;" : "&amp;B53</f>
        <v>SOUS TOTAL 3.2 : Chemin de câbles</v>
      </c>
      <c r="C56" s="54"/>
      <c r="D56" s="54"/>
      <c r="E56" s="60"/>
      <c r="F56" s="68"/>
      <c r="G56" s="87">
        <f>SUM(G52:G55)</f>
        <v>0</v>
      </c>
      <c r="H56" s="35"/>
      <c r="I56" s="36"/>
      <c r="J56" s="37"/>
      <c r="K56" s="34"/>
    </row>
    <row r="57" spans="1:11" s="1" customFormat="1" x14ac:dyDescent="0.2">
      <c r="A57" s="88"/>
      <c r="B57" s="170"/>
      <c r="C57" s="60"/>
      <c r="D57" s="60"/>
      <c r="E57" s="60"/>
      <c r="F57" s="68"/>
      <c r="G57" s="85"/>
      <c r="H57" s="2"/>
    </row>
    <row r="58" spans="1:11" s="1" customFormat="1" ht="28.15" customHeight="1" x14ac:dyDescent="0.2">
      <c r="A58" s="88" t="s">
        <v>63</v>
      </c>
      <c r="B58" s="172" t="s">
        <v>34</v>
      </c>
      <c r="C58" s="60"/>
      <c r="D58" s="60"/>
      <c r="E58" s="60"/>
      <c r="F58" s="68"/>
      <c r="G58" s="85"/>
      <c r="H58" s="2"/>
    </row>
    <row r="59" spans="1:11" s="1" customFormat="1" x14ac:dyDescent="0.2">
      <c r="A59" s="88"/>
      <c r="B59" s="170" t="s">
        <v>64</v>
      </c>
      <c r="C59" s="54">
        <v>10</v>
      </c>
      <c r="D59" s="54"/>
      <c r="E59" s="60" t="s">
        <v>2</v>
      </c>
      <c r="F59" s="68"/>
      <c r="G59" s="85">
        <f>$D59*F59</f>
        <v>0</v>
      </c>
      <c r="H59" s="2"/>
    </row>
    <row r="60" spans="1:11" s="1" customFormat="1" x14ac:dyDescent="0.2">
      <c r="A60" s="88"/>
      <c r="B60" s="170"/>
      <c r="C60" s="60"/>
      <c r="D60" s="60"/>
      <c r="E60" s="60"/>
      <c r="F60" s="68"/>
      <c r="G60" s="85"/>
      <c r="H60" s="2"/>
    </row>
    <row r="61" spans="1:11" x14ac:dyDescent="0.2">
      <c r="A61" s="81"/>
      <c r="B61" s="171" t="str">
        <f>"SOUS TOTAL "&amp;A58&amp;" : "&amp;B58</f>
        <v>SOUS TOTAL 3.3 : Goulottes PVC</v>
      </c>
      <c r="C61" s="54"/>
      <c r="D61" s="54"/>
      <c r="E61" s="60"/>
      <c r="F61" s="68"/>
      <c r="G61" s="87">
        <f>SUM(G57:G60)</f>
        <v>0</v>
      </c>
      <c r="H61" s="35"/>
      <c r="I61" s="36"/>
      <c r="J61" s="37"/>
      <c r="K61" s="34"/>
    </row>
    <row r="62" spans="1:11" x14ac:dyDescent="0.2">
      <c r="A62" s="81"/>
      <c r="B62" s="171"/>
      <c r="C62" s="54"/>
      <c r="D62" s="54"/>
      <c r="E62" s="60"/>
      <c r="F62" s="68"/>
      <c r="G62" s="89"/>
      <c r="H62" s="35"/>
      <c r="I62" s="36"/>
      <c r="J62" s="37"/>
      <c r="K62" s="34"/>
    </row>
    <row r="63" spans="1:11" s="1" customFormat="1" ht="28.15" customHeight="1" x14ac:dyDescent="0.2">
      <c r="A63" s="88" t="s">
        <v>66</v>
      </c>
      <c r="B63" s="172" t="s">
        <v>67</v>
      </c>
      <c r="C63" s="60"/>
      <c r="D63" s="60"/>
      <c r="E63" s="60"/>
      <c r="F63" s="68"/>
      <c r="G63" s="85"/>
      <c r="H63" s="2"/>
    </row>
    <row r="64" spans="1:11" s="1" customFormat="1" x14ac:dyDescent="0.2">
      <c r="A64" s="88"/>
      <c r="B64" s="170" t="s">
        <v>68</v>
      </c>
      <c r="C64" s="76">
        <v>50</v>
      </c>
      <c r="D64" s="76"/>
      <c r="E64" s="77" t="s">
        <v>2</v>
      </c>
      <c r="F64" s="78"/>
      <c r="G64" s="85">
        <f>$D64*F64</f>
        <v>0</v>
      </c>
      <c r="H64" s="2"/>
    </row>
    <row r="65" spans="1:11" s="1" customFormat="1" x14ac:dyDescent="0.2">
      <c r="A65" s="88"/>
      <c r="B65" s="170"/>
      <c r="C65" s="60"/>
      <c r="D65" s="60"/>
      <c r="E65" s="60"/>
      <c r="F65" s="68"/>
      <c r="G65" s="85"/>
      <c r="H65" s="2"/>
    </row>
    <row r="66" spans="1:11" x14ac:dyDescent="0.2">
      <c r="A66" s="81"/>
      <c r="B66" s="171" t="str">
        <f>"SOUS TOTAL "&amp;A63&amp;" : "&amp;B63</f>
        <v>SOUS TOTAL 3.4 : Fourreaux</v>
      </c>
      <c r="C66" s="54"/>
      <c r="D66" s="54"/>
      <c r="E66" s="60"/>
      <c r="F66" s="68"/>
      <c r="G66" s="87">
        <f>SUM(G62:G65)</f>
        <v>0</v>
      </c>
      <c r="H66" s="35"/>
      <c r="I66" s="36"/>
      <c r="J66" s="37"/>
      <c r="K66" s="34"/>
    </row>
    <row r="67" spans="1:11" s="1" customFormat="1" x14ac:dyDescent="0.2">
      <c r="A67" s="88"/>
      <c r="B67" s="170"/>
      <c r="C67" s="60"/>
      <c r="D67" s="60"/>
      <c r="E67" s="60"/>
      <c r="F67" s="68"/>
      <c r="G67" s="85"/>
      <c r="H67" s="2"/>
    </row>
    <row r="68" spans="1:11" s="1" customFormat="1" x14ac:dyDescent="0.2">
      <c r="A68" s="88" t="s">
        <v>65</v>
      </c>
      <c r="B68" s="172" t="s">
        <v>35</v>
      </c>
      <c r="C68" s="60"/>
      <c r="D68" s="60"/>
      <c r="E68" s="60"/>
      <c r="F68" s="68"/>
      <c r="G68" s="85"/>
      <c r="H68" s="2"/>
    </row>
    <row r="69" spans="1:11" s="1" customFormat="1" x14ac:dyDescent="0.2">
      <c r="A69" s="88"/>
      <c r="B69" s="170" t="s">
        <v>42</v>
      </c>
      <c r="C69" s="54">
        <v>1</v>
      </c>
      <c r="D69" s="54"/>
      <c r="E69" s="60" t="s">
        <v>1</v>
      </c>
      <c r="F69" s="68"/>
      <c r="G69" s="85">
        <f>$D69*F69</f>
        <v>0</v>
      </c>
      <c r="H69" s="2"/>
    </row>
    <row r="70" spans="1:11" s="1" customFormat="1" x14ac:dyDescent="0.2">
      <c r="A70" s="88"/>
      <c r="B70" s="170"/>
      <c r="C70" s="60"/>
      <c r="D70" s="60"/>
      <c r="E70" s="60"/>
      <c r="F70" s="68"/>
      <c r="G70" s="85"/>
      <c r="H70" s="2"/>
    </row>
    <row r="71" spans="1:11" x14ac:dyDescent="0.2">
      <c r="A71" s="81"/>
      <c r="B71" s="171" t="str">
        <f>"SOUS TOTAL "&amp;A68&amp;" : "&amp;B68</f>
        <v>SOUS TOTAL 3.5 : Traversées de parois</v>
      </c>
      <c r="C71" s="54"/>
      <c r="D71" s="54"/>
      <c r="E71" s="60"/>
      <c r="F71" s="68"/>
      <c r="G71" s="87">
        <f>SUM(G67:G70)</f>
        <v>0</v>
      </c>
      <c r="H71" s="35"/>
      <c r="I71" s="36"/>
      <c r="J71" s="37"/>
      <c r="K71" s="34"/>
    </row>
    <row r="72" spans="1:11" s="1" customFormat="1" x14ac:dyDescent="0.2">
      <c r="A72" s="88"/>
      <c r="B72" s="170"/>
      <c r="C72" s="60"/>
      <c r="D72" s="60"/>
      <c r="E72" s="60"/>
      <c r="F72" s="68"/>
      <c r="G72" s="85"/>
      <c r="H72" s="2"/>
    </row>
    <row r="73" spans="1:11" x14ac:dyDescent="0.2">
      <c r="A73" s="81"/>
      <c r="B73" s="107" t="str">
        <f>"SOUS TOTAL "&amp;A46&amp;" : "&amp;B46</f>
        <v>SOUS TOTAL 3 : DISTRIBUTION</v>
      </c>
      <c r="C73" s="54"/>
      <c r="D73" s="54"/>
      <c r="E73" s="60"/>
      <c r="F73" s="68"/>
      <c r="G73" s="108">
        <f>G71+G66+G61+G56+G51</f>
        <v>0</v>
      </c>
      <c r="H73" s="35"/>
      <c r="I73" s="36"/>
      <c r="J73" s="37"/>
      <c r="K73" s="34"/>
    </row>
    <row r="74" spans="1:11" s="1" customFormat="1" x14ac:dyDescent="0.2">
      <c r="A74" s="88"/>
      <c r="B74" s="170"/>
      <c r="C74" s="60"/>
      <c r="D74" s="60"/>
      <c r="E74" s="60"/>
      <c r="F74" s="68"/>
      <c r="G74" s="85"/>
      <c r="H74" s="2"/>
    </row>
    <row r="75" spans="1:11" s="1" customFormat="1" x14ac:dyDescent="0.2">
      <c r="A75" s="88">
        <v>4</v>
      </c>
      <c r="B75" s="172" t="s">
        <v>71</v>
      </c>
      <c r="C75" s="54"/>
      <c r="D75" s="54"/>
      <c r="E75" s="60"/>
      <c r="F75" s="68"/>
      <c r="G75" s="85"/>
      <c r="H75" s="2"/>
    </row>
    <row r="76" spans="1:11" s="1" customFormat="1" ht="25.5" x14ac:dyDescent="0.2">
      <c r="A76" s="88"/>
      <c r="B76" s="170" t="s">
        <v>32</v>
      </c>
      <c r="C76" s="54"/>
      <c r="D76" s="54"/>
      <c r="E76" s="60"/>
      <c r="F76" s="68"/>
      <c r="G76" s="85"/>
      <c r="H76" s="2"/>
    </row>
    <row r="77" spans="1:11" s="1" customFormat="1" x14ac:dyDescent="0.2">
      <c r="A77" s="88"/>
      <c r="B77" s="174" t="s">
        <v>36</v>
      </c>
      <c r="C77" s="54">
        <v>4</v>
      </c>
      <c r="D77" s="54"/>
      <c r="E77" s="60" t="s">
        <v>31</v>
      </c>
      <c r="F77" s="68"/>
      <c r="G77" s="85">
        <f>$D77*F77</f>
        <v>0</v>
      </c>
      <c r="H77" s="2"/>
    </row>
    <row r="78" spans="1:11" s="1" customFormat="1" x14ac:dyDescent="0.2">
      <c r="A78" s="88"/>
      <c r="B78" s="174" t="s">
        <v>72</v>
      </c>
      <c r="C78" s="54">
        <v>5</v>
      </c>
      <c r="D78" s="54"/>
      <c r="E78" s="60" t="s">
        <v>31</v>
      </c>
      <c r="F78" s="68"/>
      <c r="G78" s="85">
        <f>$D78*F78</f>
        <v>0</v>
      </c>
      <c r="H78" s="2"/>
    </row>
    <row r="79" spans="1:11" s="1" customFormat="1" x14ac:dyDescent="0.2">
      <c r="A79" s="88"/>
      <c r="B79" s="174" t="s">
        <v>73</v>
      </c>
      <c r="C79" s="54">
        <v>12</v>
      </c>
      <c r="D79" s="54"/>
      <c r="E79" s="60" t="s">
        <v>31</v>
      </c>
      <c r="F79" s="68"/>
      <c r="G79" s="85">
        <f>$D79*F79</f>
        <v>0</v>
      </c>
      <c r="H79" s="2"/>
    </row>
    <row r="80" spans="1:11" s="1" customFormat="1" x14ac:dyDescent="0.2">
      <c r="A80" s="88"/>
      <c r="B80" s="170"/>
      <c r="C80" s="60"/>
      <c r="D80" s="60"/>
      <c r="E80" s="60"/>
      <c r="F80" s="68"/>
      <c r="G80" s="85"/>
      <c r="H80" s="2"/>
    </row>
    <row r="81" spans="1:188" x14ac:dyDescent="0.2">
      <c r="A81" s="81"/>
      <c r="B81" s="171" t="str">
        <f>"SOUS TOTAL "&amp;A75&amp;" : "&amp;B75</f>
        <v>SOUS TOTAL 4 : APPAREILS D'ECLAIRAGE</v>
      </c>
      <c r="C81" s="54"/>
      <c r="D81" s="54"/>
      <c r="E81" s="60"/>
      <c r="F81" s="68"/>
      <c r="G81" s="87">
        <f>SUM(G74:G80)</f>
        <v>0</v>
      </c>
      <c r="H81" s="35"/>
      <c r="I81" s="36"/>
      <c r="J81" s="37"/>
      <c r="K81" s="34"/>
    </row>
    <row r="82" spans="1:188" x14ac:dyDescent="0.2">
      <c r="A82" s="81"/>
      <c r="B82" s="171"/>
      <c r="C82" s="54"/>
      <c r="D82" s="54"/>
      <c r="E82" s="60"/>
      <c r="F82" s="68"/>
      <c r="G82" s="89"/>
      <c r="H82" s="35"/>
      <c r="I82" s="36"/>
      <c r="J82" s="37"/>
      <c r="K82" s="34"/>
    </row>
    <row r="83" spans="1:188" x14ac:dyDescent="0.2">
      <c r="A83" s="81"/>
      <c r="B83" s="171" t="str">
        <f>"SOUS TOTAL "&amp;A77&amp;" : "&amp;B36</f>
        <v>SOUS TOTAL  : DESCRIPTION DES TRAVAUX BASE DE COURANTS FORTS</v>
      </c>
      <c r="C83" s="54"/>
      <c r="D83" s="54"/>
      <c r="E83" s="60"/>
      <c r="F83" s="68"/>
      <c r="G83" s="87">
        <f>G81+G73+G45</f>
        <v>0</v>
      </c>
      <c r="H83" s="35"/>
      <c r="I83" s="36"/>
      <c r="J83" s="37"/>
      <c r="K83" s="34"/>
    </row>
    <row r="84" spans="1:188" s="1" customFormat="1" ht="13.5" thickBot="1" x14ac:dyDescent="0.25">
      <c r="A84" s="93"/>
      <c r="B84" s="94"/>
      <c r="C84" s="91"/>
      <c r="D84" s="91"/>
      <c r="E84" s="91"/>
      <c r="F84" s="92"/>
      <c r="G84" s="95"/>
      <c r="H84" s="2"/>
    </row>
    <row r="85" spans="1:188" ht="23.25" x14ac:dyDescent="0.2">
      <c r="A85" s="147" t="s">
        <v>76</v>
      </c>
      <c r="B85" s="148"/>
      <c r="C85" s="148"/>
      <c r="D85" s="148"/>
      <c r="E85" s="148"/>
      <c r="F85" s="148"/>
      <c r="G85" s="149"/>
      <c r="H85" s="35"/>
      <c r="I85" s="35"/>
      <c r="J85" s="35"/>
      <c r="K85" s="34"/>
    </row>
    <row r="86" spans="1:188" s="22" customFormat="1" x14ac:dyDescent="0.2">
      <c r="A86" s="81"/>
      <c r="B86" s="175"/>
      <c r="C86" s="55"/>
      <c r="D86" s="55"/>
      <c r="E86" s="60"/>
      <c r="F86" s="69"/>
      <c r="G86" s="96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  <c r="GF86" s="21"/>
    </row>
    <row r="87" spans="1:188" ht="15" x14ac:dyDescent="0.25">
      <c r="A87" s="97"/>
      <c r="B87" s="176" t="str">
        <f>B7</f>
        <v>PRESENTATION DU SITE</v>
      </c>
      <c r="C87" s="56"/>
      <c r="D87" s="56"/>
      <c r="E87" s="61"/>
      <c r="F87" s="70"/>
      <c r="G87" s="98"/>
      <c r="H87" s="35"/>
      <c r="I87" s="36"/>
      <c r="J87" s="37"/>
      <c r="K87" s="34"/>
    </row>
    <row r="88" spans="1:188" x14ac:dyDescent="0.2">
      <c r="A88" s="81"/>
      <c r="B88" s="177"/>
      <c r="C88" s="55"/>
      <c r="D88" s="55"/>
      <c r="E88" s="60"/>
      <c r="F88" s="68"/>
      <c r="G88" s="99"/>
      <c r="H88" s="35"/>
      <c r="I88" s="36"/>
      <c r="J88" s="37"/>
      <c r="K88" s="34"/>
    </row>
    <row r="89" spans="1:188" ht="15" x14ac:dyDescent="0.25">
      <c r="A89" s="97"/>
      <c r="B89" s="176" t="str">
        <f>B9</f>
        <v>GENERALITES</v>
      </c>
      <c r="C89" s="56"/>
      <c r="D89" s="56"/>
      <c r="E89" s="61"/>
      <c r="F89" s="70"/>
      <c r="G89" s="98"/>
      <c r="H89" s="35"/>
      <c r="I89" s="36"/>
      <c r="J89" s="37"/>
      <c r="K89" s="34"/>
    </row>
    <row r="90" spans="1:188" x14ac:dyDescent="0.2">
      <c r="A90" s="81"/>
      <c r="B90" s="177"/>
      <c r="C90" s="55"/>
      <c r="D90" s="55"/>
      <c r="E90" s="60"/>
      <c r="F90" s="68"/>
      <c r="G90" s="99"/>
      <c r="H90" s="35"/>
      <c r="I90" s="36"/>
      <c r="J90" s="37"/>
      <c r="K90" s="34"/>
    </row>
    <row r="91" spans="1:188" ht="15.6" customHeight="1" x14ac:dyDescent="0.25">
      <c r="A91" s="97"/>
      <c r="B91" s="176" t="str">
        <f>B11</f>
        <v>REALISATIONS</v>
      </c>
      <c r="C91" s="56"/>
      <c r="D91" s="56"/>
      <c r="E91" s="61"/>
      <c r="F91" s="70"/>
      <c r="G91" s="98"/>
      <c r="H91" s="35"/>
      <c r="I91" s="36"/>
      <c r="J91" s="37"/>
      <c r="K91" s="34"/>
    </row>
    <row r="92" spans="1:188" x14ac:dyDescent="0.2">
      <c r="A92" s="81"/>
      <c r="B92" s="177"/>
      <c r="C92" s="55"/>
      <c r="D92" s="55"/>
      <c r="E92" s="60"/>
      <c r="F92" s="68"/>
      <c r="G92" s="99"/>
      <c r="H92" s="35"/>
      <c r="I92" s="36"/>
      <c r="J92" s="37"/>
      <c r="K92" s="34"/>
    </row>
    <row r="93" spans="1:188" ht="15" x14ac:dyDescent="0.25">
      <c r="A93" s="97"/>
      <c r="B93" s="176" t="str">
        <f>B13</f>
        <v>ELEMENTS A FOUNIR PAR L'ENTREPRISE</v>
      </c>
      <c r="C93" s="56"/>
      <c r="D93" s="56"/>
      <c r="E93" s="61"/>
      <c r="F93" s="70"/>
      <c r="G93" s="98">
        <f>+G16</f>
        <v>0</v>
      </c>
      <c r="H93" s="35"/>
      <c r="I93" s="36"/>
      <c r="J93" s="37"/>
      <c r="K93" s="34"/>
    </row>
    <row r="94" spans="1:188" s="22" customFormat="1" x14ac:dyDescent="0.2">
      <c r="A94" s="81"/>
      <c r="B94" s="175" t="str">
        <f>B14</f>
        <v>Réalisation des plans d'exécutions et détails</v>
      </c>
      <c r="C94" s="55"/>
      <c r="D94" s="55"/>
      <c r="E94" s="60"/>
      <c r="F94" s="69"/>
      <c r="G94" s="96">
        <f>G14</f>
        <v>0</v>
      </c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  <c r="FV94" s="21"/>
      <c r="FW94" s="21"/>
      <c r="FX94" s="21"/>
      <c r="FY94" s="21"/>
      <c r="FZ94" s="21"/>
      <c r="GA94" s="21"/>
      <c r="GB94" s="21"/>
      <c r="GC94" s="21"/>
      <c r="GD94" s="21"/>
      <c r="GE94" s="21"/>
      <c r="GF94" s="21"/>
    </row>
    <row r="95" spans="1:188" s="22" customFormat="1" x14ac:dyDescent="0.2">
      <c r="A95" s="81"/>
      <c r="B95" s="175" t="str">
        <f>B15</f>
        <v>Réalisation des ouvrages exécutés</v>
      </c>
      <c r="C95" s="55"/>
      <c r="D95" s="55"/>
      <c r="E95" s="60"/>
      <c r="F95" s="69"/>
      <c r="G95" s="96">
        <f>G15</f>
        <v>0</v>
      </c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  <c r="GF95" s="21"/>
    </row>
    <row r="96" spans="1:188" s="22" customFormat="1" x14ac:dyDescent="0.2">
      <c r="A96" s="81"/>
      <c r="B96" s="175"/>
      <c r="C96" s="55"/>
      <c r="D96" s="55"/>
      <c r="E96" s="60"/>
      <c r="F96" s="69"/>
      <c r="G96" s="96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  <c r="FV96" s="21"/>
      <c r="FW96" s="21"/>
      <c r="FX96" s="21"/>
      <c r="FY96" s="21"/>
      <c r="FZ96" s="21"/>
      <c r="GA96" s="21"/>
      <c r="GB96" s="21"/>
      <c r="GC96" s="21"/>
      <c r="GD96" s="21"/>
      <c r="GE96" s="21"/>
      <c r="GF96" s="21"/>
    </row>
    <row r="97" spans="1:188" ht="15" x14ac:dyDescent="0.25">
      <c r="A97" s="97"/>
      <c r="B97" s="176" t="str">
        <f>B18</f>
        <v>RECEPTION DES INSTALLATIONS</v>
      </c>
      <c r="C97" s="56"/>
      <c r="D97" s="56"/>
      <c r="E97" s="61"/>
      <c r="F97" s="70"/>
      <c r="G97" s="98"/>
      <c r="H97" s="35"/>
      <c r="I97" s="36"/>
      <c r="J97" s="37"/>
      <c r="K97" s="34"/>
    </row>
    <row r="98" spans="1:188" s="22" customFormat="1" x14ac:dyDescent="0.2">
      <c r="A98" s="81"/>
      <c r="B98" s="175"/>
      <c r="C98" s="55"/>
      <c r="D98" s="55"/>
      <c r="E98" s="60"/>
      <c r="F98" s="69"/>
      <c r="G98" s="96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  <c r="FV98" s="21"/>
      <c r="FW98" s="21"/>
      <c r="FX98" s="21"/>
      <c r="FY98" s="21"/>
      <c r="FZ98" s="21"/>
      <c r="GA98" s="21"/>
      <c r="GB98" s="21"/>
      <c r="GC98" s="21"/>
      <c r="GD98" s="21"/>
      <c r="GE98" s="21"/>
      <c r="GF98" s="21"/>
    </row>
    <row r="99" spans="1:188" ht="15" x14ac:dyDescent="0.25">
      <c r="A99" s="97"/>
      <c r="B99" s="176" t="str">
        <f>B20</f>
        <v>DESCRIPTION DES TRAVAUX DE PREPARATION DE CHANTIER</v>
      </c>
      <c r="C99" s="56"/>
      <c r="D99" s="56"/>
      <c r="E99" s="61"/>
      <c r="F99" s="70"/>
      <c r="G99" s="98">
        <f>+G24+G32</f>
        <v>0</v>
      </c>
      <c r="H99" s="35"/>
      <c r="I99" s="36"/>
      <c r="J99" s="37"/>
      <c r="K99" s="34"/>
    </row>
    <row r="100" spans="1:188" s="22" customFormat="1" x14ac:dyDescent="0.2">
      <c r="A100" s="100">
        <f>+A22</f>
        <v>1</v>
      </c>
      <c r="B100" s="178" t="str">
        <f>+B22</f>
        <v>INSTALLATION DE CHANTIER</v>
      </c>
      <c r="C100" s="55"/>
      <c r="D100" s="55"/>
      <c r="E100" s="60"/>
      <c r="F100" s="69"/>
      <c r="G100" s="96">
        <f>+G24</f>
        <v>0</v>
      </c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  <c r="GB100" s="21"/>
      <c r="GC100" s="21"/>
      <c r="GD100" s="21"/>
      <c r="GE100" s="21"/>
      <c r="GF100" s="21"/>
    </row>
    <row r="101" spans="1:188" s="22" customFormat="1" x14ac:dyDescent="0.2">
      <c r="A101" s="100">
        <f>+A26</f>
        <v>2</v>
      </c>
      <c r="B101" s="178" t="str">
        <f>+B26</f>
        <v>TRAVAUX DE DEPOSE</v>
      </c>
      <c r="C101" s="55"/>
      <c r="D101" s="55"/>
      <c r="E101" s="60"/>
      <c r="F101" s="69"/>
      <c r="G101" s="96">
        <f>+G32</f>
        <v>0</v>
      </c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  <c r="FV101" s="21"/>
      <c r="FW101" s="21"/>
      <c r="FX101" s="21"/>
      <c r="FY101" s="21"/>
      <c r="FZ101" s="21"/>
      <c r="GA101" s="21"/>
      <c r="GB101" s="21"/>
      <c r="GC101" s="21"/>
      <c r="GD101" s="21"/>
      <c r="GE101" s="21"/>
      <c r="GF101" s="21"/>
    </row>
    <row r="102" spans="1:188" s="22" customFormat="1" x14ac:dyDescent="0.2">
      <c r="A102" s="100"/>
      <c r="B102" s="178"/>
      <c r="C102" s="55"/>
      <c r="D102" s="55"/>
      <c r="E102" s="60"/>
      <c r="F102" s="69"/>
      <c r="G102" s="96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  <c r="FV102" s="21"/>
      <c r="FW102" s="21"/>
      <c r="FX102" s="21"/>
      <c r="FY102" s="21"/>
      <c r="FZ102" s="21"/>
      <c r="GA102" s="21"/>
      <c r="GB102" s="21"/>
      <c r="GC102" s="21"/>
      <c r="GD102" s="21"/>
      <c r="GE102" s="21"/>
      <c r="GF102" s="21"/>
    </row>
    <row r="103" spans="1:188" ht="15" x14ac:dyDescent="0.25">
      <c r="A103" s="97"/>
      <c r="B103" s="176" t="str">
        <f>+B36</f>
        <v>DESCRIPTION DES TRAVAUX BASE DE COURANTS FORTS</v>
      </c>
      <c r="C103" s="56"/>
      <c r="D103" s="56"/>
      <c r="E103" s="61"/>
      <c r="F103" s="70"/>
      <c r="G103" s="98">
        <f>+G83</f>
        <v>0</v>
      </c>
      <c r="H103" s="35"/>
      <c r="I103" s="36"/>
      <c r="J103" s="37"/>
      <c r="K103" s="34"/>
    </row>
    <row r="104" spans="1:188" s="22" customFormat="1" x14ac:dyDescent="0.2">
      <c r="A104" s="100">
        <f>+A38</f>
        <v>1</v>
      </c>
      <c r="B104" s="178" t="str">
        <f>+B38</f>
        <v>ORIGINE DES INSTALLATIONS</v>
      </c>
      <c r="C104" s="55" t="s">
        <v>30</v>
      </c>
      <c r="D104" s="55"/>
      <c r="E104" s="60"/>
      <c r="F104" s="69"/>
      <c r="G104" s="96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  <c r="FV104" s="21"/>
      <c r="FW104" s="21"/>
      <c r="FX104" s="21"/>
      <c r="FY104" s="21"/>
      <c r="FZ104" s="21"/>
      <c r="GA104" s="21"/>
      <c r="GB104" s="21"/>
      <c r="GC104" s="21"/>
      <c r="GD104" s="21"/>
      <c r="GE104" s="21"/>
      <c r="GF104" s="21"/>
    </row>
    <row r="105" spans="1:188" s="22" customFormat="1" x14ac:dyDescent="0.2">
      <c r="A105" s="100">
        <f>+A40</f>
        <v>2</v>
      </c>
      <c r="B105" s="178" t="str">
        <f>+B40</f>
        <v>TABLEAU ELECTRIQUE</v>
      </c>
      <c r="C105" s="55"/>
      <c r="D105" s="55"/>
      <c r="E105" s="60"/>
      <c r="F105" s="69"/>
      <c r="G105" s="96">
        <f>+G45</f>
        <v>0</v>
      </c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  <c r="FV105" s="21"/>
      <c r="FW105" s="21"/>
      <c r="FX105" s="21"/>
      <c r="FY105" s="21"/>
      <c r="FZ105" s="21"/>
      <c r="GA105" s="21"/>
      <c r="GB105" s="21"/>
      <c r="GC105" s="21"/>
      <c r="GD105" s="21"/>
      <c r="GE105" s="21"/>
      <c r="GF105" s="21"/>
    </row>
    <row r="106" spans="1:188" s="22" customFormat="1" x14ac:dyDescent="0.2">
      <c r="A106" s="100">
        <f>+A46</f>
        <v>3</v>
      </c>
      <c r="B106" s="178" t="str">
        <f>+B46</f>
        <v>DISTRIBUTION</v>
      </c>
      <c r="C106" s="55"/>
      <c r="D106" s="55"/>
      <c r="E106" s="60"/>
      <c r="F106" s="69"/>
      <c r="G106" s="96">
        <f>+G73</f>
        <v>0</v>
      </c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  <c r="FV106" s="21"/>
      <c r="FW106" s="21"/>
      <c r="FX106" s="21"/>
      <c r="FY106" s="21"/>
      <c r="FZ106" s="21"/>
      <c r="GA106" s="21"/>
      <c r="GB106" s="21"/>
      <c r="GC106" s="21"/>
      <c r="GD106" s="21"/>
      <c r="GE106" s="21"/>
      <c r="GF106" s="21"/>
    </row>
    <row r="107" spans="1:188" x14ac:dyDescent="0.2">
      <c r="A107" s="100">
        <f>+A75</f>
        <v>4</v>
      </c>
      <c r="B107" s="178" t="str">
        <f>+B75</f>
        <v>APPAREILS D'ECLAIRAGE</v>
      </c>
      <c r="C107" s="55"/>
      <c r="D107" s="55"/>
      <c r="E107" s="60"/>
      <c r="F107" s="69"/>
      <c r="G107" s="96">
        <f>+G81</f>
        <v>0</v>
      </c>
    </row>
    <row r="108" spans="1:188" x14ac:dyDescent="0.2">
      <c r="A108" s="81"/>
      <c r="B108" s="177"/>
      <c r="C108" s="57"/>
      <c r="D108" s="57"/>
      <c r="E108" s="62"/>
      <c r="F108" s="71"/>
      <c r="G108" s="99"/>
      <c r="J108" s="38"/>
    </row>
    <row r="109" spans="1:188" x14ac:dyDescent="0.2">
      <c r="A109" s="81"/>
      <c r="B109" s="179" t="s">
        <v>6</v>
      </c>
      <c r="C109" s="55"/>
      <c r="D109" s="55"/>
      <c r="E109" s="60"/>
      <c r="F109" s="69"/>
      <c r="G109" s="96">
        <f>+G103+G99+G97+G93+G91+G89+G87</f>
        <v>0</v>
      </c>
      <c r="H109" s="39"/>
      <c r="J109" s="40"/>
    </row>
    <row r="110" spans="1:188" x14ac:dyDescent="0.2">
      <c r="A110" s="81"/>
      <c r="B110" s="177"/>
      <c r="C110" s="55"/>
      <c r="D110" s="55"/>
      <c r="E110" s="60"/>
      <c r="F110" s="69"/>
      <c r="G110" s="96"/>
      <c r="H110" s="41"/>
    </row>
    <row r="111" spans="1:188" x14ac:dyDescent="0.2">
      <c r="A111" s="81"/>
      <c r="B111" s="180" t="s">
        <v>8</v>
      </c>
      <c r="C111" s="58"/>
      <c r="D111" s="58"/>
      <c r="E111" s="63"/>
      <c r="F111" s="72"/>
      <c r="G111" s="101">
        <f>0.2*G109</f>
        <v>0</v>
      </c>
    </row>
    <row r="112" spans="1:188" x14ac:dyDescent="0.2">
      <c r="A112" s="81"/>
      <c r="B112" s="177"/>
      <c r="C112" s="55"/>
      <c r="D112" s="55"/>
      <c r="E112" s="60"/>
      <c r="F112" s="69"/>
      <c r="G112" s="96"/>
    </row>
    <row r="113" spans="1:188" ht="15" x14ac:dyDescent="0.25">
      <c r="A113" s="81"/>
      <c r="B113" s="181" t="s">
        <v>7</v>
      </c>
      <c r="C113" s="59"/>
      <c r="D113" s="59"/>
      <c r="E113" s="64"/>
      <c r="F113" s="73"/>
      <c r="G113" s="102">
        <f>SUM(G109:G112)</f>
        <v>0</v>
      </c>
    </row>
    <row r="114" spans="1:188" ht="13.5" thickBot="1" x14ac:dyDescent="0.25">
      <c r="A114" s="90"/>
      <c r="B114" s="103"/>
      <c r="C114" s="104"/>
      <c r="D114" s="104"/>
      <c r="E114" s="91"/>
      <c r="F114" s="105"/>
      <c r="G114" s="106"/>
    </row>
    <row r="115" spans="1:188" s="22" customFormat="1" x14ac:dyDescent="0.2">
      <c r="A115" s="42"/>
      <c r="B115" s="20"/>
      <c r="C115" s="26"/>
      <c r="D115" s="26"/>
      <c r="E115" s="24"/>
      <c r="F115" s="25"/>
      <c r="G115" s="27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  <c r="FV115" s="21"/>
      <c r="FW115" s="21"/>
      <c r="FX115" s="21"/>
      <c r="FY115" s="21"/>
      <c r="FZ115" s="21"/>
      <c r="GA115" s="21"/>
      <c r="GB115" s="21"/>
      <c r="GC115" s="21"/>
      <c r="GD115" s="21"/>
      <c r="GE115" s="21"/>
      <c r="GF115" s="21"/>
    </row>
    <row r="116" spans="1:188" s="22" customFormat="1" x14ac:dyDescent="0.2">
      <c r="A116" s="42"/>
      <c r="B116" s="20"/>
      <c r="C116" s="26"/>
      <c r="D116" s="26"/>
      <c r="E116" s="24"/>
      <c r="F116" s="25"/>
      <c r="G116" s="27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  <c r="FV116" s="21"/>
      <c r="FW116" s="21"/>
      <c r="FX116" s="21"/>
      <c r="FY116" s="21"/>
      <c r="FZ116" s="21"/>
      <c r="GA116" s="21"/>
      <c r="GB116" s="21"/>
      <c r="GC116" s="21"/>
      <c r="GD116" s="21"/>
      <c r="GE116" s="21"/>
      <c r="GF116" s="21"/>
    </row>
    <row r="117" spans="1:188" s="22" customFormat="1" x14ac:dyDescent="0.2">
      <c r="A117" s="42"/>
      <c r="B117" s="20"/>
      <c r="C117" s="26"/>
      <c r="D117" s="26"/>
      <c r="E117" s="24"/>
      <c r="F117" s="25"/>
      <c r="G117" s="27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  <c r="FV117" s="21"/>
      <c r="FW117" s="21"/>
      <c r="FX117" s="21"/>
      <c r="FY117" s="21"/>
      <c r="FZ117" s="21"/>
      <c r="GA117" s="21"/>
      <c r="GB117" s="21"/>
      <c r="GC117" s="21"/>
      <c r="GD117" s="21"/>
      <c r="GE117" s="21"/>
      <c r="GF117" s="21"/>
    </row>
    <row r="118" spans="1:188" s="22" customFormat="1" x14ac:dyDescent="0.2">
      <c r="A118" s="42"/>
      <c r="B118" s="20"/>
      <c r="C118" s="26"/>
      <c r="D118" s="26"/>
      <c r="E118" s="24"/>
      <c r="F118" s="25"/>
      <c r="G118" s="27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  <c r="FV118" s="21"/>
      <c r="FW118" s="21"/>
      <c r="FX118" s="21"/>
      <c r="FY118" s="21"/>
      <c r="FZ118" s="21"/>
      <c r="GA118" s="21"/>
      <c r="GB118" s="21"/>
      <c r="GC118" s="21"/>
      <c r="GD118" s="21"/>
      <c r="GE118" s="21"/>
      <c r="GF118" s="21"/>
    </row>
    <row r="119" spans="1:188" s="22" customFormat="1" x14ac:dyDescent="0.2">
      <c r="A119" s="42"/>
      <c r="B119" s="20"/>
      <c r="C119" s="26"/>
      <c r="D119" s="26"/>
      <c r="E119" s="24"/>
      <c r="F119" s="25"/>
      <c r="G119" s="27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  <c r="FV119" s="21"/>
      <c r="FW119" s="21"/>
      <c r="FX119" s="21"/>
      <c r="FY119" s="21"/>
      <c r="FZ119" s="21"/>
      <c r="GA119" s="21"/>
      <c r="GB119" s="21"/>
      <c r="GC119" s="21"/>
      <c r="GD119" s="21"/>
      <c r="GE119" s="21"/>
      <c r="GF119" s="21"/>
    </row>
    <row r="120" spans="1:188" s="22" customFormat="1" x14ac:dyDescent="0.2">
      <c r="A120" s="42"/>
      <c r="B120" s="20"/>
      <c r="C120" s="26"/>
      <c r="D120" s="26"/>
      <c r="E120" s="24"/>
      <c r="F120" s="25"/>
      <c r="G120" s="27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GB120" s="21"/>
      <c r="GC120" s="21"/>
      <c r="GD120" s="21"/>
      <c r="GE120" s="21"/>
      <c r="GF120" s="21"/>
    </row>
  </sheetData>
  <mergeCells count="12">
    <mergeCell ref="A85:G85"/>
    <mergeCell ref="A1:G2"/>
    <mergeCell ref="F3:G3"/>
    <mergeCell ref="C7:G7"/>
    <mergeCell ref="C9:G9"/>
    <mergeCell ref="A3:A5"/>
    <mergeCell ref="C38:G38"/>
    <mergeCell ref="C11:G11"/>
    <mergeCell ref="C13:G13"/>
    <mergeCell ref="C18:G18"/>
    <mergeCell ref="C20:G20"/>
    <mergeCell ref="C36:G36"/>
  </mergeCells>
  <printOptions horizontalCentered="1"/>
  <pageMargins left="0" right="0" top="0.19685039370078741" bottom="0.78740157480314965" header="0.51181102362204722" footer="0.19685039370078741"/>
  <pageSetup paperSize="9" scale="60" firstPageNumber="2" fitToHeight="0" orientation="portrait" useFirstPageNumber="1" r:id="rId1"/>
  <headerFooter scaleWithDoc="0" alignWithMargins="0">
    <oddFooter>&amp;RPage - &amp;P</oddFooter>
  </headerFooter>
  <rowBreaks count="1" manualBreakCount="1">
    <brk id="8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77CAE-0843-496C-8632-18EE8E2B0D0D}">
  <sheetPr>
    <pageSetUpPr fitToPage="1"/>
  </sheetPr>
  <dimension ref="A1:GF78"/>
  <sheetViews>
    <sheetView showZeros="0" tabSelected="1" view="pageBreakPreview" zoomScale="85" zoomScaleNormal="100" zoomScaleSheetLayoutView="85" workbookViewId="0">
      <pane ySplit="5" topLeftCell="A48" activePane="bottomLeft" state="frozen"/>
      <selection activeCell="C25" sqref="C25:H25"/>
      <selection pane="bottomLeft" activeCell="C25" sqref="C25:H25"/>
    </sheetView>
  </sheetViews>
  <sheetFormatPr baseColWidth="10" defaultColWidth="11.42578125" defaultRowHeight="12.75" x14ac:dyDescent="0.2"/>
  <cols>
    <col min="1" max="1" width="9.140625" style="28" customWidth="1"/>
    <col min="2" max="2" width="106.42578125" style="20" customWidth="1"/>
    <col min="3" max="4" width="9" style="26" customWidth="1"/>
    <col min="5" max="5" width="9" style="24" customWidth="1"/>
    <col min="6" max="7" width="12.7109375" style="25" customWidth="1"/>
    <col min="8" max="8" width="11.42578125" style="22"/>
    <col min="9" max="9" width="11.42578125" style="21"/>
    <col min="10" max="10" width="12.28515625" style="21" bestFit="1" customWidth="1"/>
    <col min="11" max="16384" width="11.42578125" style="21"/>
  </cols>
  <sheetData>
    <row r="1" spans="1:11" ht="12.75" customHeight="1" x14ac:dyDescent="0.2">
      <c r="A1" s="150" t="s">
        <v>43</v>
      </c>
      <c r="B1" s="151"/>
      <c r="C1" s="151"/>
      <c r="D1" s="151"/>
      <c r="E1" s="151"/>
      <c r="F1" s="151"/>
      <c r="G1" s="152"/>
    </row>
    <row r="2" spans="1:11" ht="37.5" customHeight="1" x14ac:dyDescent="0.2">
      <c r="A2" s="153"/>
      <c r="B2" s="164"/>
      <c r="C2" s="164"/>
      <c r="D2" s="164"/>
      <c r="E2" s="164"/>
      <c r="F2" s="164"/>
      <c r="G2" s="154"/>
    </row>
    <row r="3" spans="1:11" x14ac:dyDescent="0.2">
      <c r="A3" s="159" t="s">
        <v>75</v>
      </c>
      <c r="B3" s="43"/>
      <c r="C3" s="109"/>
      <c r="D3" s="109"/>
      <c r="E3" s="44"/>
      <c r="F3" s="155" t="s">
        <v>19</v>
      </c>
      <c r="G3" s="156"/>
    </row>
    <row r="4" spans="1:11" ht="29.25" customHeight="1" x14ac:dyDescent="0.2">
      <c r="A4" s="160"/>
      <c r="B4" s="165" t="s">
        <v>0</v>
      </c>
      <c r="C4" s="110" t="s">
        <v>91</v>
      </c>
      <c r="D4" s="110" t="s">
        <v>92</v>
      </c>
      <c r="E4" s="23" t="s">
        <v>18</v>
      </c>
      <c r="F4" s="23" t="s">
        <v>4</v>
      </c>
      <c r="G4" s="79" t="s">
        <v>5</v>
      </c>
    </row>
    <row r="5" spans="1:11" x14ac:dyDescent="0.2">
      <c r="A5" s="161"/>
      <c r="B5" s="45"/>
      <c r="C5" s="111"/>
      <c r="D5" s="111"/>
      <c r="E5" s="46"/>
      <c r="F5" s="47" t="s">
        <v>3</v>
      </c>
      <c r="G5" s="80" t="s">
        <v>3</v>
      </c>
    </row>
    <row r="6" spans="1:11" x14ac:dyDescent="0.2">
      <c r="A6" s="81"/>
      <c r="B6" s="182"/>
      <c r="C6" s="65"/>
      <c r="D6" s="65"/>
      <c r="E6" s="66"/>
      <c r="F6" s="67"/>
      <c r="G6" s="82"/>
    </row>
    <row r="7" spans="1:11" s="31" customFormat="1" ht="15.75" x14ac:dyDescent="0.2">
      <c r="A7" s="83"/>
      <c r="B7" s="167" t="s">
        <v>90</v>
      </c>
      <c r="C7" s="157"/>
      <c r="D7" s="168"/>
      <c r="E7" s="168"/>
      <c r="F7" s="168"/>
      <c r="G7" s="158"/>
      <c r="H7" s="33"/>
    </row>
    <row r="8" spans="1:11" s="31" customFormat="1" x14ac:dyDescent="0.2">
      <c r="A8" s="81"/>
      <c r="B8" s="171"/>
      <c r="C8" s="54"/>
      <c r="D8" s="54"/>
      <c r="E8" s="60"/>
      <c r="F8" s="68"/>
      <c r="G8" s="85"/>
      <c r="H8" s="33"/>
    </row>
    <row r="9" spans="1:11" s="1" customFormat="1" x14ac:dyDescent="0.2">
      <c r="A9" s="88">
        <v>1</v>
      </c>
      <c r="B9" s="172" t="s">
        <v>77</v>
      </c>
      <c r="C9" s="162" t="s">
        <v>30</v>
      </c>
      <c r="D9" s="173"/>
      <c r="E9" s="173"/>
      <c r="F9" s="173"/>
      <c r="G9" s="163"/>
      <c r="H9" s="2"/>
    </row>
    <row r="10" spans="1:11" x14ac:dyDescent="0.2">
      <c r="A10" s="81"/>
      <c r="B10" s="171"/>
      <c r="C10" s="54"/>
      <c r="D10" s="54"/>
      <c r="E10" s="60"/>
      <c r="F10" s="68"/>
      <c r="G10" s="89"/>
      <c r="H10" s="35"/>
      <c r="I10" s="36"/>
      <c r="J10" s="37"/>
      <c r="K10" s="34"/>
    </row>
    <row r="11" spans="1:11" s="1" customFormat="1" x14ac:dyDescent="0.2">
      <c r="A11" s="88">
        <v>2</v>
      </c>
      <c r="B11" s="172" t="s">
        <v>54</v>
      </c>
      <c r="C11" s="54"/>
      <c r="D11" s="54"/>
      <c r="E11" s="60"/>
      <c r="F11" s="68"/>
      <c r="G11" s="85"/>
      <c r="H11" s="2"/>
    </row>
    <row r="12" spans="1:11" s="1" customFormat="1" x14ac:dyDescent="0.2">
      <c r="A12" s="88"/>
      <c r="B12" s="170" t="s">
        <v>83</v>
      </c>
      <c r="C12" s="54">
        <v>1</v>
      </c>
      <c r="D12" s="54"/>
      <c r="E12" s="60" t="s">
        <v>1</v>
      </c>
      <c r="F12" s="68"/>
      <c r="G12" s="85">
        <f>$D12*F12</f>
        <v>0</v>
      </c>
      <c r="H12" s="2"/>
    </row>
    <row r="13" spans="1:11" s="1" customFormat="1" x14ac:dyDescent="0.2">
      <c r="A13" s="88"/>
      <c r="B13" s="170" t="s">
        <v>78</v>
      </c>
      <c r="C13" s="54">
        <v>1</v>
      </c>
      <c r="D13" s="54"/>
      <c r="E13" s="60" t="s">
        <v>1</v>
      </c>
      <c r="F13" s="68"/>
      <c r="G13" s="85">
        <f t="shared" ref="G13:G17" si="0">$D13*F13</f>
        <v>0</v>
      </c>
      <c r="H13" s="2"/>
    </row>
    <row r="14" spans="1:11" s="1" customFormat="1" x14ac:dyDescent="0.2">
      <c r="A14" s="88"/>
      <c r="B14" s="170" t="s">
        <v>79</v>
      </c>
      <c r="C14" s="54">
        <v>1</v>
      </c>
      <c r="D14" s="54"/>
      <c r="E14" s="60" t="s">
        <v>1</v>
      </c>
      <c r="F14" s="68"/>
      <c r="G14" s="85">
        <f t="shared" si="0"/>
        <v>0</v>
      </c>
      <c r="H14" s="2"/>
    </row>
    <row r="15" spans="1:11" s="1" customFormat="1" x14ac:dyDescent="0.2">
      <c r="A15" s="88"/>
      <c r="B15" s="170" t="s">
        <v>80</v>
      </c>
      <c r="C15" s="54">
        <v>1</v>
      </c>
      <c r="D15" s="54"/>
      <c r="E15" s="60" t="s">
        <v>1</v>
      </c>
      <c r="F15" s="68"/>
      <c r="G15" s="85">
        <f t="shared" si="0"/>
        <v>0</v>
      </c>
      <c r="H15" s="2"/>
    </row>
    <row r="16" spans="1:11" s="1" customFormat="1" x14ac:dyDescent="0.2">
      <c r="A16" s="88"/>
      <c r="B16" s="170" t="s">
        <v>81</v>
      </c>
      <c r="C16" s="54">
        <v>1</v>
      </c>
      <c r="D16" s="54"/>
      <c r="E16" s="60" t="s">
        <v>1</v>
      </c>
      <c r="F16" s="68"/>
      <c r="G16" s="85">
        <f t="shared" si="0"/>
        <v>0</v>
      </c>
      <c r="H16" s="2"/>
    </row>
    <row r="17" spans="1:11" s="1" customFormat="1" x14ac:dyDescent="0.2">
      <c r="A17" s="88"/>
      <c r="B17" s="170" t="s">
        <v>82</v>
      </c>
      <c r="C17" s="54">
        <v>1</v>
      </c>
      <c r="D17" s="54"/>
      <c r="E17" s="60" t="s">
        <v>1</v>
      </c>
      <c r="F17" s="68"/>
      <c r="G17" s="85">
        <f t="shared" si="0"/>
        <v>0</v>
      </c>
      <c r="H17" s="2"/>
    </row>
    <row r="18" spans="1:11" s="1" customFormat="1" x14ac:dyDescent="0.2">
      <c r="A18" s="88"/>
      <c r="B18" s="170"/>
      <c r="C18" s="60"/>
      <c r="D18" s="60"/>
      <c r="E18" s="60"/>
      <c r="F18" s="68"/>
      <c r="G18" s="85"/>
      <c r="H18" s="2"/>
    </row>
    <row r="19" spans="1:11" x14ac:dyDescent="0.2">
      <c r="A19" s="81"/>
      <c r="B19" s="171" t="str">
        <f>"SOUS TOTAL "&amp;A11&amp;" : "&amp;B11</f>
        <v>SOUS TOTAL 2 : TABLEAU ELECTRIQUE</v>
      </c>
      <c r="C19" s="54"/>
      <c r="D19" s="54"/>
      <c r="E19" s="60"/>
      <c r="F19" s="68"/>
      <c r="G19" s="87">
        <f>SUM(G12:G18)</f>
        <v>0</v>
      </c>
      <c r="H19" s="35"/>
      <c r="I19" s="36"/>
      <c r="J19" s="37"/>
      <c r="K19" s="34"/>
    </row>
    <row r="20" spans="1:11" s="1" customFormat="1" x14ac:dyDescent="0.2">
      <c r="A20" s="88">
        <v>3</v>
      </c>
      <c r="B20" s="172" t="s">
        <v>58</v>
      </c>
      <c r="C20" s="54"/>
      <c r="D20" s="54"/>
      <c r="E20" s="60"/>
      <c r="F20" s="68"/>
      <c r="G20" s="85"/>
      <c r="H20" s="2"/>
    </row>
    <row r="21" spans="1:11" s="1" customFormat="1" x14ac:dyDescent="0.2">
      <c r="A21" s="88" t="s">
        <v>59</v>
      </c>
      <c r="B21" s="172" t="s">
        <v>33</v>
      </c>
      <c r="C21" s="54"/>
      <c r="D21" s="54"/>
      <c r="E21" s="60"/>
      <c r="F21" s="68"/>
      <c r="G21" s="85"/>
      <c r="H21" s="2"/>
    </row>
    <row r="22" spans="1:11" s="1" customFormat="1" ht="25.5" x14ac:dyDescent="0.2">
      <c r="A22" s="88"/>
      <c r="B22" s="170" t="s">
        <v>84</v>
      </c>
      <c r="C22" s="54">
        <v>6</v>
      </c>
      <c r="D22" s="54"/>
      <c r="E22" s="60" t="s">
        <v>1</v>
      </c>
      <c r="F22" s="68"/>
      <c r="G22" s="85">
        <f t="shared" ref="G22" si="1">$D22*F22</f>
        <v>0</v>
      </c>
      <c r="H22" s="2"/>
    </row>
    <row r="23" spans="1:11" s="1" customFormat="1" x14ac:dyDescent="0.2">
      <c r="A23" s="88"/>
      <c r="B23" s="170"/>
      <c r="C23" s="54"/>
      <c r="D23" s="54"/>
      <c r="E23" s="60"/>
      <c r="F23" s="68"/>
      <c r="G23" s="85"/>
      <c r="H23" s="2"/>
    </row>
    <row r="24" spans="1:11" x14ac:dyDescent="0.2">
      <c r="A24" s="81"/>
      <c r="B24" s="171" t="str">
        <f>"SOUS TOTAL "&amp;A21&amp;" : "&amp;B21</f>
        <v>SOUS TOTAL 3.1 : Canalisations</v>
      </c>
      <c r="C24" s="54"/>
      <c r="D24" s="54"/>
      <c r="E24" s="60"/>
      <c r="F24" s="68"/>
      <c r="G24" s="87">
        <f>SUM(G20:G23)</f>
        <v>0</v>
      </c>
      <c r="H24" s="35"/>
      <c r="I24" s="36"/>
      <c r="J24" s="37"/>
      <c r="K24" s="34"/>
    </row>
    <row r="25" spans="1:11" s="1" customFormat="1" x14ac:dyDescent="0.2">
      <c r="A25" s="88"/>
      <c r="B25" s="172"/>
      <c r="C25" s="54"/>
      <c r="D25" s="54"/>
      <c r="E25" s="60"/>
      <c r="F25" s="68"/>
      <c r="G25" s="85"/>
      <c r="H25" s="2"/>
    </row>
    <row r="26" spans="1:11" s="1" customFormat="1" x14ac:dyDescent="0.2">
      <c r="A26" s="88" t="s">
        <v>61</v>
      </c>
      <c r="B26" s="172" t="s">
        <v>62</v>
      </c>
      <c r="C26" s="60"/>
      <c r="D26" s="60"/>
      <c r="E26" s="60"/>
      <c r="F26" s="68"/>
      <c r="G26" s="85"/>
      <c r="H26" s="2"/>
    </row>
    <row r="27" spans="1:11" s="1" customFormat="1" ht="25.5" x14ac:dyDescent="0.2">
      <c r="A27" s="88"/>
      <c r="B27" s="170" t="s">
        <v>32</v>
      </c>
      <c r="C27" s="54">
        <v>50</v>
      </c>
      <c r="D27" s="54"/>
      <c r="E27" s="60" t="s">
        <v>2</v>
      </c>
      <c r="F27" s="68"/>
      <c r="G27" s="85">
        <f t="shared" ref="G27" si="2">$D27*F27</f>
        <v>0</v>
      </c>
      <c r="H27" s="2"/>
    </row>
    <row r="28" spans="1:11" s="1" customFormat="1" x14ac:dyDescent="0.2">
      <c r="A28" s="88"/>
      <c r="B28" s="170"/>
      <c r="C28" s="60"/>
      <c r="D28" s="60"/>
      <c r="E28" s="60"/>
      <c r="F28" s="68"/>
      <c r="G28" s="85"/>
      <c r="H28" s="2"/>
    </row>
    <row r="29" spans="1:11" x14ac:dyDescent="0.2">
      <c r="A29" s="81"/>
      <c r="B29" s="171" t="str">
        <f>"SOUS TOTAL "&amp;A26&amp;" : "&amp;B26</f>
        <v>SOUS TOTAL 3.2 : Chemin de câbles</v>
      </c>
      <c r="C29" s="54"/>
      <c r="D29" s="54"/>
      <c r="E29" s="60"/>
      <c r="F29" s="68"/>
      <c r="G29" s="87">
        <f>SUM(G25:G28)</f>
        <v>0</v>
      </c>
      <c r="H29" s="35"/>
      <c r="I29" s="36"/>
      <c r="J29" s="37"/>
      <c r="K29" s="34"/>
    </row>
    <row r="30" spans="1:11" s="1" customFormat="1" x14ac:dyDescent="0.2">
      <c r="A30" s="88"/>
      <c r="B30" s="170"/>
      <c r="C30" s="60"/>
      <c r="D30" s="60"/>
      <c r="E30" s="60"/>
      <c r="F30" s="68"/>
      <c r="G30" s="85"/>
      <c r="H30" s="2"/>
    </row>
    <row r="31" spans="1:11" s="1" customFormat="1" ht="20.45" customHeight="1" x14ac:dyDescent="0.2">
      <c r="A31" s="88" t="s">
        <v>63</v>
      </c>
      <c r="B31" s="172" t="s">
        <v>34</v>
      </c>
      <c r="C31" s="60"/>
      <c r="D31" s="60"/>
      <c r="E31" s="60"/>
      <c r="F31" s="68"/>
      <c r="G31" s="85"/>
      <c r="H31" s="2"/>
    </row>
    <row r="32" spans="1:11" s="1" customFormat="1" x14ac:dyDescent="0.2">
      <c r="A32" s="88"/>
      <c r="B32" s="170" t="s">
        <v>64</v>
      </c>
      <c r="C32" s="54">
        <v>25</v>
      </c>
      <c r="D32" s="54"/>
      <c r="E32" s="60" t="s">
        <v>2</v>
      </c>
      <c r="F32" s="68"/>
      <c r="G32" s="85">
        <f t="shared" ref="G32" si="3">$D32*F32</f>
        <v>0</v>
      </c>
      <c r="H32" s="2"/>
    </row>
    <row r="33" spans="1:11" s="1" customFormat="1" x14ac:dyDescent="0.2">
      <c r="A33" s="88"/>
      <c r="B33" s="170"/>
      <c r="C33" s="60"/>
      <c r="D33" s="60"/>
      <c r="E33" s="60"/>
      <c r="F33" s="68"/>
      <c r="G33" s="85"/>
      <c r="H33" s="2"/>
    </row>
    <row r="34" spans="1:11" x14ac:dyDescent="0.2">
      <c r="A34" s="81"/>
      <c r="B34" s="171" t="str">
        <f>"SOUS TOTAL "&amp;A31&amp;" : "&amp;B31</f>
        <v>SOUS TOTAL 3.3 : Goulottes PVC</v>
      </c>
      <c r="C34" s="54"/>
      <c r="D34" s="54"/>
      <c r="E34" s="60"/>
      <c r="F34" s="68"/>
      <c r="G34" s="87">
        <f>SUM(G30:G33)</f>
        <v>0</v>
      </c>
      <c r="H34" s="35"/>
      <c r="I34" s="36"/>
      <c r="J34" s="37"/>
      <c r="K34" s="34"/>
    </row>
    <row r="35" spans="1:11" x14ac:dyDescent="0.2">
      <c r="A35" s="81"/>
      <c r="B35" s="171"/>
      <c r="C35" s="54"/>
      <c r="D35" s="54"/>
      <c r="E35" s="60"/>
      <c r="F35" s="68"/>
      <c r="G35" s="89"/>
      <c r="H35" s="35"/>
      <c r="I35" s="36"/>
      <c r="J35" s="37"/>
      <c r="K35" s="34"/>
    </row>
    <row r="36" spans="1:11" s="1" customFormat="1" ht="28.15" customHeight="1" x14ac:dyDescent="0.2">
      <c r="A36" s="88" t="s">
        <v>66</v>
      </c>
      <c r="B36" s="172" t="s">
        <v>67</v>
      </c>
      <c r="C36" s="60"/>
      <c r="D36" s="60"/>
      <c r="E36" s="60"/>
      <c r="F36" s="68"/>
      <c r="G36" s="85"/>
      <c r="H36" s="2"/>
    </row>
    <row r="37" spans="1:11" s="1" customFormat="1" x14ac:dyDescent="0.2">
      <c r="A37" s="88"/>
      <c r="B37" s="170" t="s">
        <v>68</v>
      </c>
      <c r="C37" s="54">
        <v>100</v>
      </c>
      <c r="D37" s="54"/>
      <c r="E37" s="60" t="s">
        <v>2</v>
      </c>
      <c r="F37" s="68"/>
      <c r="G37" s="85">
        <f>$D37*F37</f>
        <v>0</v>
      </c>
      <c r="H37" s="2"/>
    </row>
    <row r="38" spans="1:11" s="1" customFormat="1" x14ac:dyDescent="0.2">
      <c r="A38" s="88"/>
      <c r="B38" s="170"/>
      <c r="C38" s="60"/>
      <c r="D38" s="60"/>
      <c r="E38" s="60"/>
      <c r="F38" s="68"/>
      <c r="G38" s="85"/>
      <c r="H38" s="2"/>
    </row>
    <row r="39" spans="1:11" x14ac:dyDescent="0.2">
      <c r="A39" s="81"/>
      <c r="B39" s="171" t="str">
        <f>"SOUS TOTAL "&amp;A36&amp;" : "&amp;B36</f>
        <v>SOUS TOTAL 3.4 : Fourreaux</v>
      </c>
      <c r="C39" s="54"/>
      <c r="D39" s="54"/>
      <c r="E39" s="60"/>
      <c r="F39" s="68"/>
      <c r="G39" s="87">
        <f>SUM(G35:G38)</f>
        <v>0</v>
      </c>
      <c r="H39" s="35"/>
      <c r="I39" s="36"/>
      <c r="J39" s="37"/>
      <c r="K39" s="34"/>
    </row>
    <row r="40" spans="1:11" s="1" customFormat="1" x14ac:dyDescent="0.2">
      <c r="A40" s="88"/>
      <c r="B40" s="170"/>
      <c r="C40" s="60"/>
      <c r="D40" s="60"/>
      <c r="E40" s="60"/>
      <c r="F40" s="68"/>
      <c r="G40" s="85"/>
      <c r="H40" s="2"/>
    </row>
    <row r="41" spans="1:11" s="1" customFormat="1" x14ac:dyDescent="0.2">
      <c r="A41" s="88" t="s">
        <v>65</v>
      </c>
      <c r="B41" s="172" t="s">
        <v>35</v>
      </c>
      <c r="C41" s="60"/>
      <c r="D41" s="60"/>
      <c r="E41" s="60"/>
      <c r="F41" s="68"/>
      <c r="G41" s="85"/>
      <c r="H41" s="2"/>
    </row>
    <row r="42" spans="1:11" s="1" customFormat="1" x14ac:dyDescent="0.2">
      <c r="A42" s="88"/>
      <c r="B42" s="170" t="s">
        <v>42</v>
      </c>
      <c r="C42" s="54">
        <v>1</v>
      </c>
      <c r="D42" s="54"/>
      <c r="E42" s="60" t="s">
        <v>1</v>
      </c>
      <c r="F42" s="68"/>
      <c r="G42" s="85">
        <f t="shared" ref="G42" si="4">$D42*F42</f>
        <v>0</v>
      </c>
      <c r="H42" s="2"/>
      <c r="I42" s="113"/>
    </row>
    <row r="43" spans="1:11" s="1" customFormat="1" x14ac:dyDescent="0.2">
      <c r="A43" s="88"/>
      <c r="B43" s="170"/>
      <c r="C43" s="60"/>
      <c r="D43" s="60"/>
      <c r="E43" s="60"/>
      <c r="F43" s="68"/>
      <c r="G43" s="85"/>
      <c r="H43" s="2"/>
    </row>
    <row r="44" spans="1:11" x14ac:dyDescent="0.2">
      <c r="A44" s="81"/>
      <c r="B44" s="171" t="str">
        <f>"SOUS TOTAL "&amp;A41&amp;" : "&amp;B41</f>
        <v>SOUS TOTAL 3.5 : Traversées de parois</v>
      </c>
      <c r="C44" s="54"/>
      <c r="D44" s="54"/>
      <c r="E44" s="60"/>
      <c r="F44" s="68"/>
      <c r="G44" s="87">
        <f>SUM(G40:G43)</f>
        <v>0</v>
      </c>
      <c r="H44" s="35"/>
      <c r="I44" s="36"/>
      <c r="J44" s="37"/>
      <c r="K44" s="34"/>
    </row>
    <row r="45" spans="1:11" s="1" customFormat="1" x14ac:dyDescent="0.2">
      <c r="A45" s="88"/>
      <c r="B45" s="170"/>
      <c r="C45" s="60"/>
      <c r="D45" s="60"/>
      <c r="E45" s="60"/>
      <c r="F45" s="68"/>
      <c r="G45" s="85"/>
      <c r="H45" s="2"/>
    </row>
    <row r="46" spans="1:11" x14ac:dyDescent="0.2">
      <c r="A46" s="81"/>
      <c r="B46" s="171" t="str">
        <f>"SOUS TOTAL "&amp;A20&amp;" : "&amp;B20</f>
        <v>SOUS TOTAL 3 : DISTRIBUTION</v>
      </c>
      <c r="C46" s="54"/>
      <c r="D46" s="54"/>
      <c r="E46" s="60"/>
      <c r="F46" s="68"/>
      <c r="G46" s="87">
        <f>G44+G39+G34+G29+G24</f>
        <v>0</v>
      </c>
      <c r="H46" s="35"/>
      <c r="I46" s="36"/>
      <c r="J46" s="37"/>
      <c r="K46" s="34"/>
    </row>
    <row r="47" spans="1:11" x14ac:dyDescent="0.2">
      <c r="A47" s="81"/>
      <c r="B47" s="171"/>
      <c r="C47" s="54"/>
      <c r="D47" s="54"/>
      <c r="E47" s="60"/>
      <c r="F47" s="68"/>
      <c r="G47" s="89"/>
      <c r="H47" s="35"/>
      <c r="I47" s="36"/>
      <c r="J47" s="37"/>
      <c r="K47" s="34"/>
    </row>
    <row r="48" spans="1:11" s="1" customFormat="1" x14ac:dyDescent="0.2">
      <c r="A48" s="88">
        <v>4</v>
      </c>
      <c r="B48" s="172" t="s">
        <v>69</v>
      </c>
      <c r="C48" s="54"/>
      <c r="D48" s="54"/>
      <c r="E48" s="60"/>
      <c r="F48" s="68"/>
      <c r="G48" s="85"/>
      <c r="H48" s="2"/>
    </row>
    <row r="49" spans="1:188" s="1" customFormat="1" x14ac:dyDescent="0.2">
      <c r="A49" s="88" t="s">
        <v>70</v>
      </c>
      <c r="B49" s="172" t="s">
        <v>85</v>
      </c>
      <c r="C49" s="54"/>
      <c r="D49" s="54"/>
      <c r="E49" s="60"/>
      <c r="F49" s="68"/>
      <c r="G49" s="85"/>
      <c r="H49" s="2"/>
    </row>
    <row r="50" spans="1:188" s="1" customFormat="1" x14ac:dyDescent="0.2">
      <c r="A50" s="88"/>
      <c r="B50" s="170" t="s">
        <v>86</v>
      </c>
      <c r="C50" s="54">
        <v>6</v>
      </c>
      <c r="D50" s="54"/>
      <c r="E50" s="60" t="s">
        <v>31</v>
      </c>
      <c r="F50" s="68"/>
      <c r="G50" s="85">
        <f t="shared" ref="G50" si="5">$D50*F50</f>
        <v>0</v>
      </c>
      <c r="H50" s="2"/>
    </row>
    <row r="51" spans="1:188" s="1" customFormat="1" x14ac:dyDescent="0.2">
      <c r="A51" s="88"/>
      <c r="B51" s="174" t="s">
        <v>87</v>
      </c>
      <c r="C51" s="54"/>
      <c r="D51" s="54"/>
      <c r="E51" s="60"/>
      <c r="F51" s="68"/>
      <c r="G51" s="85"/>
      <c r="H51" s="2"/>
    </row>
    <row r="52" spans="1:188" s="1" customFormat="1" x14ac:dyDescent="0.2">
      <c r="A52" s="88"/>
      <c r="B52" s="170"/>
      <c r="C52" s="54"/>
      <c r="D52" s="54"/>
      <c r="E52" s="60"/>
      <c r="F52" s="68"/>
      <c r="G52" s="85"/>
      <c r="H52" s="2"/>
    </row>
    <row r="53" spans="1:188" x14ac:dyDescent="0.2">
      <c r="A53" s="81"/>
      <c r="B53" s="171" t="str">
        <f>"SOUS TOTAL "&amp;A49&amp;" : "&amp;B49</f>
        <v>SOUS TOTAL 4.1 : Prise de courant</v>
      </c>
      <c r="C53" s="54"/>
      <c r="D53" s="54"/>
      <c r="E53" s="60"/>
      <c r="F53" s="68"/>
      <c r="G53" s="87">
        <f>SUM(G48:G52)</f>
        <v>0</v>
      </c>
      <c r="H53" s="35"/>
      <c r="I53" s="36"/>
      <c r="J53" s="37"/>
      <c r="K53" s="34"/>
    </row>
    <row r="54" spans="1:188" x14ac:dyDescent="0.2">
      <c r="A54" s="81"/>
      <c r="B54" s="171"/>
      <c r="C54" s="54"/>
      <c r="D54" s="54"/>
      <c r="E54" s="60"/>
      <c r="F54" s="68"/>
      <c r="G54" s="89"/>
      <c r="H54" s="35"/>
      <c r="I54" s="36"/>
      <c r="J54" s="37"/>
      <c r="K54" s="34"/>
    </row>
    <row r="55" spans="1:188" x14ac:dyDescent="0.2">
      <c r="A55" s="81"/>
      <c r="B55" s="171" t="str">
        <f>"SOUS TOTAL "&amp;A48&amp;" : "&amp;B48</f>
        <v>SOUS TOTAL 4 : APPAREILLAGE</v>
      </c>
      <c r="C55" s="54"/>
      <c r="D55" s="54"/>
      <c r="E55" s="60"/>
      <c r="F55" s="68"/>
      <c r="G55" s="87">
        <f>+G53</f>
        <v>0</v>
      </c>
      <c r="H55" s="35"/>
      <c r="I55" s="36"/>
      <c r="J55" s="37"/>
      <c r="K55" s="34"/>
    </row>
    <row r="56" spans="1:188" x14ac:dyDescent="0.2">
      <c r="A56" s="81"/>
      <c r="B56" s="171"/>
      <c r="C56" s="54"/>
      <c r="D56" s="54"/>
      <c r="E56" s="60"/>
      <c r="F56" s="68"/>
      <c r="G56" s="89"/>
      <c r="H56" s="35"/>
      <c r="I56" s="36"/>
      <c r="J56" s="37"/>
      <c r="K56" s="34"/>
    </row>
    <row r="57" spans="1:188" x14ac:dyDescent="0.2">
      <c r="A57" s="81"/>
      <c r="B57" s="171" t="str">
        <f>"SOUS TOTAL "&amp;A7&amp;" : "&amp;B7</f>
        <v>SOUS TOTAL  : DESCRIPTION DES TRAVAUX PSE05-01 DE COURANTS FORTS</v>
      </c>
      <c r="C57" s="54"/>
      <c r="D57" s="54"/>
      <c r="E57" s="60"/>
      <c r="F57" s="68"/>
      <c r="G57" s="87">
        <f>+G55</f>
        <v>0</v>
      </c>
      <c r="H57" s="35"/>
      <c r="I57" s="36"/>
      <c r="J57" s="37"/>
      <c r="K57" s="34"/>
    </row>
    <row r="58" spans="1:188" s="1" customFormat="1" ht="13.5" thickBot="1" x14ac:dyDescent="0.25">
      <c r="A58" s="93"/>
      <c r="B58" s="94"/>
      <c r="C58" s="91"/>
      <c r="D58" s="91"/>
      <c r="E58" s="91"/>
      <c r="F58" s="92"/>
      <c r="G58" s="95"/>
      <c r="H58" s="2"/>
    </row>
    <row r="59" spans="1:188" ht="23.25" x14ac:dyDescent="0.2">
      <c r="A59" s="147" t="s">
        <v>89</v>
      </c>
      <c r="B59" s="148"/>
      <c r="C59" s="148"/>
      <c r="D59" s="148"/>
      <c r="E59" s="148"/>
      <c r="F59" s="148"/>
      <c r="G59" s="149"/>
      <c r="H59" s="35"/>
      <c r="I59" s="35"/>
      <c r="J59" s="35"/>
      <c r="K59" s="34"/>
    </row>
    <row r="60" spans="1:188" s="22" customFormat="1" x14ac:dyDescent="0.2">
      <c r="A60" s="81"/>
      <c r="B60" s="175"/>
      <c r="C60" s="55"/>
      <c r="D60" s="55"/>
      <c r="E60" s="60"/>
      <c r="F60" s="69"/>
      <c r="G60" s="96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</row>
    <row r="61" spans="1:188" ht="15" x14ac:dyDescent="0.25">
      <c r="A61" s="97"/>
      <c r="B61" s="176" t="str">
        <f>B7</f>
        <v>DESCRIPTION DES TRAVAUX PSE05-01 DE COURANTS FORTS</v>
      </c>
      <c r="C61" s="56"/>
      <c r="D61" s="56"/>
      <c r="E61" s="61"/>
      <c r="F61" s="70"/>
      <c r="G61" s="98">
        <f>+G57</f>
        <v>0</v>
      </c>
      <c r="H61" s="35"/>
      <c r="I61" s="36"/>
      <c r="J61" s="37"/>
      <c r="K61" s="34"/>
    </row>
    <row r="62" spans="1:188" s="22" customFormat="1" x14ac:dyDescent="0.2">
      <c r="A62" s="100">
        <f>A9</f>
        <v>1</v>
      </c>
      <c r="B62" s="178" t="str">
        <f>B9</f>
        <v>PRINCIPE</v>
      </c>
      <c r="C62" s="55"/>
      <c r="D62" s="55"/>
      <c r="E62" s="60"/>
      <c r="F62" s="69"/>
      <c r="G62" s="96" t="s">
        <v>30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</row>
    <row r="63" spans="1:188" s="22" customFormat="1" x14ac:dyDescent="0.2">
      <c r="A63" s="100">
        <f>A11</f>
        <v>2</v>
      </c>
      <c r="B63" s="178" t="str">
        <f>B11</f>
        <v>TABLEAU ELECTRIQUE</v>
      </c>
      <c r="C63" s="55"/>
      <c r="D63" s="55"/>
      <c r="E63" s="60"/>
      <c r="F63" s="69"/>
      <c r="G63" s="96">
        <f>G19</f>
        <v>0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</row>
    <row r="64" spans="1:188" s="22" customFormat="1" x14ac:dyDescent="0.2">
      <c r="A64" s="100">
        <f>A20</f>
        <v>3</v>
      </c>
      <c r="B64" s="178" t="str">
        <f>B20</f>
        <v>DISTRIBUTION</v>
      </c>
      <c r="C64" s="55"/>
      <c r="D64" s="55"/>
      <c r="E64" s="60"/>
      <c r="F64" s="69"/>
      <c r="G64" s="96">
        <f>G46</f>
        <v>0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  <c r="FV64" s="21"/>
      <c r="FW64" s="21"/>
      <c r="FX64" s="21"/>
      <c r="FY64" s="21"/>
      <c r="FZ64" s="21"/>
      <c r="GA64" s="21"/>
      <c r="GB64" s="21"/>
      <c r="GC64" s="21"/>
      <c r="GD64" s="21"/>
      <c r="GE64" s="21"/>
      <c r="GF64" s="21"/>
    </row>
    <row r="65" spans="1:188" x14ac:dyDescent="0.2">
      <c r="A65" s="100">
        <f>A48</f>
        <v>4</v>
      </c>
      <c r="B65" s="178" t="str">
        <f>B48</f>
        <v>APPAREILLAGE</v>
      </c>
      <c r="C65" s="55"/>
      <c r="D65" s="55"/>
      <c r="E65" s="60"/>
      <c r="F65" s="69"/>
      <c r="G65" s="96">
        <f>G55</f>
        <v>0</v>
      </c>
    </row>
    <row r="66" spans="1:188" x14ac:dyDescent="0.2">
      <c r="A66" s="81"/>
      <c r="B66" s="177"/>
      <c r="C66" s="57"/>
      <c r="D66" s="57"/>
      <c r="E66" s="62"/>
      <c r="F66" s="71"/>
      <c r="G66" s="99"/>
      <c r="J66" s="38"/>
    </row>
    <row r="67" spans="1:188" x14ac:dyDescent="0.2">
      <c r="A67" s="81"/>
      <c r="B67" s="179" t="s">
        <v>6</v>
      </c>
      <c r="C67" s="55"/>
      <c r="D67" s="55"/>
      <c r="E67" s="60"/>
      <c r="F67" s="69"/>
      <c r="G67" s="96">
        <f>+G61</f>
        <v>0</v>
      </c>
      <c r="H67" s="39"/>
      <c r="J67" s="40"/>
    </row>
    <row r="68" spans="1:188" x14ac:dyDescent="0.2">
      <c r="A68" s="81"/>
      <c r="B68" s="177"/>
      <c r="C68" s="55"/>
      <c r="D68" s="55"/>
      <c r="E68" s="60"/>
      <c r="F68" s="69"/>
      <c r="G68" s="96"/>
      <c r="H68" s="41"/>
    </row>
    <row r="69" spans="1:188" x14ac:dyDescent="0.2">
      <c r="A69" s="81"/>
      <c r="B69" s="180" t="s">
        <v>8</v>
      </c>
      <c r="C69" s="58"/>
      <c r="D69" s="58"/>
      <c r="E69" s="63"/>
      <c r="F69" s="72"/>
      <c r="G69" s="101">
        <f>0.2*G67</f>
        <v>0</v>
      </c>
    </row>
    <row r="70" spans="1:188" x14ac:dyDescent="0.2">
      <c r="A70" s="81"/>
      <c r="B70" s="177"/>
      <c r="C70" s="55"/>
      <c r="D70" s="55"/>
      <c r="E70" s="60"/>
      <c r="F70" s="69"/>
      <c r="G70" s="96"/>
    </row>
    <row r="71" spans="1:188" ht="15" x14ac:dyDescent="0.25">
      <c r="A71" s="81"/>
      <c r="B71" s="181" t="s">
        <v>7</v>
      </c>
      <c r="C71" s="59"/>
      <c r="D71" s="59"/>
      <c r="E71" s="64"/>
      <c r="F71" s="73"/>
      <c r="G71" s="102">
        <f>SUM(G67:G70)</f>
        <v>0</v>
      </c>
    </row>
    <row r="72" spans="1:188" ht="13.5" thickBot="1" x14ac:dyDescent="0.25">
      <c r="A72" s="90"/>
      <c r="B72" s="103"/>
      <c r="C72" s="104"/>
      <c r="D72" s="104"/>
      <c r="E72" s="91"/>
      <c r="F72" s="105"/>
      <c r="G72" s="106"/>
    </row>
    <row r="73" spans="1:188" s="22" customFormat="1" x14ac:dyDescent="0.2">
      <c r="A73" s="42"/>
      <c r="B73" s="20"/>
      <c r="C73" s="26"/>
      <c r="D73" s="26"/>
      <c r="E73" s="24"/>
      <c r="F73" s="25"/>
      <c r="G73" s="27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</row>
    <row r="74" spans="1:188" s="22" customFormat="1" x14ac:dyDescent="0.2">
      <c r="A74" s="42"/>
      <c r="B74" s="20"/>
      <c r="C74" s="26"/>
      <c r="D74" s="26"/>
      <c r="E74" s="24"/>
      <c r="F74" s="25"/>
      <c r="G74" s="27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</row>
    <row r="75" spans="1:188" s="22" customFormat="1" x14ac:dyDescent="0.2">
      <c r="A75" s="42"/>
      <c r="B75" s="20"/>
      <c r="C75" s="26"/>
      <c r="D75" s="26"/>
      <c r="E75" s="24"/>
      <c r="F75" s="25"/>
      <c r="G75" s="27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</row>
    <row r="76" spans="1:188" s="22" customFormat="1" x14ac:dyDescent="0.2">
      <c r="A76" s="42"/>
      <c r="B76" s="20"/>
      <c r="C76" s="26"/>
      <c r="D76" s="26"/>
      <c r="E76" s="24"/>
      <c r="F76" s="25"/>
      <c r="G76" s="27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  <c r="FV76" s="21"/>
      <c r="FW76" s="21"/>
      <c r="FX76" s="21"/>
      <c r="FY76" s="21"/>
      <c r="FZ76" s="21"/>
      <c r="GA76" s="21"/>
      <c r="GB76" s="21"/>
      <c r="GC76" s="21"/>
      <c r="GD76" s="21"/>
      <c r="GE76" s="21"/>
      <c r="GF76" s="21"/>
    </row>
    <row r="77" spans="1:188" s="22" customFormat="1" x14ac:dyDescent="0.2">
      <c r="A77" s="42"/>
      <c r="B77" s="20"/>
      <c r="C77" s="26"/>
      <c r="D77" s="26"/>
      <c r="E77" s="24"/>
      <c r="F77" s="25"/>
      <c r="G77" s="27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  <c r="FV77" s="21"/>
      <c r="FW77" s="21"/>
      <c r="FX77" s="21"/>
      <c r="FY77" s="21"/>
      <c r="FZ77" s="21"/>
      <c r="GA77" s="21"/>
      <c r="GB77" s="21"/>
      <c r="GC77" s="21"/>
      <c r="GD77" s="21"/>
      <c r="GE77" s="21"/>
      <c r="GF77" s="21"/>
    </row>
    <row r="78" spans="1:188" s="22" customFormat="1" x14ac:dyDescent="0.2">
      <c r="A78" s="42"/>
      <c r="B78" s="20"/>
      <c r="C78" s="26"/>
      <c r="D78" s="26"/>
      <c r="E78" s="24"/>
      <c r="F78" s="25"/>
      <c r="G78" s="27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  <c r="FV78" s="21"/>
      <c r="FW78" s="21"/>
      <c r="FX78" s="21"/>
      <c r="FY78" s="21"/>
      <c r="FZ78" s="21"/>
      <c r="GA78" s="21"/>
      <c r="GB78" s="21"/>
      <c r="GC78" s="21"/>
      <c r="GD78" s="21"/>
      <c r="GE78" s="21"/>
      <c r="GF78" s="21"/>
    </row>
  </sheetData>
  <mergeCells count="6">
    <mergeCell ref="C7:G7"/>
    <mergeCell ref="C9:G9"/>
    <mergeCell ref="A59:G59"/>
    <mergeCell ref="A1:G2"/>
    <mergeCell ref="A3:A5"/>
    <mergeCell ref="F3:G3"/>
  </mergeCells>
  <printOptions horizontalCentered="1"/>
  <pageMargins left="0" right="0" top="0.19685039370078741" bottom="0.78740157480314965" header="0.51181102362204722" footer="0.19685039370078741"/>
  <pageSetup paperSize="9" scale="60" firstPageNumber="2" fitToHeight="0" orientation="portrait" useFirstPageNumber="1" r:id="rId1"/>
  <headerFooter scaleWithDoc="0" alignWithMargins="0">
    <oddFooter>&amp;RPage - &amp;P</oddFooter>
  </headerFooter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9</vt:i4>
      </vt:variant>
    </vt:vector>
  </HeadingPairs>
  <TitlesOfParts>
    <vt:vector size="12" baseType="lpstr">
      <vt:lpstr>Page de garde</vt:lpstr>
      <vt:lpstr>DPGF BASE</vt:lpstr>
      <vt:lpstr>DPGF PSE</vt:lpstr>
      <vt:lpstr>'DPGF BASE'!Impression_des_titres</vt:lpstr>
      <vt:lpstr>'DPGF PSE'!Impression_des_titres</vt:lpstr>
      <vt:lpstr>'Page de garde'!OLE_LINK12</vt:lpstr>
      <vt:lpstr>'Page de garde'!OLE_LINK13</vt:lpstr>
      <vt:lpstr>'Page de garde'!OLE_LINK7</vt:lpstr>
      <vt:lpstr>'Page de garde'!OLE_LINK9</vt:lpstr>
      <vt:lpstr>'DPGF BASE'!Zone_d_impression</vt:lpstr>
      <vt:lpstr>'DPGF PSE'!Zone_d_impression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Utilisateur</cp:lastModifiedBy>
  <cp:lastPrinted>2025-02-10T09:24:59Z</cp:lastPrinted>
  <dcterms:created xsi:type="dcterms:W3CDTF">1999-03-25T10:14:54Z</dcterms:created>
  <dcterms:modified xsi:type="dcterms:W3CDTF">2025-02-10T09:25:02Z</dcterms:modified>
</cp:coreProperties>
</file>