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6_2023\BEA-23-03 - INRAE ST MARCEL LES VALENCE\4_DCE\1_Doc divers\25-02-03 DCE\"/>
    </mc:Choice>
  </mc:AlternateContent>
  <xr:revisionPtr revIDLastSave="0" documentId="13_ncr:1_{F5127AA6-421A-49E6-879C-248F41E99EC1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1 ISOLATION PAR L EXTER" sheetId="1" r:id="rId1"/>
    <sheet name="Lot N°01 PSE 01-01   ITE en la" sheetId="3" r:id="rId2"/>
  </sheets>
  <definedNames>
    <definedName name="_xlnm.Print_Titles" localSheetId="0">'Lot N°01 ISOLATION PAR L EXTER'!$1:$2</definedName>
    <definedName name="_xlnm.Print_Titles" localSheetId="1">'Lot N°01 PSE 01-01   ITE en la'!$1:$2</definedName>
    <definedName name="_xlnm.Print_Area" localSheetId="0">'Lot N°01 ISOLATION PAR L EXTER'!$A$1:$G$56</definedName>
    <definedName name="_xlnm.Print_Area" localSheetId="1">'Lot N°01 PSE 01-01   ITE en la'!$A$1:$G$27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7" i="3"/>
  <c r="G18" i="3"/>
  <c r="G15" i="3"/>
  <c r="G8" i="3"/>
  <c r="G9" i="3"/>
  <c r="G10" i="3"/>
  <c r="G7" i="3"/>
  <c r="G47" i="1"/>
  <c r="G49" i="1" s="1"/>
  <c r="G42" i="1"/>
  <c r="G44" i="1" s="1"/>
  <c r="G32" i="1"/>
  <c r="G33" i="1"/>
  <c r="G34" i="1"/>
  <c r="G35" i="1"/>
  <c r="G36" i="1"/>
  <c r="G37" i="1"/>
  <c r="G31" i="1"/>
  <c r="G26" i="1"/>
  <c r="G25" i="1"/>
  <c r="G28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7" i="1"/>
  <c r="G22" i="1" s="1"/>
  <c r="G39" i="1"/>
  <c r="B54" i="1"/>
  <c r="G20" i="3"/>
  <c r="B25" i="3"/>
  <c r="G12" i="3" l="1"/>
  <c r="G24" i="3" s="1"/>
  <c r="G53" i="1"/>
  <c r="G54" i="1" s="1"/>
  <c r="G55" i="1" s="1"/>
  <c r="G25" i="3" l="1"/>
  <c r="G26" i="3"/>
</calcChain>
</file>

<file path=xl/sharedStrings.xml><?xml version="1.0" encoding="utf-8"?>
<sst xmlns="http://schemas.openxmlformats.org/spreadsheetml/2006/main" count="235" uniqueCount="235">
  <si>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</si>
  <si>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</si>
  <si>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</si>
  <si>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</si>
  <si>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</si>
  <si>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</si>
  <si>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</si>
  <si>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</si>
  <si>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FAC</t>
  </si>
  <si>
    <t>2</t>
  </si>
  <si>
    <t>DESCRIPTION DES OUVRAGES</t>
  </si>
  <si>
    <t>CH3</t>
  </si>
  <si>
    <t>FAC</t>
  </si>
  <si>
    <t>2.1</t>
  </si>
  <si>
    <t>TRAVAUX PREPARATOIRES</t>
  </si>
  <si>
    <t>CH4</t>
  </si>
  <si>
    <t>FAC</t>
  </si>
  <si>
    <t xml:space="preserve">2.1.1 </t>
  </si>
  <si>
    <t>Installation et sécurité de chantier</t>
  </si>
  <si>
    <t>Ens</t>
  </si>
  <si>
    <t>ART</t>
  </si>
  <si>
    <t>FAC-A050</t>
  </si>
  <si>
    <t xml:space="preserve">2.1.2 </t>
  </si>
  <si>
    <t>Constat d'huissier</t>
  </si>
  <si>
    <t>Ens</t>
  </si>
  <si>
    <t>ART</t>
  </si>
  <si>
    <t>FAC-A052</t>
  </si>
  <si>
    <t>2.1.3</t>
  </si>
  <si>
    <t>Dépose d'ouvrages en façades</t>
  </si>
  <si>
    <t>CH5</t>
  </si>
  <si>
    <t xml:space="preserve">2.1.3.1 </t>
  </si>
  <si>
    <t>Dépose et repose diverses</t>
  </si>
  <si>
    <t>Ens</t>
  </si>
  <si>
    <t>ART</t>
  </si>
  <si>
    <t>FAC-A056</t>
  </si>
  <si>
    <t xml:space="preserve">2.1.3.2 </t>
  </si>
  <si>
    <t>Arrachage végétation en façades / élagage / taille des arbustes</t>
  </si>
  <si>
    <t>ENS</t>
  </si>
  <si>
    <t>ART</t>
  </si>
  <si>
    <t>FAC-A057</t>
  </si>
  <si>
    <t xml:space="preserve">2.1.4 </t>
  </si>
  <si>
    <t>Échafaudages</t>
  </si>
  <si>
    <t>M²</t>
  </si>
  <si>
    <t>ART</t>
  </si>
  <si>
    <t>FAC-A030</t>
  </si>
  <si>
    <t xml:space="preserve">2.1.5 </t>
  </si>
  <si>
    <t>Lavage haute pression compris adjuvant antimousse</t>
  </si>
  <si>
    <t>M²</t>
  </si>
  <si>
    <t>ART</t>
  </si>
  <si>
    <t>FAC-A031</t>
  </si>
  <si>
    <t xml:space="preserve">2.1.6 </t>
  </si>
  <si>
    <t>Reprise des façades (passivation des aciers / reprise enduit / reprises des éléments maçonnés)</t>
  </si>
  <si>
    <t>ENS</t>
  </si>
  <si>
    <t>ART</t>
  </si>
  <si>
    <t>FAC-A032</t>
  </si>
  <si>
    <t>2.1.7</t>
  </si>
  <si>
    <t>Dépose et repose des descentes EP</t>
  </si>
  <si>
    <t>CH5</t>
  </si>
  <si>
    <t>FAC</t>
  </si>
  <si>
    <t xml:space="preserve">2.1.7.1 </t>
  </si>
  <si>
    <t>Dépose et repose des descentes ep diamètre 100 mm</t>
  </si>
  <si>
    <t>ML</t>
  </si>
  <si>
    <t>ART</t>
  </si>
  <si>
    <t>SEB-A089</t>
  </si>
  <si>
    <t xml:space="preserve">2.1.7.2 </t>
  </si>
  <si>
    <t>Dépose et repose des dauphins diamètre 100 mm</t>
  </si>
  <si>
    <t>U</t>
  </si>
  <si>
    <t>ART</t>
  </si>
  <si>
    <t>SEB-A093</t>
  </si>
  <si>
    <t>2.1.8</t>
  </si>
  <si>
    <t>Percements de murs</t>
  </si>
  <si>
    <t>CH5</t>
  </si>
  <si>
    <t xml:space="preserve">2.1.8.1 </t>
  </si>
  <si>
    <t>Percement Ø 400 mm</t>
  </si>
  <si>
    <t>U</t>
  </si>
  <si>
    <t>ART</t>
  </si>
  <si>
    <t>GO-A590</t>
  </si>
  <si>
    <t xml:space="preserve">2.1.9 </t>
  </si>
  <si>
    <t>Plan de recollement - D.O.E.</t>
  </si>
  <si>
    <t>Ens</t>
  </si>
  <si>
    <t>ART</t>
  </si>
  <si>
    <t>FAC-A074</t>
  </si>
  <si>
    <t>Total TRAVAUX PREPARATOIRES</t>
  </si>
  <si>
    <t>STOT</t>
  </si>
  <si>
    <t>2.2</t>
  </si>
  <si>
    <t>SOUBASSEMENTS</t>
  </si>
  <si>
    <t>CH4</t>
  </si>
  <si>
    <t>FAC</t>
  </si>
  <si>
    <t xml:space="preserve">2.2.1 </t>
  </si>
  <si>
    <t>Décaissement au droit des soubassements existants</t>
  </si>
  <si>
    <t>ML</t>
  </si>
  <si>
    <t>ART</t>
  </si>
  <si>
    <t>FAC-A075</t>
  </si>
  <si>
    <t xml:space="preserve">2.2.2 </t>
  </si>
  <si>
    <t>Habillage et isolation des soubassements </t>
  </si>
  <si>
    <t>M²</t>
  </si>
  <si>
    <t>ART</t>
  </si>
  <si>
    <t>FAC-A040</t>
  </si>
  <si>
    <t>Total SOUBASSEMENTS</t>
  </si>
  <si>
    <t>STOT</t>
  </si>
  <si>
    <t>2.3</t>
  </si>
  <si>
    <t>ISOLATION THERMIQUE PAR L'EXTERIEUR + FINITION RME (Laine de roche)</t>
  </si>
  <si>
    <t>CH4</t>
  </si>
  <si>
    <t xml:space="preserve">2.3.1 </t>
  </si>
  <si>
    <t>Surface courante avec isolant 145 mm - R=4.00 m².K/W</t>
  </si>
  <si>
    <t>M²</t>
  </si>
  <si>
    <t>ART</t>
  </si>
  <si>
    <t>FAC-A021</t>
  </si>
  <si>
    <t xml:space="preserve">2.3.2 </t>
  </si>
  <si>
    <t>Profils bas d'I.T.E.</t>
  </si>
  <si>
    <t>ML</t>
  </si>
  <si>
    <t>ART</t>
  </si>
  <si>
    <t>FAC-A023</t>
  </si>
  <si>
    <t xml:space="preserve">2.3.3 </t>
  </si>
  <si>
    <t>Profils bas d'I.T.E rampant</t>
  </si>
  <si>
    <t>ML</t>
  </si>
  <si>
    <t>ART</t>
  </si>
  <si>
    <t>SEB-A144</t>
  </si>
  <si>
    <t xml:space="preserve">2.3.4 </t>
  </si>
  <si>
    <t>Traitement tableaux et linteaux avec isolation</t>
  </si>
  <si>
    <t>ML</t>
  </si>
  <si>
    <t>ART</t>
  </si>
  <si>
    <t>FAC-A024</t>
  </si>
  <si>
    <t xml:space="preserve">2.3.5 </t>
  </si>
  <si>
    <t>Traitement tableaux et linteaux sans isolation</t>
  </si>
  <si>
    <t>ML</t>
  </si>
  <si>
    <t>ART</t>
  </si>
  <si>
    <t>SEB-A142</t>
  </si>
  <si>
    <t xml:space="preserve">2.3.6 </t>
  </si>
  <si>
    <t>Bavette aluminium isolée sur appuis de fenêtres</t>
  </si>
  <si>
    <t>ML</t>
  </si>
  <si>
    <t>ART</t>
  </si>
  <si>
    <t>FAC-A025</t>
  </si>
  <si>
    <t xml:space="preserve">2.3.7 </t>
  </si>
  <si>
    <t>Couvertines rampantes en partie haute de l’isolation extérieure en rive des murs pignons</t>
  </si>
  <si>
    <t>ML</t>
  </si>
  <si>
    <t>ART</t>
  </si>
  <si>
    <t>SEB-A143</t>
  </si>
  <si>
    <t>Total ISOLATION THERMIQUE PAR L'EXTERIEUR + FINITION RME (Laine de roche)</t>
  </si>
  <si>
    <t>STOT</t>
  </si>
  <si>
    <t>2.4</t>
  </si>
  <si>
    <t>PEINTURE MATE MINERALE</t>
  </si>
  <si>
    <t>CH4</t>
  </si>
  <si>
    <t>FAC</t>
  </si>
  <si>
    <t xml:space="preserve">2.4.1 </t>
  </si>
  <si>
    <t>Peinture mate minérale supports existants</t>
  </si>
  <si>
    <t>M²</t>
  </si>
  <si>
    <t>ART</t>
  </si>
  <si>
    <t>FAC-A065</t>
  </si>
  <si>
    <t>Total PEINTURE MATE MINERALE</t>
  </si>
  <si>
    <t>STOT</t>
  </si>
  <si>
    <t>2.5</t>
  </si>
  <si>
    <t>PEINTURE SUR BOISERIES EXTERIEURES</t>
  </si>
  <si>
    <t>CH4</t>
  </si>
  <si>
    <t>FAC</t>
  </si>
  <si>
    <t xml:space="preserve">2.5.1 </t>
  </si>
  <si>
    <t>Peinture sur ouvrages bois existants</t>
  </si>
  <si>
    <t>M²</t>
  </si>
  <si>
    <t>ART</t>
  </si>
  <si>
    <t>FAC-A066</t>
  </si>
  <si>
    <t>Total PEINTURE SUR BOISERIES EXTERIEURES</t>
  </si>
  <si>
    <t>STOT</t>
  </si>
  <si>
    <t>Montant HT du Lot N°01 ISOLATION PAR L'EXTERIEUR - PEINTURE MINERALE</t>
  </si>
  <si>
    <t>TOTHT</t>
  </si>
  <si>
    <t>TVA</t>
  </si>
  <si>
    <t>Montant TTC</t>
  </si>
  <si>
    <t>TOTTTC</t>
  </si>
  <si>
    <t>Désignation</t>
  </si>
  <si>
    <t>Unité</t>
  </si>
  <si>
    <t>Quantité MOE</t>
  </si>
  <si>
    <t xml:space="preserve">Quantité Entreprise </t>
  </si>
  <si>
    <t>Prix</t>
  </si>
  <si>
    <t>Montant H.T.</t>
  </si>
  <si>
    <t>Les quantités sont données à titre indicatif et devront être vérifiées par les entreprises (cf. article 014 du Préambule)</t>
  </si>
  <si>
    <t>CH2</t>
  </si>
  <si>
    <t>FAC</t>
  </si>
  <si>
    <t>4</t>
  </si>
  <si>
    <t>DESCRIPTION DES OUVRAGES</t>
  </si>
  <si>
    <t>CH3</t>
  </si>
  <si>
    <t>FAC</t>
  </si>
  <si>
    <t>4.1</t>
  </si>
  <si>
    <t>ISOLATION THERMIQUE PAR L'EXTERIEUR + FINITION RME (Laine de roche)</t>
  </si>
  <si>
    <t>CH4</t>
  </si>
  <si>
    <t xml:space="preserve">4.1.1 </t>
  </si>
  <si>
    <t>Surface courante avec isolant 145 mm - R=4.00 m².K/W</t>
  </si>
  <si>
    <t>M²</t>
  </si>
  <si>
    <t>ART</t>
  </si>
  <si>
    <t>FAC-A021</t>
  </si>
  <si>
    <t xml:space="preserve">4.1.2 </t>
  </si>
  <si>
    <t>Profils bas d'I.T.E.</t>
  </si>
  <si>
    <t>ML</t>
  </si>
  <si>
    <t>ART</t>
  </si>
  <si>
    <t>FAC-A023</t>
  </si>
  <si>
    <t xml:space="preserve">4.1.3 </t>
  </si>
  <si>
    <t>Traitement tableaux et linteaux avec isolation</t>
  </si>
  <si>
    <t>ML</t>
  </si>
  <si>
    <t>ART</t>
  </si>
  <si>
    <t>FAC-A024</t>
  </si>
  <si>
    <t xml:space="preserve">4.1.4 </t>
  </si>
  <si>
    <t>Traitement tableaux et linteaux sans isolation</t>
  </si>
  <si>
    <t>ML</t>
  </si>
  <si>
    <t>ART</t>
  </si>
  <si>
    <t>SEB-A142</t>
  </si>
  <si>
    <t>Total ISOLATION THERMIQUE PAR L'EXTERIEUR + FINITION RME (Laine de roche)</t>
  </si>
  <si>
    <t>STOT</t>
  </si>
  <si>
    <t>4.2</t>
  </si>
  <si>
    <t>ISOLATION THERMIQUE PAR L'EXTERIEUR + FINITION RME (Laine bois)</t>
  </si>
  <si>
    <t>CH4</t>
  </si>
  <si>
    <t xml:space="preserve">4.2.1 </t>
  </si>
  <si>
    <t>Surface courante avec isolant laine de bois 160 mm - R=4.10 m².K/W</t>
  </si>
  <si>
    <t>M²</t>
  </si>
  <si>
    <t>ART</t>
  </si>
  <si>
    <t>SEB-B198</t>
  </si>
  <si>
    <t xml:space="preserve">4.2.2 </t>
  </si>
  <si>
    <t>Profils bas d'I.T.E.</t>
  </si>
  <si>
    <t>ML</t>
  </si>
  <si>
    <t>ART</t>
  </si>
  <si>
    <t>SEB-A082</t>
  </si>
  <si>
    <t xml:space="preserve">4.2.3 </t>
  </si>
  <si>
    <t>Traitement tableaux et linteaux avec isolation laine de bois</t>
  </si>
  <si>
    <t>ML</t>
  </si>
  <si>
    <t>ART</t>
  </si>
  <si>
    <t>SEB-B199</t>
  </si>
  <si>
    <t xml:space="preserve">4.2.4 </t>
  </si>
  <si>
    <t>Traitement tableaux et linteaux sans isolation</t>
  </si>
  <si>
    <t>ML</t>
  </si>
  <si>
    <t>ART</t>
  </si>
  <si>
    <t>SEB-A096</t>
  </si>
  <si>
    <t>Total ISOLATION THERMIQUE PAR L'EXTERIEUR + FINITION RME (Laine bois)</t>
  </si>
  <si>
    <t>STOT</t>
  </si>
  <si>
    <t>Montant HT du Lot N°01 ISOLATION PAR L'EXTERIEUR - PEINTURE MINERALE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</si>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</sst>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righ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 indent="1"/>
    </xf>
    <xf numFmtId="0" fontId="1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7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center" vertical="top" wrapText="1"/>
    </xf>
    <xf numFmtId="0" fontId="24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4" xfId="6" applyBorder="1">
      <alignment horizontal="left" vertical="top" wrapText="1"/>
    </xf>
    <xf numFmtId="0" fontId="7" fillId="0" borderId="18" xfId="7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8" fillId="0" borderId="16" xfId="10" applyBorder="1">
      <alignment horizontal="left" vertical="top" wrapText="1"/>
    </xf>
    <xf numFmtId="0" fontId="8" fillId="0" borderId="17" xfId="10" applyBorder="1">
      <alignment horizontal="left" vertical="top" wrapText="1"/>
    </xf>
    <xf numFmtId="0" fontId="11" fillId="0" borderId="15" xfId="14" applyBorder="1">
      <alignment horizontal="left" vertical="top" wrapText="1"/>
    </xf>
    <xf numFmtId="0" fontId="11" fillId="0" borderId="14" xfId="14" applyBorder="1">
      <alignment horizontal="left" vertical="top" wrapText="1"/>
    </xf>
    <xf numFmtId="0" fontId="16" fillId="0" borderId="8" xfId="26" applyBorder="1" applyAlignment="1">
      <alignment horizontal="left" vertical="top" wrapText="1"/>
    </xf>
    <xf numFmtId="0" fontId="16" fillId="0" borderId="10" xfId="26" applyBorder="1">
      <alignment horizontal="left" vertical="top" wrapText="1" indent="1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5" fillId="0" borderId="8" xfId="18" applyBorder="1">
      <alignment horizontal="left" vertical="top" wrapText="1"/>
    </xf>
    <xf numFmtId="0" fontId="15" fillId="0" borderId="10" xfId="18" applyBorder="1">
      <alignment horizontal="left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8" xfId="17" applyBorder="1" applyAlignment="1">
      <alignment horizontal="left" vertical="top" wrapText="1"/>
    </xf>
    <xf numFmtId="0" fontId="14" fillId="0" borderId="10" xfId="17" applyBorder="1">
      <alignment horizontal="righ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1" fillId="0" borderId="8" xfId="14" applyBorder="1">
      <alignment horizontal="left" vertical="top" wrapText="1"/>
    </xf>
    <xf numFmtId="0" fontId="11" fillId="0" borderId="10" xfId="14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887186</xdr:colOff>
      <xdr:row>0</xdr:row>
      <xdr:rowOff>642257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641739"/>
          <a:ext cx="7478486" cy="518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2772000</xdr:colOff>
      <xdr:row>0</xdr:row>
      <xdr:rowOff>46957</xdr:rowOff>
    </xdr:from>
    <xdr:to>
      <xdr:col>6</xdr:col>
      <xdr:colOff>865414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457800" y="46957"/>
          <a:ext cx="3998914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N°01 ISOLATION PAR L'EXTERIEUR - PEINTURE MINERALE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391304</xdr:rowOff>
    </xdr:from>
    <xdr:to>
      <xdr:col>6</xdr:col>
      <xdr:colOff>180000</xdr:colOff>
      <xdr:row>0</xdr:row>
      <xdr:rowOff>610435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660870" y="391304"/>
          <a:ext cx="3756522" cy="219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4</xdr:col>
      <xdr:colOff>180000</xdr:colOff>
      <xdr:row>0</xdr:row>
      <xdr:rowOff>219130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652" y="46957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INRAE -  ST MARCEL LES VALENCE</a:t>
          </a:r>
        </a:p>
      </xdr:txBody>
    </xdr:sp>
    <xdr:clientData/>
  </xdr:twoCellAnchor>
  <xdr:twoCellAnchor editAs="absolute">
    <xdr:from>
      <xdr:col>0</xdr:col>
      <xdr:colOff>0</xdr:colOff>
      <xdr:row>0</xdr:row>
      <xdr:rowOff>641739</xdr:rowOff>
    </xdr:from>
    <xdr:to>
      <xdr:col>6</xdr:col>
      <xdr:colOff>876300</xdr:colOff>
      <xdr:row>0</xdr:row>
      <xdr:rowOff>642257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0" y="641739"/>
          <a:ext cx="7467600" cy="518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1</xdr:col>
      <xdr:colOff>2771999</xdr:colOff>
      <xdr:row>0</xdr:row>
      <xdr:rowOff>46957</xdr:rowOff>
    </xdr:from>
    <xdr:to>
      <xdr:col>6</xdr:col>
      <xdr:colOff>870856</xdr:colOff>
      <xdr:row>0</xdr:row>
      <xdr:rowOff>391304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457799" y="46957"/>
          <a:ext cx="4004357" cy="34434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MS Shell Dlg"/>
            </a:rPr>
            <a:t>Lot N°01 ISOLATION PAR L'EXTERIEUR - PEINTURE MINERALE</a:t>
          </a:r>
        </a:p>
      </xdr:txBody>
    </xdr:sp>
    <xdr:clientData/>
  </xdr:twoCellAnchor>
  <xdr:twoCellAnchor editAs="absolute">
    <xdr:from>
      <xdr:col>0</xdr:col>
      <xdr:colOff>0</xdr:colOff>
      <xdr:row>0</xdr:row>
      <xdr:rowOff>281739</xdr:rowOff>
    </xdr:from>
    <xdr:to>
      <xdr:col>1</xdr:col>
      <xdr:colOff>2160000</xdr:colOff>
      <xdr:row>0</xdr:row>
      <xdr:rowOff>453913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281739"/>
          <a:ext cx="2817391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1980000</xdr:colOff>
      <xdr:row>0</xdr:row>
      <xdr:rowOff>391304</xdr:rowOff>
    </xdr:from>
    <xdr:to>
      <xdr:col>6</xdr:col>
      <xdr:colOff>838200</xdr:colOff>
      <xdr:row>0</xdr:row>
      <xdr:rowOff>631371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65800" y="391304"/>
          <a:ext cx="4763700" cy="2400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1" i="0">
              <a:solidFill>
                <a:srgbClr val="0000FF"/>
              </a:solidFill>
              <a:latin typeface="MS Shell Dlg"/>
            </a:rPr>
            <a:t>PSE 01-01 : ITE en laine de bois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B07A-639A-4D29-BEDB-7ACE74C1971F}">
  <sheetPr>
    <pageSetUpPr fitToPage="1"/>
  </sheetPr>
  <dimension ref="A1:ZZ57"/>
  <sheetViews>
    <sheetView showGridLines="0" tabSelected="1" workbookViewId="0">
      <pane xSplit="2" ySplit="2" topLeftCell="C7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4"/>
      <c r="B1" s="45"/>
      <c r="C1" s="45"/>
      <c r="D1" s="45"/>
      <c r="E1" s="45"/>
      <c r="F1" s="45"/>
      <c r="G1" s="46"/>
    </row>
    <row r="2" spans="1:702" ht="29.15" x14ac:dyDescent="0.4">
      <c r="A2" s="1"/>
      <c r="B2" s="2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5" t="s">
        <v>5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6</v>
      </c>
      <c r="C4" s="12"/>
      <c r="D4" s="12"/>
      <c r="E4" s="12"/>
      <c r="F4" s="12"/>
      <c r="G4" s="13"/>
      <c r="ZY4" t="s">
        <v>7</v>
      </c>
      <c r="ZZ4" s="14" t="s">
        <v>8</v>
      </c>
    </row>
    <row r="5" spans="1:702" ht="15.45" x14ac:dyDescent="0.4">
      <c r="A5" s="15" t="s">
        <v>9</v>
      </c>
      <c r="B5" s="16" t="s">
        <v>10</v>
      </c>
      <c r="C5" s="12"/>
      <c r="D5" s="12"/>
      <c r="E5" s="12"/>
      <c r="F5" s="12"/>
      <c r="G5" s="13"/>
      <c r="ZY5" t="s">
        <v>11</v>
      </c>
      <c r="ZZ5" s="14" t="s">
        <v>12</v>
      </c>
    </row>
    <row r="6" spans="1:702" ht="15.45" x14ac:dyDescent="0.4">
      <c r="A6" s="17" t="s">
        <v>13</v>
      </c>
      <c r="B6" s="18" t="s">
        <v>14</v>
      </c>
      <c r="C6" s="12"/>
      <c r="D6" s="12"/>
      <c r="E6" s="12"/>
      <c r="F6" s="12"/>
      <c r="G6" s="13"/>
      <c r="ZY6" t="s">
        <v>15</v>
      </c>
      <c r="ZZ6" s="14" t="s">
        <v>16</v>
      </c>
    </row>
    <row r="7" spans="1:702" x14ac:dyDescent="0.4">
      <c r="A7" s="19" t="s">
        <v>17</v>
      </c>
      <c r="B7" s="20" t="s">
        <v>18</v>
      </c>
      <c r="C7" s="12" t="s">
        <v>19</v>
      </c>
      <c r="D7" s="21">
        <v>1</v>
      </c>
      <c r="E7" s="22"/>
      <c r="F7" s="23"/>
      <c r="G7" s="24">
        <f>IF(ISNUMBER(E7),(ROUND(E7*F7,2)),(ROUND(D7*F7,2)))</f>
        <v>0</v>
      </c>
      <c r="ZY7" t="s">
        <v>20</v>
      </c>
      <c r="ZZ7" s="14" t="s">
        <v>21</v>
      </c>
    </row>
    <row r="8" spans="1:702" x14ac:dyDescent="0.4">
      <c r="A8" s="19" t="s">
        <v>22</v>
      </c>
      <c r="B8" s="20" t="s">
        <v>23</v>
      </c>
      <c r="C8" s="12" t="s">
        <v>24</v>
      </c>
      <c r="D8" s="21">
        <v>1</v>
      </c>
      <c r="E8" s="22"/>
      <c r="F8" s="23"/>
      <c r="G8" s="24">
        <f t="shared" ref="G8:G20" si="0">IF(ISNUMBER(E8),(ROUND(E8*F8,2)),(ROUND(D8*F8,2)))</f>
        <v>0</v>
      </c>
      <c r="ZY8" t="s">
        <v>25</v>
      </c>
      <c r="ZZ8" s="14" t="s">
        <v>26</v>
      </c>
    </row>
    <row r="9" spans="1:702" x14ac:dyDescent="0.4">
      <c r="A9" s="25" t="s">
        <v>27</v>
      </c>
      <c r="B9" s="26" t="s">
        <v>28</v>
      </c>
      <c r="C9" s="12"/>
      <c r="D9" s="12"/>
      <c r="E9" s="12"/>
      <c r="F9" s="12"/>
      <c r="G9" s="24">
        <f t="shared" si="0"/>
        <v>0</v>
      </c>
      <c r="ZY9" t="s">
        <v>29</v>
      </c>
      <c r="ZZ9" s="14"/>
    </row>
    <row r="10" spans="1:702" x14ac:dyDescent="0.4">
      <c r="A10" s="19" t="s">
        <v>30</v>
      </c>
      <c r="B10" s="20" t="s">
        <v>31</v>
      </c>
      <c r="C10" s="12" t="s">
        <v>32</v>
      </c>
      <c r="D10" s="21">
        <v>1</v>
      </c>
      <c r="E10" s="22"/>
      <c r="F10" s="23"/>
      <c r="G10" s="24">
        <f t="shared" si="0"/>
        <v>0</v>
      </c>
      <c r="ZY10" t="s">
        <v>33</v>
      </c>
      <c r="ZZ10" s="14" t="s">
        <v>34</v>
      </c>
    </row>
    <row r="11" spans="1:702" ht="23.15" x14ac:dyDescent="0.4">
      <c r="A11" s="19" t="s">
        <v>35</v>
      </c>
      <c r="B11" s="20" t="s">
        <v>36</v>
      </c>
      <c r="C11" s="12" t="s">
        <v>37</v>
      </c>
      <c r="D11" s="21">
        <v>1</v>
      </c>
      <c r="E11" s="22"/>
      <c r="F11" s="23"/>
      <c r="G11" s="24">
        <f t="shared" si="0"/>
        <v>0</v>
      </c>
      <c r="ZY11" t="s">
        <v>38</v>
      </c>
      <c r="ZZ11" s="14" t="s">
        <v>39</v>
      </c>
    </row>
    <row r="12" spans="1:702" x14ac:dyDescent="0.4">
      <c r="A12" s="19" t="s">
        <v>40</v>
      </c>
      <c r="B12" s="20" t="s">
        <v>41</v>
      </c>
      <c r="C12" s="12" t="s">
        <v>42</v>
      </c>
      <c r="D12" s="27">
        <v>623.5</v>
      </c>
      <c r="E12" s="22"/>
      <c r="F12" s="23"/>
      <c r="G12" s="24">
        <f t="shared" si="0"/>
        <v>0</v>
      </c>
      <c r="ZY12" t="s">
        <v>43</v>
      </c>
      <c r="ZZ12" s="14" t="s">
        <v>44</v>
      </c>
    </row>
    <row r="13" spans="1:702" x14ac:dyDescent="0.4">
      <c r="A13" s="19" t="s">
        <v>45</v>
      </c>
      <c r="B13" s="20" t="s">
        <v>46</v>
      </c>
      <c r="C13" s="12" t="s">
        <v>47</v>
      </c>
      <c r="D13" s="27">
        <v>628.66</v>
      </c>
      <c r="E13" s="22"/>
      <c r="F13" s="23"/>
      <c r="G13" s="24">
        <f t="shared" si="0"/>
        <v>0</v>
      </c>
      <c r="ZY13" t="s">
        <v>48</v>
      </c>
      <c r="ZZ13" s="14" t="s">
        <v>49</v>
      </c>
    </row>
    <row r="14" spans="1:702" ht="23.15" x14ac:dyDescent="0.4">
      <c r="A14" s="19" t="s">
        <v>50</v>
      </c>
      <c r="B14" s="20" t="s">
        <v>51</v>
      </c>
      <c r="C14" s="12" t="s">
        <v>52</v>
      </c>
      <c r="D14" s="27">
        <v>1</v>
      </c>
      <c r="E14" s="22"/>
      <c r="F14" s="23"/>
      <c r="G14" s="24">
        <f t="shared" si="0"/>
        <v>0</v>
      </c>
      <c r="ZY14" t="s">
        <v>53</v>
      </c>
      <c r="ZZ14" s="14" t="s">
        <v>54</v>
      </c>
    </row>
    <row r="15" spans="1:702" x14ac:dyDescent="0.4">
      <c r="A15" s="25" t="s">
        <v>55</v>
      </c>
      <c r="B15" s="26" t="s">
        <v>56</v>
      </c>
      <c r="C15" s="12"/>
      <c r="D15" s="12"/>
      <c r="E15" s="12"/>
      <c r="F15" s="12"/>
      <c r="G15" s="24">
        <f t="shared" si="0"/>
        <v>0</v>
      </c>
      <c r="ZY15" t="s">
        <v>57</v>
      </c>
      <c r="ZZ15" s="14" t="s">
        <v>58</v>
      </c>
    </row>
    <row r="16" spans="1:702" x14ac:dyDescent="0.4">
      <c r="A16" s="19" t="s">
        <v>59</v>
      </c>
      <c r="B16" s="20" t="s">
        <v>60</v>
      </c>
      <c r="C16" s="12" t="s">
        <v>61</v>
      </c>
      <c r="D16" s="27">
        <v>39</v>
      </c>
      <c r="E16" s="22"/>
      <c r="F16" s="23"/>
      <c r="G16" s="24">
        <f t="shared" si="0"/>
        <v>0</v>
      </c>
      <c r="ZY16" t="s">
        <v>62</v>
      </c>
      <c r="ZZ16" s="14" t="s">
        <v>63</v>
      </c>
    </row>
    <row r="17" spans="1:702" x14ac:dyDescent="0.4">
      <c r="A17" s="19" t="s">
        <v>64</v>
      </c>
      <c r="B17" s="20" t="s">
        <v>65</v>
      </c>
      <c r="C17" s="12" t="s">
        <v>66</v>
      </c>
      <c r="D17" s="27">
        <v>8</v>
      </c>
      <c r="E17" s="22"/>
      <c r="F17" s="23"/>
      <c r="G17" s="24">
        <f t="shared" si="0"/>
        <v>0</v>
      </c>
      <c r="ZY17" t="s">
        <v>67</v>
      </c>
      <c r="ZZ17" s="14" t="s">
        <v>68</v>
      </c>
    </row>
    <row r="18" spans="1:702" x14ac:dyDescent="0.4">
      <c r="A18" s="25" t="s">
        <v>69</v>
      </c>
      <c r="B18" s="26" t="s">
        <v>70</v>
      </c>
      <c r="C18" s="12"/>
      <c r="D18" s="12"/>
      <c r="E18" s="12"/>
      <c r="F18" s="12"/>
      <c r="G18" s="24">
        <f t="shared" si="0"/>
        <v>0</v>
      </c>
      <c r="ZY18" t="s">
        <v>71</v>
      </c>
      <c r="ZZ18" s="14"/>
    </row>
    <row r="19" spans="1:702" x14ac:dyDescent="0.4">
      <c r="A19" s="19" t="s">
        <v>72</v>
      </c>
      <c r="B19" s="20" t="s">
        <v>73</v>
      </c>
      <c r="C19" s="12" t="s">
        <v>74</v>
      </c>
      <c r="D19" s="21">
        <v>2</v>
      </c>
      <c r="E19" s="22"/>
      <c r="F19" s="23"/>
      <c r="G19" s="24">
        <f t="shared" si="0"/>
        <v>0</v>
      </c>
      <c r="ZY19" t="s">
        <v>75</v>
      </c>
      <c r="ZZ19" s="14" t="s">
        <v>76</v>
      </c>
    </row>
    <row r="20" spans="1:702" x14ac:dyDescent="0.4">
      <c r="A20" s="19" t="s">
        <v>77</v>
      </c>
      <c r="B20" s="20" t="s">
        <v>78</v>
      </c>
      <c r="C20" s="12" t="s">
        <v>79</v>
      </c>
      <c r="D20" s="21">
        <v>1</v>
      </c>
      <c r="E20" s="22"/>
      <c r="F20" s="23"/>
      <c r="G20" s="24">
        <f t="shared" si="0"/>
        <v>0</v>
      </c>
      <c r="ZY20" t="s">
        <v>80</v>
      </c>
      <c r="ZZ20" s="14" t="s">
        <v>81</v>
      </c>
    </row>
    <row r="21" spans="1:702" x14ac:dyDescent="0.4">
      <c r="A21" s="28"/>
      <c r="B21" s="29"/>
      <c r="C21" s="12"/>
      <c r="D21" s="12"/>
      <c r="E21" s="12"/>
      <c r="F21" s="12"/>
      <c r="G21" s="30"/>
    </row>
    <row r="22" spans="1:702" x14ac:dyDescent="0.4">
      <c r="A22" s="31"/>
      <c r="B22" s="32" t="s">
        <v>82</v>
      </c>
      <c r="C22" s="12"/>
      <c r="D22" s="12"/>
      <c r="E22" s="12"/>
      <c r="F22" s="12"/>
      <c r="G22" s="33">
        <f>SUBTOTAL(109,G7:G21)</f>
        <v>0</v>
      </c>
      <c r="H22" s="34"/>
      <c r="ZY22" t="s">
        <v>83</v>
      </c>
    </row>
    <row r="23" spans="1:702" x14ac:dyDescent="0.4">
      <c r="A23" s="28"/>
      <c r="B23" s="29"/>
      <c r="C23" s="12"/>
      <c r="D23" s="12"/>
      <c r="E23" s="12"/>
      <c r="F23" s="12"/>
      <c r="G23" s="9"/>
    </row>
    <row r="24" spans="1:702" ht="15.45" x14ac:dyDescent="0.4">
      <c r="A24" s="35" t="s">
        <v>84</v>
      </c>
      <c r="B24" s="36" t="s">
        <v>85</v>
      </c>
      <c r="C24" s="12"/>
      <c r="D24" s="12"/>
      <c r="E24" s="12"/>
      <c r="F24" s="12"/>
      <c r="G24" s="13"/>
      <c r="ZY24" t="s">
        <v>86</v>
      </c>
      <c r="ZZ24" s="14" t="s">
        <v>87</v>
      </c>
    </row>
    <row r="25" spans="1:702" x14ac:dyDescent="0.4">
      <c r="A25" s="19" t="s">
        <v>88</v>
      </c>
      <c r="B25" s="20" t="s">
        <v>89</v>
      </c>
      <c r="C25" s="12" t="s">
        <v>90</v>
      </c>
      <c r="D25" s="27">
        <v>272.73</v>
      </c>
      <c r="E25" s="22"/>
      <c r="F25" s="23"/>
      <c r="G25" s="24">
        <f t="shared" ref="G25:G26" si="1">IF(ISNUMBER(E25),(ROUND(E25*F25,2)),(ROUND(D25*F25,2)))</f>
        <v>0</v>
      </c>
      <c r="ZY25" t="s">
        <v>91</v>
      </c>
      <c r="ZZ25" s="14" t="s">
        <v>92</v>
      </c>
    </row>
    <row r="26" spans="1:702" x14ac:dyDescent="0.4">
      <c r="A26" s="19" t="s">
        <v>93</v>
      </c>
      <c r="B26" s="20" t="s">
        <v>94</v>
      </c>
      <c r="C26" s="12" t="s">
        <v>95</v>
      </c>
      <c r="D26" s="27">
        <v>53.65</v>
      </c>
      <c r="E26" s="22"/>
      <c r="F26" s="23"/>
      <c r="G26" s="24">
        <f t="shared" si="1"/>
        <v>0</v>
      </c>
      <c r="ZY26" t="s">
        <v>96</v>
      </c>
      <c r="ZZ26" s="14" t="s">
        <v>97</v>
      </c>
    </row>
    <row r="27" spans="1:702" x14ac:dyDescent="0.4">
      <c r="A27" s="28"/>
      <c r="B27" s="29"/>
      <c r="C27" s="12"/>
      <c r="D27" s="12"/>
      <c r="E27" s="12"/>
      <c r="F27" s="12"/>
      <c r="G27" s="30"/>
    </row>
    <row r="28" spans="1:702" x14ac:dyDescent="0.4">
      <c r="A28" s="31"/>
      <c r="B28" s="32" t="s">
        <v>98</v>
      </c>
      <c r="C28" s="12"/>
      <c r="D28" s="12"/>
      <c r="E28" s="12"/>
      <c r="F28" s="12"/>
      <c r="G28" s="33">
        <f>SUBTOTAL(109,G25:G27)</f>
        <v>0</v>
      </c>
      <c r="H28" s="34"/>
      <c r="ZY28" t="s">
        <v>99</v>
      </c>
    </row>
    <row r="29" spans="1:702" x14ac:dyDescent="0.4">
      <c r="A29" s="28"/>
      <c r="B29" s="29"/>
      <c r="C29" s="12"/>
      <c r="D29" s="12"/>
      <c r="E29" s="12"/>
      <c r="F29" s="12"/>
      <c r="G29" s="9"/>
    </row>
    <row r="30" spans="1:702" ht="30.9" x14ac:dyDescent="0.4">
      <c r="A30" s="35" t="s">
        <v>100</v>
      </c>
      <c r="B30" s="36" t="s">
        <v>101</v>
      </c>
      <c r="C30" s="12"/>
      <c r="D30" s="12"/>
      <c r="E30" s="12"/>
      <c r="F30" s="12"/>
      <c r="G30" s="13"/>
      <c r="ZY30" t="s">
        <v>102</v>
      </c>
      <c r="ZZ30" s="14"/>
    </row>
    <row r="31" spans="1:702" x14ac:dyDescent="0.4">
      <c r="A31" s="19" t="s">
        <v>103</v>
      </c>
      <c r="B31" s="20" t="s">
        <v>104</v>
      </c>
      <c r="C31" s="12" t="s">
        <v>105</v>
      </c>
      <c r="D31" s="27">
        <v>504.68</v>
      </c>
      <c r="E31" s="22"/>
      <c r="F31" s="23"/>
      <c r="G31" s="24">
        <f t="shared" ref="G31:G37" si="2">IF(ISNUMBER(E31),(ROUND(E31*F31,2)),(ROUND(D31*F31,2)))</f>
        <v>0</v>
      </c>
      <c r="ZY31" t="s">
        <v>106</v>
      </c>
      <c r="ZZ31" s="14" t="s">
        <v>107</v>
      </c>
    </row>
    <row r="32" spans="1:702" x14ac:dyDescent="0.4">
      <c r="A32" s="19" t="s">
        <v>108</v>
      </c>
      <c r="B32" s="20" t="s">
        <v>109</v>
      </c>
      <c r="C32" s="12" t="s">
        <v>110</v>
      </c>
      <c r="D32" s="27">
        <v>122.7</v>
      </c>
      <c r="E32" s="22"/>
      <c r="F32" s="23"/>
      <c r="G32" s="24">
        <f t="shared" si="2"/>
        <v>0</v>
      </c>
      <c r="ZY32" t="s">
        <v>111</v>
      </c>
      <c r="ZZ32" s="14" t="s">
        <v>112</v>
      </c>
    </row>
    <row r="33" spans="1:702" x14ac:dyDescent="0.4">
      <c r="A33" s="19" t="s">
        <v>113</v>
      </c>
      <c r="B33" s="20" t="s">
        <v>114</v>
      </c>
      <c r="C33" s="12" t="s">
        <v>115</v>
      </c>
      <c r="D33" s="27">
        <v>8.2799999999999994</v>
      </c>
      <c r="E33" s="22"/>
      <c r="F33" s="23"/>
      <c r="G33" s="24">
        <f t="shared" si="2"/>
        <v>0</v>
      </c>
      <c r="ZY33" t="s">
        <v>116</v>
      </c>
      <c r="ZZ33" s="14" t="s">
        <v>117</v>
      </c>
    </row>
    <row r="34" spans="1:702" x14ac:dyDescent="0.4">
      <c r="A34" s="19" t="s">
        <v>118</v>
      </c>
      <c r="B34" s="20" t="s">
        <v>119</v>
      </c>
      <c r="C34" s="12" t="s">
        <v>120</v>
      </c>
      <c r="D34" s="27">
        <v>100.8</v>
      </c>
      <c r="E34" s="22"/>
      <c r="F34" s="23"/>
      <c r="G34" s="24">
        <f t="shared" si="2"/>
        <v>0</v>
      </c>
      <c r="ZY34" t="s">
        <v>121</v>
      </c>
      <c r="ZZ34" s="14" t="s">
        <v>122</v>
      </c>
    </row>
    <row r="35" spans="1:702" x14ac:dyDescent="0.4">
      <c r="A35" s="19" t="s">
        <v>123</v>
      </c>
      <c r="B35" s="20" t="s">
        <v>124</v>
      </c>
      <c r="C35" s="12" t="s">
        <v>125</v>
      </c>
      <c r="D35" s="27">
        <v>163.03</v>
      </c>
      <c r="E35" s="22"/>
      <c r="F35" s="23"/>
      <c r="G35" s="24">
        <f t="shared" si="2"/>
        <v>0</v>
      </c>
      <c r="ZY35" t="s">
        <v>126</v>
      </c>
      <c r="ZZ35" s="14" t="s">
        <v>127</v>
      </c>
    </row>
    <row r="36" spans="1:702" x14ac:dyDescent="0.4">
      <c r="A36" s="19" t="s">
        <v>128</v>
      </c>
      <c r="B36" s="20" t="s">
        <v>129</v>
      </c>
      <c r="C36" s="12" t="s">
        <v>130</v>
      </c>
      <c r="D36" s="27">
        <v>71.599999999999994</v>
      </c>
      <c r="E36" s="22"/>
      <c r="F36" s="23"/>
      <c r="G36" s="24">
        <f t="shared" si="2"/>
        <v>0</v>
      </c>
      <c r="ZY36" t="s">
        <v>131</v>
      </c>
      <c r="ZZ36" s="14" t="s">
        <v>132</v>
      </c>
    </row>
    <row r="37" spans="1:702" ht="23.15" x14ac:dyDescent="0.4">
      <c r="A37" s="19" t="s">
        <v>133</v>
      </c>
      <c r="B37" s="20" t="s">
        <v>134</v>
      </c>
      <c r="C37" s="12" t="s">
        <v>135</v>
      </c>
      <c r="D37" s="27">
        <v>38.67</v>
      </c>
      <c r="E37" s="22"/>
      <c r="F37" s="23"/>
      <c r="G37" s="24">
        <f t="shared" si="2"/>
        <v>0</v>
      </c>
      <c r="ZY37" t="s">
        <v>136</v>
      </c>
      <c r="ZZ37" s="14" t="s">
        <v>137</v>
      </c>
    </row>
    <row r="38" spans="1:702" x14ac:dyDescent="0.4">
      <c r="A38" s="28"/>
      <c r="B38" s="29"/>
      <c r="C38" s="12"/>
      <c r="D38" s="12"/>
      <c r="E38" s="12"/>
      <c r="F38" s="12"/>
      <c r="G38" s="30"/>
    </row>
    <row r="39" spans="1:702" ht="24.9" x14ac:dyDescent="0.4">
      <c r="A39" s="31"/>
      <c r="B39" s="32" t="s">
        <v>138</v>
      </c>
      <c r="C39" s="12"/>
      <c r="D39" s="12"/>
      <c r="E39" s="12"/>
      <c r="F39" s="12"/>
      <c r="G39" s="33">
        <f>SUBTOTAL(109,G31:G38)</f>
        <v>0</v>
      </c>
      <c r="H39" s="34"/>
      <c r="ZY39" t="s">
        <v>139</v>
      </c>
    </row>
    <row r="40" spans="1:702" x14ac:dyDescent="0.4">
      <c r="A40" s="28"/>
      <c r="B40" s="29"/>
      <c r="C40" s="12"/>
      <c r="D40" s="12"/>
      <c r="E40" s="12"/>
      <c r="F40" s="12"/>
      <c r="G40" s="9"/>
    </row>
    <row r="41" spans="1:702" ht="15.45" x14ac:dyDescent="0.4">
      <c r="A41" s="35" t="s">
        <v>140</v>
      </c>
      <c r="B41" s="36" t="s">
        <v>141</v>
      </c>
      <c r="C41" s="12"/>
      <c r="D41" s="12"/>
      <c r="E41" s="12"/>
      <c r="F41" s="12"/>
      <c r="G41" s="13"/>
      <c r="ZY41" t="s">
        <v>142</v>
      </c>
      <c r="ZZ41" s="14" t="s">
        <v>143</v>
      </c>
    </row>
    <row r="42" spans="1:702" x14ac:dyDescent="0.4">
      <c r="A42" s="19" t="s">
        <v>144</v>
      </c>
      <c r="B42" s="20" t="s">
        <v>145</v>
      </c>
      <c r="C42" s="12" t="s">
        <v>146</v>
      </c>
      <c r="D42" s="27">
        <v>26.31</v>
      </c>
      <c r="E42" s="22"/>
      <c r="F42" s="23"/>
      <c r="G42" s="24">
        <f t="shared" ref="G42" si="3">IF(ISNUMBER(E42),(ROUND(E42*F42,2)),(ROUND(D42*F42,2)))</f>
        <v>0</v>
      </c>
      <c r="ZY42" t="s">
        <v>147</v>
      </c>
      <c r="ZZ42" s="14" t="s">
        <v>148</v>
      </c>
    </row>
    <row r="43" spans="1:702" x14ac:dyDescent="0.4">
      <c r="A43" s="28"/>
      <c r="B43" s="29"/>
      <c r="C43" s="12"/>
      <c r="D43" s="12"/>
      <c r="E43" s="12"/>
      <c r="F43" s="12"/>
      <c r="G43" s="30"/>
    </row>
    <row r="44" spans="1:702" x14ac:dyDescent="0.4">
      <c r="A44" s="31"/>
      <c r="B44" s="32" t="s">
        <v>149</v>
      </c>
      <c r="C44" s="12"/>
      <c r="D44" s="12"/>
      <c r="E44" s="12"/>
      <c r="F44" s="12"/>
      <c r="G44" s="33">
        <f>SUBTOTAL(109,G42:G43)</f>
        <v>0</v>
      </c>
      <c r="H44" s="34"/>
      <c r="ZY44" t="s">
        <v>150</v>
      </c>
    </row>
    <row r="45" spans="1:702" x14ac:dyDescent="0.4">
      <c r="A45" s="28"/>
      <c r="B45" s="29"/>
      <c r="C45" s="12"/>
      <c r="D45" s="12"/>
      <c r="E45" s="12"/>
      <c r="F45" s="12"/>
      <c r="G45" s="9"/>
    </row>
    <row r="46" spans="1:702" ht="15.45" x14ac:dyDescent="0.4">
      <c r="A46" s="35" t="s">
        <v>151</v>
      </c>
      <c r="B46" s="36" t="s">
        <v>152</v>
      </c>
      <c r="C46" s="12"/>
      <c r="D46" s="12"/>
      <c r="E46" s="12"/>
      <c r="F46" s="12"/>
      <c r="G46" s="13"/>
      <c r="ZY46" t="s">
        <v>153</v>
      </c>
      <c r="ZZ46" s="14" t="s">
        <v>154</v>
      </c>
    </row>
    <row r="47" spans="1:702" x14ac:dyDescent="0.4">
      <c r="A47" s="19" t="s">
        <v>155</v>
      </c>
      <c r="B47" s="20" t="s">
        <v>156</v>
      </c>
      <c r="C47" s="12" t="s">
        <v>157</v>
      </c>
      <c r="D47" s="27">
        <v>16.48</v>
      </c>
      <c r="E47" s="22"/>
      <c r="F47" s="23"/>
      <c r="G47" s="24">
        <f t="shared" ref="G47" si="4">IF(ISNUMBER(E47),(ROUND(E47*F47,2)),(ROUND(D47*F47,2)))</f>
        <v>0</v>
      </c>
      <c r="ZY47" t="s">
        <v>158</v>
      </c>
      <c r="ZZ47" s="14" t="s">
        <v>159</v>
      </c>
    </row>
    <row r="48" spans="1:702" x14ac:dyDescent="0.4">
      <c r="A48" s="28"/>
      <c r="B48" s="29"/>
      <c r="C48" s="12"/>
      <c r="D48" s="12"/>
      <c r="E48" s="12"/>
      <c r="F48" s="12"/>
      <c r="G48" s="30"/>
    </row>
    <row r="49" spans="1:701" x14ac:dyDescent="0.4">
      <c r="A49" s="31"/>
      <c r="B49" s="32" t="s">
        <v>160</v>
      </c>
      <c r="C49" s="12"/>
      <c r="D49" s="12"/>
      <c r="E49" s="12"/>
      <c r="F49" s="12"/>
      <c r="G49" s="33">
        <f>SUBTOTAL(109,G47:G48)</f>
        <v>0</v>
      </c>
      <c r="H49" s="34"/>
      <c r="ZY49" t="s">
        <v>161</v>
      </c>
    </row>
    <row r="50" spans="1:701" x14ac:dyDescent="0.4">
      <c r="A50" s="28"/>
      <c r="B50" s="29"/>
      <c r="C50" s="12"/>
      <c r="D50" s="12"/>
      <c r="E50" s="12"/>
      <c r="F50" s="12"/>
      <c r="G50" s="9"/>
    </row>
    <row r="51" spans="1:701" x14ac:dyDescent="0.4">
      <c r="A51" s="37"/>
      <c r="B51" s="38"/>
      <c r="C51" s="39"/>
      <c r="D51" s="39"/>
      <c r="E51" s="39"/>
      <c r="F51" s="39"/>
      <c r="G51" s="30"/>
    </row>
    <row r="52" spans="1:701" x14ac:dyDescent="0.4">
      <c r="A52" s="40"/>
      <c r="B52" s="40"/>
      <c r="C52" s="40"/>
      <c r="D52" s="40"/>
      <c r="E52" s="40"/>
      <c r="F52" s="40"/>
      <c r="G52" s="40"/>
    </row>
    <row r="53" spans="1:701" ht="29.15" x14ac:dyDescent="0.4">
      <c r="B53" s="41" t="s">
        <v>162</v>
      </c>
      <c r="G53" s="42">
        <f>SUBTOTAL(109,G4:G51)</f>
        <v>0</v>
      </c>
      <c r="ZY53" t="s">
        <v>163</v>
      </c>
    </row>
    <row r="54" spans="1:701" x14ac:dyDescent="0.4">
      <c r="A54" s="43">
        <v>20</v>
      </c>
      <c r="B54" s="41" t="str">
        <f>CONCATENATE("Montant TVA (",A54,"%)")</f>
        <v>Montant TVA (20%)</v>
      </c>
      <c r="G54" s="42">
        <f>(G53*A54)/100</f>
        <v>0</v>
      </c>
      <c r="ZY54" t="s">
        <v>164</v>
      </c>
    </row>
    <row r="55" spans="1:701" x14ac:dyDescent="0.4">
      <c r="B55" s="41" t="s">
        <v>165</v>
      </c>
      <c r="G55" s="42">
        <f>G53+G54</f>
        <v>0</v>
      </c>
      <c r="ZY55" t="s">
        <v>166</v>
      </c>
    </row>
    <row r="56" spans="1:701" x14ac:dyDescent="0.4">
      <c r="G56" s="42"/>
    </row>
    <row r="57" spans="1:701" x14ac:dyDescent="0.4">
      <c r="G57" s="42"/>
    </row>
  </sheetData>
  <sheetProtection algorithmName="SHA-512" hashValue="aavgd62gsL9aa8v14gSF51OsCkxw4jmHLocROM8cTg/cKKQelyrtr5k/s+gEiXtSV5HqMP+SiE6/h4jAE17L4A==" saltValue="G79hUR/YRmWHfCB8513thQ==" spinCount="100000" sheet="1" selectLockedCells="1"/>
  <mergeCells count="1">
    <mergeCell ref="A1:G1"/>
  </mergeCells>
  <printOptions horizontalCentered="1"/>
  <pageMargins left="7.874015748031496E-2" right="7.874015748031496E-2" top="7.874015748031496E-2" bottom="0.49" header="0.74803149606299213" footer="0.24"/>
  <pageSetup paperSize="9" scale="97" fitToHeight="0" orientation="portrait" r:id="rId1"/>
  <headerFooter>
    <oddFooter>&amp;C&amp;10DCE - Etabli par SOVEBAT - 04/02/2025 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8D54-70B5-48B0-831E-DF09ABA0EF6C}">
  <sheetPr>
    <pageSetUpPr fitToPage="1"/>
  </sheetPr>
  <dimension ref="A1:ZZ28"/>
  <sheetViews>
    <sheetView showGridLines="0" showRowColHeaders="0" zoomScaleNormal="100" workbookViewId="0">
      <selection activeCell="E7" sqref="E7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6" width="10.69140625" customWidth="1"/>
    <col min="7" max="7" width="12.69140625" customWidth="1"/>
    <col min="8" max="8" width="10.69140625" customWidth="1"/>
    <col min="701" max="703" width="10.69140625" customWidth="1"/>
  </cols>
  <sheetData>
    <row r="1" spans="1:702" ht="65.150000000000006" customHeight="1" x14ac:dyDescent="0.4">
      <c r="A1" s="44"/>
      <c r="B1" s="45"/>
      <c r="C1" s="45"/>
      <c r="D1" s="45"/>
      <c r="E1" s="45"/>
      <c r="F1" s="45"/>
      <c r="G1" s="46"/>
    </row>
    <row r="2" spans="1:702" ht="29.15" x14ac:dyDescent="0.4">
      <c r="A2" s="1"/>
      <c r="B2" s="2" t="s">
        <v>167</v>
      </c>
      <c r="C2" s="3" t="s">
        <v>168</v>
      </c>
      <c r="D2" s="4" t="s">
        <v>169</v>
      </c>
      <c r="E2" s="4" t="s">
        <v>170</v>
      </c>
      <c r="F2" s="4" t="s">
        <v>171</v>
      </c>
      <c r="G2" s="5" t="s">
        <v>172</v>
      </c>
    </row>
    <row r="3" spans="1:702" x14ac:dyDescent="0.4">
      <c r="A3" s="6"/>
      <c r="B3" s="7"/>
      <c r="C3" s="8"/>
      <c r="D3" s="8"/>
      <c r="E3" s="8"/>
      <c r="F3" s="8"/>
      <c r="G3" s="9"/>
    </row>
    <row r="4" spans="1:702" ht="37.299999999999997" x14ac:dyDescent="0.4">
      <c r="A4" s="10"/>
      <c r="B4" s="11" t="s">
        <v>173</v>
      </c>
      <c r="C4" s="12"/>
      <c r="D4" s="12"/>
      <c r="E4" s="12"/>
      <c r="F4" s="12"/>
      <c r="G4" s="13"/>
      <c r="ZY4" t="s">
        <v>174</v>
      </c>
      <c r="ZZ4" s="14" t="s">
        <v>175</v>
      </c>
    </row>
    <row r="5" spans="1:702" ht="15.45" x14ac:dyDescent="0.4">
      <c r="A5" s="15" t="s">
        <v>176</v>
      </c>
      <c r="B5" s="16" t="s">
        <v>177</v>
      </c>
      <c r="C5" s="12"/>
      <c r="D5" s="12"/>
      <c r="E5" s="12"/>
      <c r="F5" s="12"/>
      <c r="G5" s="13"/>
      <c r="ZY5" t="s">
        <v>178</v>
      </c>
      <c r="ZZ5" s="14" t="s">
        <v>179</v>
      </c>
    </row>
    <row r="6" spans="1:702" ht="30.9" x14ac:dyDescent="0.4">
      <c r="A6" s="17" t="s">
        <v>180</v>
      </c>
      <c r="B6" s="18" t="s">
        <v>181</v>
      </c>
      <c r="C6" s="12"/>
      <c r="D6" s="12"/>
      <c r="E6" s="12"/>
      <c r="F6" s="12"/>
      <c r="G6" s="13"/>
      <c r="ZY6" t="s">
        <v>182</v>
      </c>
      <c r="ZZ6" s="14"/>
    </row>
    <row r="7" spans="1:702" x14ac:dyDescent="0.4">
      <c r="A7" s="19" t="s">
        <v>183</v>
      </c>
      <c r="B7" s="20" t="s">
        <v>184</v>
      </c>
      <c r="C7" s="12" t="s">
        <v>185</v>
      </c>
      <c r="D7" s="27">
        <v>-504.68</v>
      </c>
      <c r="E7" s="22"/>
      <c r="F7" s="23"/>
      <c r="G7" s="24">
        <f>IF(ISNUMBER(E7),(ROUND(E7*F7,2)),(ROUND(D7*F7,2)))</f>
        <v>0</v>
      </c>
      <c r="ZY7" t="s">
        <v>186</v>
      </c>
      <c r="ZZ7" s="14" t="s">
        <v>187</v>
      </c>
    </row>
    <row r="8" spans="1:702" x14ac:dyDescent="0.4">
      <c r="A8" s="19" t="s">
        <v>188</v>
      </c>
      <c r="B8" s="20" t="s">
        <v>189</v>
      </c>
      <c r="C8" s="12" t="s">
        <v>190</v>
      </c>
      <c r="D8" s="27">
        <v>-112.7</v>
      </c>
      <c r="E8" s="22"/>
      <c r="F8" s="23"/>
      <c r="G8" s="24">
        <f t="shared" ref="G8:G10" si="0">IF(ISNUMBER(E8),(ROUND(E8*F8,2)),(ROUND(D8*F8,2)))</f>
        <v>0</v>
      </c>
      <c r="ZY8" t="s">
        <v>191</v>
      </c>
      <c r="ZZ8" s="14" t="s">
        <v>192</v>
      </c>
    </row>
    <row r="9" spans="1:702" x14ac:dyDescent="0.4">
      <c r="A9" s="19" t="s">
        <v>193</v>
      </c>
      <c r="B9" s="20" t="s">
        <v>194</v>
      </c>
      <c r="C9" s="12" t="s">
        <v>195</v>
      </c>
      <c r="D9" s="27">
        <v>-100.8</v>
      </c>
      <c r="E9" s="22"/>
      <c r="F9" s="23"/>
      <c r="G9" s="24">
        <f t="shared" si="0"/>
        <v>0</v>
      </c>
      <c r="ZY9" t="s">
        <v>196</v>
      </c>
      <c r="ZZ9" s="14" t="s">
        <v>197</v>
      </c>
    </row>
    <row r="10" spans="1:702" x14ac:dyDescent="0.4">
      <c r="A10" s="19" t="s">
        <v>198</v>
      </c>
      <c r="B10" s="20" t="s">
        <v>199</v>
      </c>
      <c r="C10" s="12" t="s">
        <v>200</v>
      </c>
      <c r="D10" s="27">
        <v>-163.03</v>
      </c>
      <c r="E10" s="22"/>
      <c r="F10" s="23"/>
      <c r="G10" s="24">
        <f t="shared" si="0"/>
        <v>0</v>
      </c>
      <c r="ZY10" t="s">
        <v>201</v>
      </c>
      <c r="ZZ10" s="14" t="s">
        <v>202</v>
      </c>
    </row>
    <row r="11" spans="1:702" x14ac:dyDescent="0.4">
      <c r="A11" s="28"/>
      <c r="B11" s="29"/>
      <c r="C11" s="12"/>
      <c r="D11" s="12"/>
      <c r="E11" s="12"/>
      <c r="F11" s="12"/>
      <c r="G11" s="30"/>
    </row>
    <row r="12" spans="1:702" ht="24.9" x14ac:dyDescent="0.4">
      <c r="A12" s="31"/>
      <c r="B12" s="32" t="s">
        <v>203</v>
      </c>
      <c r="C12" s="12"/>
      <c r="D12" s="12"/>
      <c r="E12" s="12"/>
      <c r="F12" s="12"/>
      <c r="G12" s="33">
        <f>SUBTOTAL(109,G7:G11)</f>
        <v>0</v>
      </c>
      <c r="H12" s="34"/>
      <c r="ZY12" t="s">
        <v>204</v>
      </c>
    </row>
    <row r="13" spans="1:702" x14ac:dyDescent="0.4">
      <c r="A13" s="28"/>
      <c r="B13" s="29"/>
      <c r="C13" s="12"/>
      <c r="D13" s="12"/>
      <c r="E13" s="12"/>
      <c r="F13" s="12"/>
      <c r="G13" s="9"/>
    </row>
    <row r="14" spans="1:702" ht="30.9" x14ac:dyDescent="0.4">
      <c r="A14" s="35" t="s">
        <v>205</v>
      </c>
      <c r="B14" s="36" t="s">
        <v>206</v>
      </c>
      <c r="C14" s="12"/>
      <c r="D14" s="12"/>
      <c r="E14" s="12"/>
      <c r="F14" s="12"/>
      <c r="G14" s="13"/>
      <c r="ZY14" t="s">
        <v>207</v>
      </c>
      <c r="ZZ14" s="14"/>
    </row>
    <row r="15" spans="1:702" ht="23.15" x14ac:dyDescent="0.4">
      <c r="A15" s="19" t="s">
        <v>208</v>
      </c>
      <c r="B15" s="20" t="s">
        <v>209</v>
      </c>
      <c r="C15" s="12" t="s">
        <v>210</v>
      </c>
      <c r="D15" s="27">
        <v>504.68</v>
      </c>
      <c r="E15" s="22"/>
      <c r="F15" s="23"/>
      <c r="G15" s="24">
        <f t="shared" ref="G15:G18" si="1">IF(ISNUMBER(E15),(ROUND(E15*F15,2)),(ROUND(D15*F15,2)))</f>
        <v>0</v>
      </c>
      <c r="ZY15" t="s">
        <v>211</v>
      </c>
      <c r="ZZ15" s="14" t="s">
        <v>212</v>
      </c>
    </row>
    <row r="16" spans="1:702" x14ac:dyDescent="0.4">
      <c r="A16" s="19" t="s">
        <v>213</v>
      </c>
      <c r="B16" s="20" t="s">
        <v>214</v>
      </c>
      <c r="C16" s="12" t="s">
        <v>215</v>
      </c>
      <c r="D16" s="27">
        <v>112.7</v>
      </c>
      <c r="E16" s="22"/>
      <c r="F16" s="23"/>
      <c r="G16" s="24">
        <f t="shared" si="1"/>
        <v>0</v>
      </c>
      <c r="ZY16" t="s">
        <v>216</v>
      </c>
      <c r="ZZ16" s="14" t="s">
        <v>217</v>
      </c>
    </row>
    <row r="17" spans="1:702" ht="23.15" x14ac:dyDescent="0.4">
      <c r="A17" s="19" t="s">
        <v>218</v>
      </c>
      <c r="B17" s="20" t="s">
        <v>219</v>
      </c>
      <c r="C17" s="12" t="s">
        <v>220</v>
      </c>
      <c r="D17" s="27">
        <v>100.8</v>
      </c>
      <c r="E17" s="22"/>
      <c r="F17" s="23"/>
      <c r="G17" s="24">
        <f t="shared" si="1"/>
        <v>0</v>
      </c>
      <c r="ZY17" t="s">
        <v>221</v>
      </c>
      <c r="ZZ17" s="14" t="s">
        <v>222</v>
      </c>
    </row>
    <row r="18" spans="1:702" x14ac:dyDescent="0.4">
      <c r="A18" s="19" t="s">
        <v>223</v>
      </c>
      <c r="B18" s="20" t="s">
        <v>224</v>
      </c>
      <c r="C18" s="12" t="s">
        <v>225</v>
      </c>
      <c r="D18" s="27">
        <v>163.03</v>
      </c>
      <c r="E18" s="22"/>
      <c r="F18" s="23"/>
      <c r="G18" s="24">
        <f t="shared" si="1"/>
        <v>0</v>
      </c>
      <c r="ZY18" t="s">
        <v>226</v>
      </c>
      <c r="ZZ18" s="14" t="s">
        <v>227</v>
      </c>
    </row>
    <row r="19" spans="1:702" x14ac:dyDescent="0.4">
      <c r="A19" s="28"/>
      <c r="B19" s="29"/>
      <c r="C19" s="12"/>
      <c r="D19" s="12"/>
      <c r="E19" s="12"/>
      <c r="F19" s="12"/>
      <c r="G19" s="30"/>
    </row>
    <row r="20" spans="1:702" ht="24.9" x14ac:dyDescent="0.4">
      <c r="A20" s="31"/>
      <c r="B20" s="32" t="s">
        <v>228</v>
      </c>
      <c r="C20" s="12"/>
      <c r="D20" s="12"/>
      <c r="E20" s="12"/>
      <c r="F20" s="12"/>
      <c r="G20" s="33">
        <f>SUBTOTAL(109,G15:G19)</f>
        <v>0</v>
      </c>
      <c r="H20" s="34"/>
      <c r="ZY20" t="s">
        <v>229</v>
      </c>
    </row>
    <row r="21" spans="1:702" x14ac:dyDescent="0.4">
      <c r="A21" s="28"/>
      <c r="B21" s="29"/>
      <c r="C21" s="12"/>
      <c r="D21" s="12"/>
      <c r="E21" s="12"/>
      <c r="F21" s="12"/>
      <c r="G21" s="9"/>
    </row>
    <row r="22" spans="1:702" x14ac:dyDescent="0.4">
      <c r="A22" s="37"/>
      <c r="B22" s="38"/>
      <c r="C22" s="39"/>
      <c r="D22" s="39"/>
      <c r="E22" s="39"/>
      <c r="F22" s="39"/>
      <c r="G22" s="30"/>
    </row>
    <row r="23" spans="1:702" x14ac:dyDescent="0.4">
      <c r="A23" s="40"/>
      <c r="B23" s="40"/>
      <c r="C23" s="40"/>
      <c r="D23" s="40"/>
      <c r="E23" s="40"/>
      <c r="F23" s="40"/>
      <c r="G23" s="40"/>
    </row>
    <row r="24" spans="1:702" ht="29.15" x14ac:dyDescent="0.4">
      <c r="B24" s="41" t="s">
        <v>230</v>
      </c>
      <c r="G24" s="42">
        <f>SUBTOTAL(109,G4:G22)</f>
        <v>0</v>
      </c>
      <c r="ZY24" t="s">
        <v>231</v>
      </c>
    </row>
    <row r="25" spans="1:702" x14ac:dyDescent="0.4">
      <c r="A25" s="43">
        <v>20</v>
      </c>
      <c r="B25" s="41" t="str">
        <f>CONCATENATE("Montant TVA (",A25,"%)")</f>
        <v>Montant TVA (20%)</v>
      </c>
      <c r="G25" s="42">
        <f>(G24*A25)/100</f>
        <v>0</v>
      </c>
      <c r="ZY25" t="s">
        <v>232</v>
      </c>
    </row>
    <row r="26" spans="1:702" x14ac:dyDescent="0.4">
      <c r="B26" s="41" t="s">
        <v>233</v>
      </c>
      <c r="G26" s="42">
        <f>G24+G25</f>
        <v>0</v>
      </c>
      <c r="ZY26" t="s">
        <v>234</v>
      </c>
    </row>
    <row r="27" spans="1:702" x14ac:dyDescent="0.4">
      <c r="G27" s="42"/>
    </row>
    <row r="28" spans="1:702" x14ac:dyDescent="0.4">
      <c r="G28" s="42"/>
    </row>
  </sheetData>
  <sheetProtection algorithmName="SHA-512" hashValue="jrpkmP62xQ3nJKodwga31anuy0d/xLBhY0Jww/gWEr8wHoFFwc+DthyPixKJxGclqIUpbyb9sxqaLpmpY5HBCA==" saltValue="BmvqRfoW19l7NM0nzfnTbQ==" spinCount="100000" sheet="1" selectLockedCells="1"/>
  <mergeCells count="1">
    <mergeCell ref="A1:G1"/>
  </mergeCells>
  <printOptions horizontalCentered="1"/>
  <pageMargins left="7.874015748031496E-2" right="7.874015748031496E-2" top="7.874015748031496E-2" bottom="7.874015748031496E-2" header="0.74803149606299213" footer="0.18"/>
  <pageSetup paperSize="9" scale="98" fitToHeight="0" orientation="portrait" r:id="rId1"/>
  <headerFooter>
    <oddFooter>&amp;C&amp;10DCE - Etabli par SOVEBAT - 04/02/2025 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N°01 ISOLATION PAR L EXTER</vt:lpstr>
      <vt:lpstr>Lot N°01 PSE 01-01   ITE en la</vt:lpstr>
      <vt:lpstr>'Lot N°01 ISOLATION PAR L EXTER'!Impression_des_titres</vt:lpstr>
      <vt:lpstr>'Lot N°01 PSE 01-01   ITE en la'!Impression_des_titres</vt:lpstr>
      <vt:lpstr>'Lot N°01 ISOLATION PAR L EXTER'!Zone_d_impression</vt:lpstr>
      <vt:lpstr>'Lot N°01 PSE 01-01   ITE en la'!Zone_d_impression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2025-02-04T07:47:56Z</cp:lastPrinted>
  <dcterms:created xsi:type="dcterms:W3CDTF">2025-02-03T16:39:11Z</dcterms:created>
  <dcterms:modified xsi:type="dcterms:W3CDTF">2025-02-04T07:48:20Z</dcterms:modified>
</cp:coreProperties>
</file>