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BEA-23-03 - INRAE ST MARCEL LES VALENCE\4_DCE\1_Doc divers\25-02-03 DCE\"/>
    </mc:Choice>
  </mc:AlternateContent>
  <xr:revisionPtr revIDLastSave="0" documentId="13_ncr:1_{D9C1BB32-6FF2-4434-A20F-78D3723E3CDE}" xr6:coauthVersionLast="47" xr6:coauthVersionMax="47" xr10:uidLastSave="{00000000-0000-0000-0000-000000000000}"/>
  <bookViews>
    <workbookView xWindow="-103" yWindow="-103" windowWidth="33120" windowHeight="18000" activeTab="2" xr2:uid="{00000000-000D-0000-FFFF-FFFF00000000}"/>
  </bookViews>
  <sheets>
    <sheet name="Lot N°02 MENUISERIES EXTERIEUR" sheetId="1" r:id="rId1"/>
    <sheet name="Lot N°02 PSE 02-01   Casquette" sheetId="2" r:id="rId2"/>
    <sheet name="Lot N°02 PSE 02-02   Remplacem" sheetId="3" r:id="rId3"/>
  </sheets>
  <definedNames>
    <definedName name="_xlnm.Print_Titles" localSheetId="0">'Lot N°02 MENUISERIES EXTERIEUR'!$1:$2</definedName>
    <definedName name="_xlnm.Print_Titles" localSheetId="1">'Lot N°02 PSE 02-01   Casquette'!$1:$2</definedName>
    <definedName name="_xlnm.Print_Titles" localSheetId="2">'Lot N°02 PSE 02-02   Remplacem'!$1:$2</definedName>
    <definedName name="_xlnm.Print_Area" localSheetId="0">'Lot N°02 MENUISERIES EXTERIEUR'!$A$1:$G$45</definedName>
    <definedName name="_xlnm.Print_Area" localSheetId="1">'Lot N°02 PSE 02-01   Casquette'!$A$1:$G$18</definedName>
    <definedName name="_xlnm.Print_Area" localSheetId="2">'Lot N°02 PSE 02-02   Remplacem'!$A$1:$G$25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4" i="3"/>
  <c r="G18" i="3" s="1"/>
  <c r="G7" i="3"/>
  <c r="G9" i="3" s="1"/>
  <c r="G9" i="2"/>
  <c r="G8" i="2"/>
  <c r="G36" i="1"/>
  <c r="G38" i="1" s="1"/>
  <c r="G31" i="1"/>
  <c r="G30" i="1"/>
  <c r="G29" i="1"/>
  <c r="G27" i="1"/>
  <c r="G26" i="1"/>
  <c r="G25" i="1"/>
  <c r="G18" i="1"/>
  <c r="G17" i="1"/>
  <c r="G16" i="1"/>
  <c r="G9" i="1"/>
  <c r="G8" i="1"/>
  <c r="G7" i="1"/>
  <c r="G20" i="1"/>
  <c r="B43" i="1"/>
  <c r="B16" i="2"/>
  <c r="B23" i="3"/>
  <c r="G22" i="3" l="1"/>
  <c r="G23" i="3" s="1"/>
  <c r="G11" i="2"/>
  <c r="G33" i="1"/>
  <c r="G11" i="1"/>
  <c r="G15" i="2"/>
  <c r="G24" i="3" l="1"/>
  <c r="G42" i="1"/>
  <c r="G43" i="1" s="1"/>
  <c r="G44" i="1" s="1"/>
  <c r="G16" i="2"/>
  <c r="G17" i="2"/>
</calcChain>
</file>

<file path=xl/sharedStrings.xml><?xml version="1.0" encoding="utf-8"?>
<sst xmlns="http://schemas.openxmlformats.org/spreadsheetml/2006/main" count="203" uniqueCount="203">
  <si>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</si>
  <si>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</si>
  <si>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</si>
  <si>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</si>
  <si>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</si>
  <si>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</si>
  <si>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</si>
  <si>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</si>
  <si>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MEN</t>
  </si>
  <si>
    <t>2</t>
  </si>
  <si>
    <t>DESCRIPTION DES OUVRAGES</t>
  </si>
  <si>
    <t>CH3</t>
  </si>
  <si>
    <t>2.1</t>
  </si>
  <si>
    <t>TRAVAUX SUR EXISTANT</t>
  </si>
  <si>
    <t>CH4</t>
  </si>
  <si>
    <t xml:space="preserve">2.1.1 </t>
  </si>
  <si>
    <t>Dépose menuiseries extérieures (fenêtre, porte-fenêtre, porte) - compris occultations et cadres</t>
  </si>
  <si>
    <t>U</t>
  </si>
  <si>
    <t>ART</t>
  </si>
  <si>
    <t>SEB-A097</t>
  </si>
  <si>
    <t xml:space="preserve">2.1.2 </t>
  </si>
  <si>
    <t>Dépose menuiseries extérieures (fenêtre, porte-fenêtre, porte) - compris occultations et adaptation cadres pour pose rénovation</t>
  </si>
  <si>
    <t>U</t>
  </si>
  <si>
    <t>ART</t>
  </si>
  <si>
    <t>SEB-A098</t>
  </si>
  <si>
    <t xml:space="preserve">2.1.3 </t>
  </si>
  <si>
    <t>Dépose occultations</t>
  </si>
  <si>
    <t>U</t>
  </si>
  <si>
    <t>ART</t>
  </si>
  <si>
    <t>SEB-A104</t>
  </si>
  <si>
    <t>Total TRAVAUX SUR EXISTANT</t>
  </si>
  <si>
    <t>STOT</t>
  </si>
  <si>
    <t>2.3</t>
  </si>
  <si>
    <t>MENUISERIES EXTERIEURES EN ALUMINIUM LAQUE</t>
  </si>
  <si>
    <t>CH4</t>
  </si>
  <si>
    <t>2.3.5</t>
  </si>
  <si>
    <t>Nomenclature des menuiseries</t>
  </si>
  <si>
    <t>CH5</t>
  </si>
  <si>
    <t>2.3.5.1</t>
  </si>
  <si>
    <t>Portes, portes-fenêtres et châssis mono-ton – Sans volet roulant - Pose en tunnel sur support existant</t>
  </si>
  <si>
    <t>CH6</t>
  </si>
  <si>
    <t xml:space="preserve">2.3.5.1.1 </t>
  </si>
  <si>
    <t>Porte de 1.06 x 2.15 m ht à 1 vantail ouvrants à l’anglaise – issue de secours – vitrage 44.2/16/44.2</t>
  </si>
  <si>
    <t>U</t>
  </si>
  <si>
    <t>ART</t>
  </si>
  <si>
    <t>SEB-A100</t>
  </si>
  <si>
    <t xml:space="preserve">2.3.5.1.2 </t>
  </si>
  <si>
    <t>Porte de 1.07 x 2.41m ht à 1 vantail ouvrants à l’anglaise – issue de secours – vitrage 44.2/16/44.2</t>
  </si>
  <si>
    <t>U</t>
  </si>
  <si>
    <t>ART</t>
  </si>
  <si>
    <t>SEB-A101</t>
  </si>
  <si>
    <t xml:space="preserve">2.3.5.1.3 </t>
  </si>
  <si>
    <t>Système inter-ouverture existant</t>
  </si>
  <si>
    <t>U</t>
  </si>
  <si>
    <t>ART</t>
  </si>
  <si>
    <t>SEB-A102</t>
  </si>
  <si>
    <t>Total MENUISERIES EXTERIEURES EN ALUMINIUM LAQUE</t>
  </si>
  <si>
    <t>STOT</t>
  </si>
  <si>
    <t>2.4</t>
  </si>
  <si>
    <t>MENUISERIES EXTERIEURES EN PVC BLANC</t>
  </si>
  <si>
    <t>CH4</t>
  </si>
  <si>
    <t>2.4.2</t>
  </si>
  <si>
    <t>Nomenclature des menuiseries</t>
  </si>
  <si>
    <t>CH5</t>
  </si>
  <si>
    <t>2.4.2.1</t>
  </si>
  <si>
    <t>Fenêtres et portes-fenêtres – Avec volet roulant aluminium</t>
  </si>
  <si>
    <t>CH6</t>
  </si>
  <si>
    <t xml:space="preserve">2.4.2.1.1 </t>
  </si>
  <si>
    <t>Fenêtre dim 1.20 x 1.40 m ht - Pose rénovation - Volet roulant manuel</t>
  </si>
  <si>
    <t>U</t>
  </si>
  <si>
    <t>ART</t>
  </si>
  <si>
    <t>SEB-A107</t>
  </si>
  <si>
    <t xml:space="preserve">2.4.2.1.2 </t>
  </si>
  <si>
    <t>Fenêtre dim 3.15 x 2.44 m ht - Pose en tunnel - Volet roulant électrique</t>
  </si>
  <si>
    <t>U</t>
  </si>
  <si>
    <t>ART</t>
  </si>
  <si>
    <t>SEB-A111</t>
  </si>
  <si>
    <t xml:space="preserve">2.4.2.1.3 </t>
  </si>
  <si>
    <t>Fenêtre dim 3.15 x 2.44 m ht - Pose en tunnel - Volet roulant électrique</t>
  </si>
  <si>
    <t>U</t>
  </si>
  <si>
    <t>ART</t>
  </si>
  <si>
    <t>SEB-A112</t>
  </si>
  <si>
    <t>2.4.2.2</t>
  </si>
  <si>
    <t>Volets roulants</t>
  </si>
  <si>
    <t>CH6</t>
  </si>
  <si>
    <t xml:space="preserve">2.4.2.2.1 </t>
  </si>
  <si>
    <t>Volet roulant manuel dim 1.20 x 1.40 m ht - Pose rénovation sous linteau</t>
  </si>
  <si>
    <t>U</t>
  </si>
  <si>
    <t>ART</t>
  </si>
  <si>
    <t>SEB-A108</t>
  </si>
  <si>
    <t xml:space="preserve">2.4.2.3 </t>
  </si>
  <si>
    <t>Dépose et condamnation des grille d’entrée d'air</t>
  </si>
  <si>
    <t>U</t>
  </si>
  <si>
    <t>ART</t>
  </si>
  <si>
    <t>SEB-A121</t>
  </si>
  <si>
    <t xml:space="preserve">2.4.2.4 </t>
  </si>
  <si>
    <t>Pose des grille d’entrée d'air</t>
  </si>
  <si>
    <t>U</t>
  </si>
  <si>
    <t>ART</t>
  </si>
  <si>
    <t>MEN-A035</t>
  </si>
  <si>
    <t>Total MENUISERIES EXTERIEURES EN PVC BLANC</t>
  </si>
  <si>
    <t>STOT</t>
  </si>
  <si>
    <t>2.5</t>
  </si>
  <si>
    <t>DOSSIER DES OUVRAGES EXECUTES</t>
  </si>
  <si>
    <t>CH4</t>
  </si>
  <si>
    <t xml:space="preserve">2.5.1 </t>
  </si>
  <si>
    <t>DOE</t>
  </si>
  <si>
    <t>Ens</t>
  </si>
  <si>
    <t>ART</t>
  </si>
  <si>
    <t>MEN-A073</t>
  </si>
  <si>
    <t>Total DOSSIER DES OUVRAGES EXECUTES</t>
  </si>
  <si>
    <t>STOT</t>
  </si>
  <si>
    <t>Montant HT du Lot N°02 MENUISERIES EXTERIEURES PVC - ALUMINIUM - SERRURERIE</t>
  </si>
  <si>
    <t>TOTHT</t>
  </si>
  <si>
    <t>TVA</t>
  </si>
  <si>
    <t>Montant TTC</t>
  </si>
  <si>
    <t>TOTTTC</t>
  </si>
  <si>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</si>
  <si>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</si>
  <si>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</si>
  <si>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</si>
  <si>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</si>
  <si>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</si>
  <si>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</si>
  <si>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</si>
  <si>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MEN</t>
  </si>
  <si>
    <t>3</t>
  </si>
  <si>
    <t>DESCRIPTION DES OUVRAGES</t>
  </si>
  <si>
    <t>CH3</t>
  </si>
  <si>
    <t>3.1</t>
  </si>
  <si>
    <t>BRISE SOLEIL</t>
  </si>
  <si>
    <t>CH4</t>
  </si>
  <si>
    <t>3.1.1</t>
  </si>
  <si>
    <t>Brise-soleils fixes horizontaux en façade</t>
  </si>
  <si>
    <t>CH5</t>
  </si>
  <si>
    <t xml:space="preserve">3.1.1.1 </t>
  </si>
  <si>
    <t>Brise soleil horizontal fixe dimensions 15.00 x 1.50m</t>
  </si>
  <si>
    <t>U</t>
  </si>
  <si>
    <t>ART</t>
  </si>
  <si>
    <t>SEB-A114</t>
  </si>
  <si>
    <t xml:space="preserve">3.1.1.2 </t>
  </si>
  <si>
    <t>Brise soleil horizontal fixe dimensions 19.00 x 1.50m</t>
  </si>
  <si>
    <t>U</t>
  </si>
  <si>
    <t>ART</t>
  </si>
  <si>
    <t>SEB-A115</t>
  </si>
  <si>
    <t>Total BRISE SOLEIL</t>
  </si>
  <si>
    <t>STOT</t>
  </si>
  <si>
    <t>Montant HT du Lot N°02 MENUISERIES EXTERIEURES PVC - ALUMINIUM - SERRURERIE</t>
  </si>
  <si>
    <t>TOTHT</t>
  </si>
  <si>
    <t>TVA</t>
  </si>
  <si>
    <t>Montant TTC</t>
  </si>
  <si>
    <t>TOTTTC</t>
  </si>
  <si>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</si>
  <si>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</si>
  <si>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</si>
  <si>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</si>
  <si>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</si>
  <si>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</si>
  <si>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</si>
  <si>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</si>
  <si>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MEN</t>
  </si>
  <si>
    <t>4</t>
  </si>
  <si>
    <t>DESCRIPTION DES OUVRAGES</t>
  </si>
  <si>
    <t>CH3</t>
  </si>
  <si>
    <t>4.1</t>
  </si>
  <si>
    <t>TRAVAUX SUR EXISTANT</t>
  </si>
  <si>
    <t>CH4</t>
  </si>
  <si>
    <t xml:space="preserve">4.1.1 </t>
  </si>
  <si>
    <t>Dépose menuiseries extérieures (fenêtre, porte-fenêtre, porte) - compris occultations et adaptation cadres pour pose rénovation</t>
  </si>
  <si>
    <t>U</t>
  </si>
  <si>
    <t>ART</t>
  </si>
  <si>
    <t>SEB-A098</t>
  </si>
  <si>
    <t>Total TRAVAUX SUR EXISTANT</t>
  </si>
  <si>
    <t>STOT</t>
  </si>
  <si>
    <t>4.2</t>
  </si>
  <si>
    <t>MENUISERIES EXTERIEURES EN PVC BLANC</t>
  </si>
  <si>
    <t>CH4</t>
  </si>
  <si>
    <t>4.2.1</t>
  </si>
  <si>
    <t>Nomenclature des menuiseries</t>
  </si>
  <si>
    <t>CH5</t>
  </si>
  <si>
    <t>4.2.1.1</t>
  </si>
  <si>
    <t>Fenêtres et portes-fenêtres – Sans volet roulant</t>
  </si>
  <si>
    <t>CH6</t>
  </si>
  <si>
    <t xml:space="preserve">4.2.1.1.1 </t>
  </si>
  <si>
    <t>Fenêtre dim 1.20 x 1.40 m ht - Pose rénovation</t>
  </si>
  <si>
    <t>U</t>
  </si>
  <si>
    <t>ART</t>
  </si>
  <si>
    <t>SEB-A106</t>
  </si>
  <si>
    <t>4.2.1.2</t>
  </si>
  <si>
    <t>Fenêtres et portes-fenêtres – Avec volet roulant aluminium</t>
  </si>
  <si>
    <t>CH6</t>
  </si>
  <si>
    <t xml:space="preserve">4.2.1.2.1 </t>
  </si>
  <si>
    <t>Fenêtre dim 1.20 x 1.40 m ht - Pose rénovation - Volet roulant manuel</t>
  </si>
  <si>
    <t>U</t>
  </si>
  <si>
    <t>ART</t>
  </si>
  <si>
    <t>SEB-A107</t>
  </si>
  <si>
    <t>Total MENUISERIES EXTERIEURES EN PVC BLANC</t>
  </si>
  <si>
    <t>STOT</t>
  </si>
  <si>
    <t>Montant HT du Lot N°02 MENUISERIES EXTERIEURES PVC - ALUMINIUM -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</si>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</sst>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righ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9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2" xfId="6" applyBorder="1">
      <alignment horizontal="left" vertical="top" wrapText="1"/>
    </xf>
    <xf numFmtId="0" fontId="7" fillId="0" borderId="18" xfId="7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6" xfId="10" applyBorder="1">
      <alignment horizontal="left" vertical="top" wrapText="1"/>
    </xf>
    <xf numFmtId="0" fontId="8" fillId="0" borderId="17" xfId="10" applyBorder="1">
      <alignment horizontal="left" vertical="top" wrapText="1"/>
    </xf>
    <xf numFmtId="0" fontId="11" fillId="0" borderId="15" xfId="14" applyBorder="1">
      <alignment horizontal="left" vertical="top" wrapText="1"/>
    </xf>
    <xf numFmtId="0" fontId="11" fillId="0" borderId="14" xfId="14" applyBorder="1">
      <alignment horizontal="left" vertical="top" wrapText="1"/>
    </xf>
    <xf numFmtId="0" fontId="16" fillId="0" borderId="8" xfId="26" applyBorder="1" applyAlignment="1">
      <alignment horizontal="left" vertical="top" wrapText="1"/>
    </xf>
    <xf numFmtId="0" fontId="16" fillId="0" borderId="12" xfId="26" applyBorder="1">
      <alignment horizontal="left" vertical="top" wrapText="1" indent="1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4" fillId="0" borderId="8" xfId="17" applyBorder="1" applyAlignment="1">
      <alignment horizontal="left" vertical="top" wrapText="1"/>
    </xf>
    <xf numFmtId="0" fontId="14" fillId="0" borderId="12" xfId="17" applyBorder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1" fillId="0" borderId="8" xfId="14" applyBorder="1">
      <alignment horizontal="left" vertical="top" wrapText="1"/>
    </xf>
    <xf numFmtId="0" fontId="11" fillId="0" borderId="12" xfId="14" applyBorder="1">
      <alignment horizontal="left" vertical="top" wrapText="1"/>
    </xf>
    <xf numFmtId="0" fontId="15" fillId="0" borderId="8" xfId="18" applyBorder="1">
      <alignment horizontal="left" vertical="top" wrapText="1"/>
    </xf>
    <xf numFmtId="0" fontId="15" fillId="0" borderId="12" xfId="18" applyBorder="1">
      <alignment horizontal="left" vertical="top" wrapText="1"/>
    </xf>
    <xf numFmtId="0" fontId="15" fillId="0" borderId="8" xfId="22" applyBorder="1">
      <alignment horizontal="left" vertical="top" wrapText="1"/>
    </xf>
    <xf numFmtId="0" fontId="15" fillId="0" borderId="12" xfId="22" applyBorder="1">
      <alignment horizontal="left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10886</xdr:colOff>
      <xdr:row>0</xdr:row>
      <xdr:rowOff>46957</xdr:rowOff>
    </xdr:from>
    <xdr:to>
      <xdr:col>4</xdr:col>
      <xdr:colOff>190886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886" y="46957"/>
          <a:ext cx="5258186" cy="17217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865414</xdr:colOff>
      <xdr:row>0</xdr:row>
      <xdr:rowOff>642257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641739"/>
          <a:ext cx="7456714" cy="518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843642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457799" y="46957"/>
          <a:ext cx="3977143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N°02 MENUISERIES EXTERIEURES PVC - ALUMINIUM - SERRURERIE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2001772</xdr:colOff>
      <xdr:row>0</xdr:row>
      <xdr:rowOff>391304</xdr:rowOff>
    </xdr:from>
    <xdr:to>
      <xdr:col>6</xdr:col>
      <xdr:colOff>876300</xdr:colOff>
      <xdr:row>0</xdr:row>
      <xdr:rowOff>604157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87572" y="391304"/>
          <a:ext cx="4780028" cy="21285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865414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0" y="641739"/>
          <a:ext cx="745671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859970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457799" y="46957"/>
          <a:ext cx="3993471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N°02 MENUISERIES EXTERIEURES PVC - ALUMINIUM - SERRURERIE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1979999</xdr:colOff>
      <xdr:row>0</xdr:row>
      <xdr:rowOff>370114</xdr:rowOff>
    </xdr:from>
    <xdr:to>
      <xdr:col>6</xdr:col>
      <xdr:colOff>881742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5799" y="370114"/>
          <a:ext cx="4807243" cy="24032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FF"/>
              </a:solidFill>
              <a:latin typeface="MS Shell Dlg"/>
            </a:rPr>
            <a:t>PSE 02-01 : Casquettes en façade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859971</xdr:colOff>
      <xdr:row>0</xdr:row>
      <xdr:rowOff>641739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0" y="641739"/>
          <a:ext cx="745127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843642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457799" y="46957"/>
          <a:ext cx="3977143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N°02 MENUISERIES EXTERIEURES PVC - ALUMINIUM - SERRURERIE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1979999</xdr:colOff>
      <xdr:row>0</xdr:row>
      <xdr:rowOff>391304</xdr:rowOff>
    </xdr:from>
    <xdr:to>
      <xdr:col>6</xdr:col>
      <xdr:colOff>854528</xdr:colOff>
      <xdr:row>0</xdr:row>
      <xdr:rowOff>664029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665799" y="391304"/>
          <a:ext cx="4780029" cy="2727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FF"/>
              </a:solidFill>
              <a:latin typeface="MS Shell Dlg"/>
            </a:rPr>
            <a:t>PSE 02-02 : Remplacement menuiseries cafétariat et repos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7FA6C-C3E0-4C80-AF69-07B7CB021200}">
  <sheetPr>
    <pageSetUpPr fitToPage="1"/>
  </sheetPr>
  <dimension ref="A1:ZZ4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9" sqref="E9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6"/>
      <c r="B1" s="47"/>
      <c r="C1" s="47"/>
      <c r="D1" s="47"/>
      <c r="E1" s="47"/>
      <c r="F1" s="47"/>
      <c r="G1" s="48"/>
    </row>
    <row r="2" spans="1:702" ht="29.15" x14ac:dyDescent="0.4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5" t="s">
        <v>5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ht="15.45" x14ac:dyDescent="0.4">
      <c r="A5" s="15" t="s">
        <v>9</v>
      </c>
      <c r="B5" s="16" t="s">
        <v>10</v>
      </c>
      <c r="C5" s="12"/>
      <c r="D5" s="12"/>
      <c r="E5" s="12"/>
      <c r="F5" s="12"/>
      <c r="G5" s="13"/>
      <c r="ZY5" t="s">
        <v>11</v>
      </c>
      <c r="ZZ5" s="14"/>
    </row>
    <row r="6" spans="1:702" ht="15.45" x14ac:dyDescent="0.4">
      <c r="A6" s="17" t="s">
        <v>12</v>
      </c>
      <c r="B6" s="18" t="s">
        <v>13</v>
      </c>
      <c r="C6" s="12"/>
      <c r="D6" s="12"/>
      <c r="E6" s="12"/>
      <c r="F6" s="12"/>
      <c r="G6" s="13"/>
      <c r="ZY6" t="s">
        <v>14</v>
      </c>
      <c r="ZZ6" s="14"/>
    </row>
    <row r="7" spans="1:702" ht="23.15" x14ac:dyDescent="0.4">
      <c r="A7" s="19" t="s">
        <v>15</v>
      </c>
      <c r="B7" s="20" t="s">
        <v>16</v>
      </c>
      <c r="C7" s="12" t="s">
        <v>17</v>
      </c>
      <c r="D7" s="21">
        <v>4</v>
      </c>
      <c r="E7" s="22"/>
      <c r="F7" s="23"/>
      <c r="G7" s="24">
        <f>IF(ISNUMBER(E7),(ROUND(E7*F7,2)),(ROUND(D7*F7,2)))</f>
        <v>0</v>
      </c>
      <c r="ZY7" t="s">
        <v>18</v>
      </c>
      <c r="ZZ7" s="14" t="s">
        <v>19</v>
      </c>
    </row>
    <row r="8" spans="1:702" ht="34.75" x14ac:dyDescent="0.4">
      <c r="A8" s="19" t="s">
        <v>20</v>
      </c>
      <c r="B8" s="20" t="s">
        <v>21</v>
      </c>
      <c r="C8" s="12" t="s">
        <v>22</v>
      </c>
      <c r="D8" s="21">
        <v>2</v>
      </c>
      <c r="E8" s="22"/>
      <c r="F8" s="23"/>
      <c r="G8" s="24">
        <f>IF(ISNUMBER(E8),(ROUND(E8*F8,2)),(ROUND(D8*F8,2)))</f>
        <v>0</v>
      </c>
      <c r="ZY8" t="s">
        <v>23</v>
      </c>
      <c r="ZZ8" s="14" t="s">
        <v>24</v>
      </c>
    </row>
    <row r="9" spans="1:702" x14ac:dyDescent="0.4">
      <c r="A9" s="19" t="s">
        <v>25</v>
      </c>
      <c r="B9" s="20" t="s">
        <v>26</v>
      </c>
      <c r="C9" s="12" t="s">
        <v>27</v>
      </c>
      <c r="D9" s="21">
        <v>8</v>
      </c>
      <c r="E9" s="22"/>
      <c r="F9" s="23"/>
      <c r="G9" s="24">
        <f>IF(ISNUMBER(E9),(ROUND(E9*F9,2)),(ROUND(D9*F9,2)))</f>
        <v>0</v>
      </c>
      <c r="ZY9" t="s">
        <v>28</v>
      </c>
      <c r="ZZ9" s="14" t="s">
        <v>29</v>
      </c>
    </row>
    <row r="10" spans="1:702" x14ac:dyDescent="0.4">
      <c r="A10" s="25"/>
      <c r="B10" s="26"/>
      <c r="C10" s="12"/>
      <c r="D10" s="12"/>
      <c r="E10" s="12"/>
      <c r="F10" s="12"/>
      <c r="G10" s="27"/>
    </row>
    <row r="11" spans="1:702" x14ac:dyDescent="0.4">
      <c r="A11" s="28"/>
      <c r="B11" s="29" t="s">
        <v>30</v>
      </c>
      <c r="C11" s="12"/>
      <c r="D11" s="12"/>
      <c r="E11" s="12"/>
      <c r="F11" s="12"/>
      <c r="G11" s="30">
        <f>SUBTOTAL(109,G7:G10)</f>
        <v>0</v>
      </c>
      <c r="H11" s="31"/>
      <c r="ZY11" t="s">
        <v>31</v>
      </c>
    </row>
    <row r="12" spans="1:702" x14ac:dyDescent="0.4">
      <c r="A12" s="25"/>
      <c r="B12" s="26"/>
      <c r="C12" s="12"/>
      <c r="D12" s="12"/>
      <c r="E12" s="12"/>
      <c r="F12" s="12"/>
      <c r="G12" s="9"/>
    </row>
    <row r="13" spans="1:702" ht="30.9" x14ac:dyDescent="0.4">
      <c r="A13" s="32" t="s">
        <v>32</v>
      </c>
      <c r="B13" s="33" t="s">
        <v>33</v>
      </c>
      <c r="C13" s="12"/>
      <c r="D13" s="12"/>
      <c r="E13" s="12"/>
      <c r="F13" s="12"/>
      <c r="G13" s="13"/>
      <c r="ZY13" t="s">
        <v>34</v>
      </c>
      <c r="ZZ13" s="14"/>
    </row>
    <row r="14" spans="1:702" x14ac:dyDescent="0.4">
      <c r="A14" s="34" t="s">
        <v>35</v>
      </c>
      <c r="B14" s="35" t="s">
        <v>36</v>
      </c>
      <c r="C14" s="12"/>
      <c r="D14" s="12"/>
      <c r="E14" s="12"/>
      <c r="F14" s="12"/>
      <c r="G14" s="13"/>
      <c r="ZY14" t="s">
        <v>37</v>
      </c>
      <c r="ZZ14" s="14"/>
    </row>
    <row r="15" spans="1:702" ht="24.9" x14ac:dyDescent="0.4">
      <c r="A15" s="36" t="s">
        <v>38</v>
      </c>
      <c r="B15" s="37" t="s">
        <v>39</v>
      </c>
      <c r="C15" s="12"/>
      <c r="D15" s="12"/>
      <c r="E15" s="12"/>
      <c r="F15" s="12"/>
      <c r="G15" s="13"/>
      <c r="ZY15" t="s">
        <v>40</v>
      </c>
      <c r="ZZ15" s="14"/>
    </row>
    <row r="16" spans="1:702" ht="23.15" x14ac:dyDescent="0.4">
      <c r="A16" s="19" t="s">
        <v>41</v>
      </c>
      <c r="B16" s="20" t="s">
        <v>42</v>
      </c>
      <c r="C16" s="12" t="s">
        <v>43</v>
      </c>
      <c r="D16" s="38">
        <v>1</v>
      </c>
      <c r="E16" s="22"/>
      <c r="F16" s="23"/>
      <c r="G16" s="24">
        <f>IF(ISNUMBER(E16),(ROUND(E16*F16,2)),(ROUND(D16*F16,2)))</f>
        <v>0</v>
      </c>
      <c r="ZY16" t="s">
        <v>44</v>
      </c>
      <c r="ZZ16" s="14" t="s">
        <v>45</v>
      </c>
    </row>
    <row r="17" spans="1:702" ht="23.15" x14ac:dyDescent="0.4">
      <c r="A17" s="19" t="s">
        <v>46</v>
      </c>
      <c r="B17" s="20" t="s">
        <v>47</v>
      </c>
      <c r="C17" s="12" t="s">
        <v>48</v>
      </c>
      <c r="D17" s="38">
        <v>1</v>
      </c>
      <c r="E17" s="22"/>
      <c r="F17" s="23"/>
      <c r="G17" s="24">
        <f>IF(ISNUMBER(E17),(ROUND(E17*F17,2)),(ROUND(D17*F17,2)))</f>
        <v>0</v>
      </c>
      <c r="ZY17" t="s">
        <v>49</v>
      </c>
      <c r="ZZ17" s="14" t="s">
        <v>50</v>
      </c>
    </row>
    <row r="18" spans="1:702" x14ac:dyDescent="0.4">
      <c r="A18" s="19" t="s">
        <v>51</v>
      </c>
      <c r="B18" s="20" t="s">
        <v>52</v>
      </c>
      <c r="C18" s="12" t="s">
        <v>53</v>
      </c>
      <c r="D18" s="38">
        <v>2</v>
      </c>
      <c r="E18" s="22"/>
      <c r="F18" s="23"/>
      <c r="G18" s="24">
        <f>IF(ISNUMBER(E18),(ROUND(E18*F18,2)),(ROUND(D18*F18,2)))</f>
        <v>0</v>
      </c>
      <c r="ZY18" t="s">
        <v>54</v>
      </c>
      <c r="ZZ18" s="14" t="s">
        <v>55</v>
      </c>
    </row>
    <row r="19" spans="1:702" x14ac:dyDescent="0.4">
      <c r="A19" s="25"/>
      <c r="B19" s="26"/>
      <c r="C19" s="12"/>
      <c r="D19" s="12"/>
      <c r="E19" s="12"/>
      <c r="F19" s="12"/>
      <c r="G19" s="27"/>
    </row>
    <row r="20" spans="1:702" ht="24.9" x14ac:dyDescent="0.4">
      <c r="A20" s="28"/>
      <c r="B20" s="29" t="s">
        <v>56</v>
      </c>
      <c r="C20" s="12"/>
      <c r="D20" s="12"/>
      <c r="E20" s="12"/>
      <c r="F20" s="12"/>
      <c r="G20" s="30">
        <f>SUBTOTAL(109,G14:G19)</f>
        <v>0</v>
      </c>
      <c r="H20" s="31"/>
      <c r="ZY20" t="s">
        <v>57</v>
      </c>
    </row>
    <row r="21" spans="1:702" x14ac:dyDescent="0.4">
      <c r="A21" s="25"/>
      <c r="B21" s="26"/>
      <c r="C21" s="12"/>
      <c r="D21" s="12"/>
      <c r="E21" s="12"/>
      <c r="F21" s="12"/>
      <c r="G21" s="9"/>
    </row>
    <row r="22" spans="1:702" ht="30.9" x14ac:dyDescent="0.4">
      <c r="A22" s="32" t="s">
        <v>58</v>
      </c>
      <c r="B22" s="33" t="s">
        <v>59</v>
      </c>
      <c r="C22" s="12"/>
      <c r="D22" s="12"/>
      <c r="E22" s="12"/>
      <c r="F22" s="12"/>
      <c r="G22" s="13"/>
      <c r="ZY22" t="s">
        <v>60</v>
      </c>
      <c r="ZZ22" s="14"/>
    </row>
    <row r="23" spans="1:702" x14ac:dyDescent="0.4">
      <c r="A23" s="34" t="s">
        <v>61</v>
      </c>
      <c r="B23" s="35" t="s">
        <v>62</v>
      </c>
      <c r="C23" s="12"/>
      <c r="D23" s="12"/>
      <c r="E23" s="12"/>
      <c r="F23" s="12"/>
      <c r="G23" s="13"/>
      <c r="ZY23" t="s">
        <v>63</v>
      </c>
      <c r="ZZ23" s="14"/>
    </row>
    <row r="24" spans="1:702" ht="24.9" x14ac:dyDescent="0.4">
      <c r="A24" s="36" t="s">
        <v>64</v>
      </c>
      <c r="B24" s="37" t="s">
        <v>65</v>
      </c>
      <c r="C24" s="12"/>
      <c r="D24" s="12"/>
      <c r="E24" s="12"/>
      <c r="F24" s="12"/>
      <c r="G24" s="13"/>
      <c r="ZY24" t="s">
        <v>66</v>
      </c>
      <c r="ZZ24" s="14"/>
    </row>
    <row r="25" spans="1:702" ht="23.15" x14ac:dyDescent="0.4">
      <c r="A25" s="19" t="s">
        <v>67</v>
      </c>
      <c r="B25" s="20" t="s">
        <v>68</v>
      </c>
      <c r="C25" s="12" t="s">
        <v>69</v>
      </c>
      <c r="D25" s="38">
        <v>2</v>
      </c>
      <c r="E25" s="22"/>
      <c r="F25" s="23"/>
      <c r="G25" s="24">
        <f>IF(ISNUMBER(E25),(ROUND(E25*F25,2)),(ROUND(D25*F25,2)))</f>
        <v>0</v>
      </c>
      <c r="ZY25" t="s">
        <v>70</v>
      </c>
      <c r="ZZ25" s="14" t="s">
        <v>71</v>
      </c>
    </row>
    <row r="26" spans="1:702" ht="23.15" x14ac:dyDescent="0.4">
      <c r="A26" s="19" t="s">
        <v>72</v>
      </c>
      <c r="B26" s="20" t="s">
        <v>73</v>
      </c>
      <c r="C26" s="12" t="s">
        <v>74</v>
      </c>
      <c r="D26" s="38">
        <v>1</v>
      </c>
      <c r="E26" s="22"/>
      <c r="F26" s="23"/>
      <c r="G26" s="24">
        <f>IF(ISNUMBER(E26),(ROUND(E26*F26,2)),(ROUND(D26*F26,2)))</f>
        <v>0</v>
      </c>
      <c r="ZY26" t="s">
        <v>75</v>
      </c>
      <c r="ZZ26" s="14" t="s">
        <v>76</v>
      </c>
    </row>
    <row r="27" spans="1:702" ht="23.15" x14ac:dyDescent="0.4">
      <c r="A27" s="19" t="s">
        <v>77</v>
      </c>
      <c r="B27" s="20" t="s">
        <v>78</v>
      </c>
      <c r="C27" s="12" t="s">
        <v>79</v>
      </c>
      <c r="D27" s="38">
        <v>1</v>
      </c>
      <c r="E27" s="22"/>
      <c r="F27" s="23"/>
      <c r="G27" s="24">
        <f>IF(ISNUMBER(E27),(ROUND(E27*F27,2)),(ROUND(D27*F27,2)))</f>
        <v>0</v>
      </c>
      <c r="ZY27" t="s">
        <v>80</v>
      </c>
      <c r="ZZ27" s="14" t="s">
        <v>81</v>
      </c>
    </row>
    <row r="28" spans="1:702" x14ac:dyDescent="0.4">
      <c r="A28" s="36" t="s">
        <v>82</v>
      </c>
      <c r="B28" s="37" t="s">
        <v>83</v>
      </c>
      <c r="C28" s="12"/>
      <c r="D28" s="12"/>
      <c r="E28" s="12"/>
      <c r="F28" s="12"/>
      <c r="G28" s="13"/>
      <c r="ZY28" t="s">
        <v>84</v>
      </c>
      <c r="ZZ28" s="14"/>
    </row>
    <row r="29" spans="1:702" ht="23.15" x14ac:dyDescent="0.4">
      <c r="A29" s="19" t="s">
        <v>85</v>
      </c>
      <c r="B29" s="20" t="s">
        <v>86</v>
      </c>
      <c r="C29" s="12" t="s">
        <v>87</v>
      </c>
      <c r="D29" s="38">
        <v>4</v>
      </c>
      <c r="E29" s="22"/>
      <c r="F29" s="23"/>
      <c r="G29" s="24">
        <f>IF(ISNUMBER(E29),(ROUND(E29*F29,2)),(ROUND(D29*F29,2)))</f>
        <v>0</v>
      </c>
      <c r="ZY29" t="s">
        <v>88</v>
      </c>
      <c r="ZZ29" s="14" t="s">
        <v>89</v>
      </c>
    </row>
    <row r="30" spans="1:702" x14ac:dyDescent="0.4">
      <c r="A30" s="19" t="s">
        <v>90</v>
      </c>
      <c r="B30" s="20" t="s">
        <v>91</v>
      </c>
      <c r="C30" s="12" t="s">
        <v>92</v>
      </c>
      <c r="D30" s="38">
        <v>7</v>
      </c>
      <c r="E30" s="22"/>
      <c r="F30" s="23"/>
      <c r="G30" s="24">
        <f>IF(ISNUMBER(E30),(ROUND(E30*F30,2)),(ROUND(D30*F30,2)))</f>
        <v>0</v>
      </c>
      <c r="ZY30" t="s">
        <v>93</v>
      </c>
      <c r="ZZ30" s="14" t="s">
        <v>94</v>
      </c>
    </row>
    <row r="31" spans="1:702" x14ac:dyDescent="0.4">
      <c r="A31" s="19" t="s">
        <v>95</v>
      </c>
      <c r="B31" s="20" t="s">
        <v>96</v>
      </c>
      <c r="C31" s="12" t="s">
        <v>97</v>
      </c>
      <c r="D31" s="38">
        <v>46</v>
      </c>
      <c r="E31" s="22"/>
      <c r="F31" s="23"/>
      <c r="G31" s="24">
        <f>IF(ISNUMBER(E31),(ROUND(E31*F31,2)),(ROUND(D31*F31,2)))</f>
        <v>0</v>
      </c>
      <c r="ZY31" t="s">
        <v>98</v>
      </c>
      <c r="ZZ31" s="14" t="s">
        <v>99</v>
      </c>
    </row>
    <row r="32" spans="1:702" x14ac:dyDescent="0.4">
      <c r="A32" s="25"/>
      <c r="B32" s="26"/>
      <c r="C32" s="12"/>
      <c r="D32" s="12"/>
      <c r="E32" s="12"/>
      <c r="F32" s="12"/>
      <c r="G32" s="27"/>
    </row>
    <row r="33" spans="1:702" x14ac:dyDescent="0.4">
      <c r="A33" s="28"/>
      <c r="B33" s="29" t="s">
        <v>100</v>
      </c>
      <c r="C33" s="12"/>
      <c r="D33" s="12"/>
      <c r="E33" s="12"/>
      <c r="F33" s="12"/>
      <c r="G33" s="30">
        <f>SUBTOTAL(109,G23:G32)</f>
        <v>0</v>
      </c>
      <c r="H33" s="31"/>
      <c r="ZY33" t="s">
        <v>101</v>
      </c>
    </row>
    <row r="34" spans="1:702" x14ac:dyDescent="0.4">
      <c r="A34" s="25"/>
      <c r="B34" s="26"/>
      <c r="C34" s="12"/>
      <c r="D34" s="12"/>
      <c r="E34" s="12"/>
      <c r="F34" s="12"/>
      <c r="G34" s="9"/>
    </row>
    <row r="35" spans="1:702" ht="15.45" x14ac:dyDescent="0.4">
      <c r="A35" s="32" t="s">
        <v>102</v>
      </c>
      <c r="B35" s="33" t="s">
        <v>103</v>
      </c>
      <c r="C35" s="12"/>
      <c r="D35" s="12"/>
      <c r="E35" s="12"/>
      <c r="F35" s="12"/>
      <c r="G35" s="13"/>
      <c r="ZY35" t="s">
        <v>104</v>
      </c>
      <c r="ZZ35" s="14"/>
    </row>
    <row r="36" spans="1:702" x14ac:dyDescent="0.4">
      <c r="A36" s="19" t="s">
        <v>105</v>
      </c>
      <c r="B36" s="20" t="s">
        <v>106</v>
      </c>
      <c r="C36" s="12" t="s">
        <v>107</v>
      </c>
      <c r="D36" s="21">
        <v>1</v>
      </c>
      <c r="E36" s="22"/>
      <c r="F36" s="23">
        <v>50</v>
      </c>
      <c r="G36" s="24">
        <f>IF(ISNUMBER(E36),(ROUND(E36*F36,2)),(ROUND(D36*F36,2)))</f>
        <v>50</v>
      </c>
      <c r="ZY36" t="s">
        <v>108</v>
      </c>
      <c r="ZZ36" s="14" t="s">
        <v>109</v>
      </c>
    </row>
    <row r="37" spans="1:702" x14ac:dyDescent="0.4">
      <c r="A37" s="25"/>
      <c r="B37" s="26"/>
      <c r="C37" s="12"/>
      <c r="D37" s="12"/>
      <c r="E37" s="12"/>
      <c r="F37" s="12"/>
      <c r="G37" s="27"/>
    </row>
    <row r="38" spans="1:702" x14ac:dyDescent="0.4">
      <c r="A38" s="28"/>
      <c r="B38" s="29" t="s">
        <v>110</v>
      </c>
      <c r="C38" s="12"/>
      <c r="D38" s="12"/>
      <c r="E38" s="12"/>
      <c r="F38" s="12"/>
      <c r="G38" s="30">
        <f>SUBTOTAL(109,G36:G37)</f>
        <v>50</v>
      </c>
      <c r="H38" s="31"/>
      <c r="ZY38" t="s">
        <v>111</v>
      </c>
    </row>
    <row r="39" spans="1:702" x14ac:dyDescent="0.4">
      <c r="A39" s="25"/>
      <c r="B39" s="26"/>
      <c r="C39" s="12"/>
      <c r="D39" s="12"/>
      <c r="E39" s="12"/>
      <c r="F39" s="12"/>
      <c r="G39" s="9"/>
    </row>
    <row r="40" spans="1:702" x14ac:dyDescent="0.4">
      <c r="A40" s="39"/>
      <c r="B40" s="40"/>
      <c r="C40" s="41"/>
      <c r="D40" s="41"/>
      <c r="E40" s="41"/>
      <c r="F40" s="41"/>
      <c r="G40" s="27"/>
    </row>
    <row r="41" spans="1:702" x14ac:dyDescent="0.4">
      <c r="A41" s="42"/>
      <c r="B41" s="42"/>
      <c r="C41" s="42"/>
      <c r="D41" s="42"/>
      <c r="E41" s="42"/>
      <c r="F41" s="42"/>
      <c r="G41" s="42"/>
    </row>
    <row r="42" spans="1:702" ht="29.15" x14ac:dyDescent="0.4">
      <c r="B42" s="43" t="s">
        <v>112</v>
      </c>
      <c r="G42" s="44">
        <f>SUBTOTAL(109,G4:G40)</f>
        <v>50</v>
      </c>
      <c r="ZY42" t="s">
        <v>113</v>
      </c>
    </row>
    <row r="43" spans="1:702" x14ac:dyDescent="0.4">
      <c r="A43" s="45">
        <v>20</v>
      </c>
      <c r="B43" s="43" t="str">
        <f>CONCATENATE("Montant TVA (",A43,"%)")</f>
        <v>Montant TVA (20%)</v>
      </c>
      <c r="G43" s="44">
        <f>(G42*A43)/100</f>
        <v>10</v>
      </c>
      <c r="ZY43" t="s">
        <v>114</v>
      </c>
    </row>
    <row r="44" spans="1:702" x14ac:dyDescent="0.4">
      <c r="B44" s="43" t="s">
        <v>115</v>
      </c>
      <c r="G44" s="44">
        <f>G42+G43</f>
        <v>60</v>
      </c>
      <c r="ZY44" t="s">
        <v>116</v>
      </c>
    </row>
    <row r="45" spans="1:702" x14ac:dyDescent="0.4">
      <c r="G45" s="44"/>
    </row>
    <row r="46" spans="1:702" x14ac:dyDescent="0.4">
      <c r="G46" s="44"/>
    </row>
  </sheetData>
  <sheetProtection algorithmName="SHA-512" hashValue="AvnDbOAr69Eusy+8auRU+qJUXyN7SNzGK6JkczmmtgEefgnDyOsk703jsnNnqVa2fmkjz0jO8FE5tY2p6He6FQ==" saltValue="Eu6LHeMOZb60suK+RQKzHg==" spinCount="100000" sheet="1" selectLockedCells="1"/>
  <mergeCells count="1">
    <mergeCell ref="A1:G1"/>
  </mergeCells>
  <printOptions horizontalCentered="1"/>
  <pageMargins left="7.874015748031496E-2" right="7.874015748031496E-2" top="7.874015748031496E-2" bottom="0.47" header="0.74803149606299213" footer="0.2"/>
  <pageSetup paperSize="9" scale="97" fitToHeight="0" orientation="portrait" r:id="rId1"/>
  <headerFooter>
    <oddFooter>&amp;CDCE - Etabli par SOVEBAT - 04/02/2025 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1E068-EA75-459D-B8EE-DB4FC850C535}">
  <sheetPr>
    <pageSetUpPr fitToPage="1"/>
  </sheetPr>
  <dimension ref="A1:ZZ1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9" sqref="G9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6"/>
      <c r="B1" s="47"/>
      <c r="C1" s="47"/>
      <c r="D1" s="47"/>
      <c r="E1" s="47"/>
      <c r="F1" s="47"/>
      <c r="G1" s="48"/>
    </row>
    <row r="2" spans="1:702" ht="29.15" x14ac:dyDescent="0.4">
      <c r="A2" s="1"/>
      <c r="B2" s="2" t="s">
        <v>117</v>
      </c>
      <c r="C2" s="3" t="s">
        <v>118</v>
      </c>
      <c r="D2" s="4" t="s">
        <v>119</v>
      </c>
      <c r="E2" s="4" t="s">
        <v>120</v>
      </c>
      <c r="F2" s="4" t="s">
        <v>121</v>
      </c>
      <c r="G2" s="5" t="s">
        <v>122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123</v>
      </c>
      <c r="C4" s="12"/>
      <c r="D4" s="12"/>
      <c r="E4" s="12"/>
      <c r="F4" s="12"/>
      <c r="G4" s="13"/>
      <c r="ZY4" t="s">
        <v>124</v>
      </c>
      <c r="ZZ4" s="14" t="s">
        <v>125</v>
      </c>
    </row>
    <row r="5" spans="1:702" ht="15.45" x14ac:dyDescent="0.4">
      <c r="A5" s="15" t="s">
        <v>126</v>
      </c>
      <c r="B5" s="16" t="s">
        <v>127</v>
      </c>
      <c r="C5" s="12"/>
      <c r="D5" s="12"/>
      <c r="E5" s="12"/>
      <c r="F5" s="12"/>
      <c r="G5" s="13"/>
      <c r="ZY5" t="s">
        <v>128</v>
      </c>
      <c r="ZZ5" s="14"/>
    </row>
    <row r="6" spans="1:702" ht="15.45" x14ac:dyDescent="0.4">
      <c r="A6" s="17" t="s">
        <v>129</v>
      </c>
      <c r="B6" s="18" t="s">
        <v>130</v>
      </c>
      <c r="C6" s="12"/>
      <c r="D6" s="12"/>
      <c r="E6" s="12"/>
      <c r="F6" s="12"/>
      <c r="G6" s="13"/>
      <c r="ZY6" t="s">
        <v>131</v>
      </c>
      <c r="ZZ6" s="14"/>
    </row>
    <row r="7" spans="1:702" x14ac:dyDescent="0.4">
      <c r="A7" s="34" t="s">
        <v>132</v>
      </c>
      <c r="B7" s="35" t="s">
        <v>133</v>
      </c>
      <c r="C7" s="12"/>
      <c r="D7" s="12"/>
      <c r="E7" s="12"/>
      <c r="F7" s="12"/>
      <c r="G7" s="13"/>
      <c r="ZY7" t="s">
        <v>134</v>
      </c>
      <c r="ZZ7" s="14"/>
    </row>
    <row r="8" spans="1:702" x14ac:dyDescent="0.4">
      <c r="A8" s="19" t="s">
        <v>135</v>
      </c>
      <c r="B8" s="20" t="s">
        <v>136</v>
      </c>
      <c r="C8" s="12" t="s">
        <v>137</v>
      </c>
      <c r="D8" s="21">
        <v>1</v>
      </c>
      <c r="E8" s="22"/>
      <c r="F8" s="23"/>
      <c r="G8" s="24">
        <f>IF(ISNUMBER(E8),(ROUND(E8*F8,2)),(ROUND(D8*F8,2)))</f>
        <v>0</v>
      </c>
      <c r="ZY8" t="s">
        <v>138</v>
      </c>
      <c r="ZZ8" s="14" t="s">
        <v>139</v>
      </c>
    </row>
    <row r="9" spans="1:702" x14ac:dyDescent="0.4">
      <c r="A9" s="19" t="s">
        <v>140</v>
      </c>
      <c r="B9" s="20" t="s">
        <v>141</v>
      </c>
      <c r="C9" s="12" t="s">
        <v>142</v>
      </c>
      <c r="D9" s="21">
        <v>2</v>
      </c>
      <c r="E9" s="22"/>
      <c r="F9" s="23"/>
      <c r="G9" s="24">
        <f>IF(ISNUMBER(E9),(ROUND(E9*F9,2)),(ROUND(D9*F9,2)))</f>
        <v>0</v>
      </c>
      <c r="ZY9" t="s">
        <v>143</v>
      </c>
      <c r="ZZ9" s="14" t="s">
        <v>144</v>
      </c>
    </row>
    <row r="10" spans="1:702" x14ac:dyDescent="0.4">
      <c r="A10" s="25"/>
      <c r="B10" s="26"/>
      <c r="C10" s="12"/>
      <c r="D10" s="12"/>
      <c r="E10" s="12"/>
      <c r="F10" s="12"/>
      <c r="G10" s="27"/>
    </row>
    <row r="11" spans="1:702" x14ac:dyDescent="0.4">
      <c r="A11" s="28"/>
      <c r="B11" s="29" t="s">
        <v>145</v>
      </c>
      <c r="C11" s="12"/>
      <c r="D11" s="12"/>
      <c r="E11" s="12"/>
      <c r="F11" s="12"/>
      <c r="G11" s="30">
        <f>SUBTOTAL(109,G7:G10)</f>
        <v>0</v>
      </c>
      <c r="H11" s="31"/>
      <c r="ZY11" t="s">
        <v>146</v>
      </c>
    </row>
    <row r="12" spans="1:702" x14ac:dyDescent="0.4">
      <c r="A12" s="25"/>
      <c r="B12" s="26"/>
      <c r="C12" s="12"/>
      <c r="D12" s="12"/>
      <c r="E12" s="12"/>
      <c r="F12" s="12"/>
      <c r="G12" s="9"/>
    </row>
    <row r="13" spans="1:702" x14ac:dyDescent="0.4">
      <c r="A13" s="39"/>
      <c r="B13" s="40"/>
      <c r="C13" s="41"/>
      <c r="D13" s="41"/>
      <c r="E13" s="41"/>
      <c r="F13" s="41"/>
      <c r="G13" s="27"/>
    </row>
    <row r="14" spans="1:702" x14ac:dyDescent="0.4">
      <c r="A14" s="42"/>
      <c r="B14" s="42"/>
      <c r="C14" s="42"/>
      <c r="D14" s="42"/>
      <c r="E14" s="42"/>
      <c r="F14" s="42"/>
      <c r="G14" s="42"/>
    </row>
    <row r="15" spans="1:702" ht="29.15" x14ac:dyDescent="0.4">
      <c r="B15" s="43" t="s">
        <v>147</v>
      </c>
      <c r="G15" s="44">
        <f>SUBTOTAL(109,G4:G13)</f>
        <v>0</v>
      </c>
      <c r="ZY15" t="s">
        <v>148</v>
      </c>
    </row>
    <row r="16" spans="1:702" x14ac:dyDescent="0.4">
      <c r="A16" s="45">
        <v>20</v>
      </c>
      <c r="B16" s="43" t="str">
        <f>CONCATENATE("Montant TVA (",A16,"%)")</f>
        <v>Montant TVA (20%)</v>
      </c>
      <c r="G16" s="44">
        <f>(G15*A16)/100</f>
        <v>0</v>
      </c>
      <c r="ZY16" t="s">
        <v>149</v>
      </c>
    </row>
    <row r="17" spans="2:701" x14ac:dyDescent="0.4">
      <c r="B17" s="43" t="s">
        <v>150</v>
      </c>
      <c r="G17" s="44">
        <f>G15+G16</f>
        <v>0</v>
      </c>
      <c r="ZY17" t="s">
        <v>151</v>
      </c>
    </row>
    <row r="18" spans="2:701" x14ac:dyDescent="0.4">
      <c r="G18" s="44"/>
    </row>
    <row r="19" spans="2:701" x14ac:dyDescent="0.4">
      <c r="G19" s="44"/>
    </row>
  </sheetData>
  <sheetProtection algorithmName="SHA-512" hashValue="bencs/S1Of2A0zplrfQD7iRfsEFBrexprfHQDlCz+AwMTJLipZchU/cHTG+hxnJjeaSel8uHNAp5WvO+6JN6MQ==" saltValue="LlJPpe0VjbBDWQ9kEEeJwg==" spinCount="100000" sheet="1" selectLockedCells="1"/>
  <mergeCells count="1">
    <mergeCell ref="A1:G1"/>
  </mergeCells>
  <printOptions horizontalCentered="1"/>
  <pageMargins left="7.874015748031496E-2" right="7.874015748031496E-2" top="7.874015748031496E-2" bottom="0.39" header="0.74803149606299213" footer="0.15"/>
  <pageSetup paperSize="9" scale="97" fitToHeight="0" orientation="portrait" r:id="rId1"/>
  <headerFooter>
    <oddFooter>&amp;C&amp;"Arial,Normal"&amp;10DCE - Etabli par SOVEBAT - 04/02/2025 &amp;R&amp;"Arial,Normal"&amp;10&amp;P/&amp;N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9300D-3A09-4564-B417-EF011596D3FF}">
  <sheetPr>
    <pageSetUpPr fitToPage="1"/>
  </sheetPr>
  <dimension ref="A1:ZZ26"/>
  <sheetViews>
    <sheetView showGridLines="0" tabSelected="1" view="pageBreakPreview" zoomScale="85" zoomScaleNormal="100" zoomScaleSheetLayoutView="85" workbookViewId="0">
      <selection activeCell="F7" sqref="F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6"/>
      <c r="B1" s="47"/>
      <c r="C1" s="47"/>
      <c r="D1" s="47"/>
      <c r="E1" s="47"/>
      <c r="F1" s="47"/>
      <c r="G1" s="48"/>
    </row>
    <row r="2" spans="1:702" ht="29.15" x14ac:dyDescent="0.4">
      <c r="A2" s="1"/>
      <c r="B2" s="2" t="s">
        <v>152</v>
      </c>
      <c r="C2" s="3" t="s">
        <v>153</v>
      </c>
      <c r="D2" s="4" t="s">
        <v>154</v>
      </c>
      <c r="E2" s="4" t="s">
        <v>155</v>
      </c>
      <c r="F2" s="4" t="s">
        <v>156</v>
      </c>
      <c r="G2" s="5" t="s">
        <v>157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158</v>
      </c>
      <c r="C4" s="12"/>
      <c r="D4" s="12"/>
      <c r="E4" s="12"/>
      <c r="F4" s="12"/>
      <c r="G4" s="13"/>
      <c r="ZY4" t="s">
        <v>159</v>
      </c>
      <c r="ZZ4" s="14" t="s">
        <v>160</v>
      </c>
    </row>
    <row r="5" spans="1:702" ht="15.45" x14ac:dyDescent="0.4">
      <c r="A5" s="15" t="s">
        <v>161</v>
      </c>
      <c r="B5" s="16" t="s">
        <v>162</v>
      </c>
      <c r="C5" s="12"/>
      <c r="D5" s="12"/>
      <c r="E5" s="12"/>
      <c r="F5" s="12"/>
      <c r="G5" s="13"/>
      <c r="ZY5" t="s">
        <v>163</v>
      </c>
      <c r="ZZ5" s="14"/>
    </row>
    <row r="6" spans="1:702" ht="15.45" x14ac:dyDescent="0.4">
      <c r="A6" s="17" t="s">
        <v>164</v>
      </c>
      <c r="B6" s="18" t="s">
        <v>165</v>
      </c>
      <c r="C6" s="12"/>
      <c r="D6" s="12"/>
      <c r="E6" s="12"/>
      <c r="F6" s="12"/>
      <c r="G6" s="13"/>
      <c r="ZY6" t="s">
        <v>166</v>
      </c>
      <c r="ZZ6" s="14"/>
    </row>
    <row r="7" spans="1:702" ht="34.75" x14ac:dyDescent="0.4">
      <c r="A7" s="19" t="s">
        <v>167</v>
      </c>
      <c r="B7" s="20" t="s">
        <v>168</v>
      </c>
      <c r="C7" s="12" t="s">
        <v>169</v>
      </c>
      <c r="D7" s="21">
        <v>4</v>
      </c>
      <c r="E7" s="22"/>
      <c r="F7" s="23"/>
      <c r="G7" s="24">
        <f>IF(ISNUMBER(E7),(ROUND(E7*F7,2)),(ROUND(D7*F7,2)))</f>
        <v>0</v>
      </c>
      <c r="ZY7" t="s">
        <v>170</v>
      </c>
      <c r="ZZ7" s="14" t="s">
        <v>171</v>
      </c>
    </row>
    <row r="8" spans="1:702" x14ac:dyDescent="0.4">
      <c r="A8" s="25"/>
      <c r="B8" s="26"/>
      <c r="C8" s="12"/>
      <c r="D8" s="12"/>
      <c r="E8" s="12"/>
      <c r="F8" s="12"/>
      <c r="G8" s="27"/>
    </row>
    <row r="9" spans="1:702" x14ac:dyDescent="0.4">
      <c r="A9" s="28"/>
      <c r="B9" s="29" t="s">
        <v>172</v>
      </c>
      <c r="C9" s="12"/>
      <c r="D9" s="12"/>
      <c r="E9" s="12"/>
      <c r="F9" s="12"/>
      <c r="G9" s="30">
        <f>SUBTOTAL(109,G7:G8)</f>
        <v>0</v>
      </c>
      <c r="H9" s="31"/>
      <c r="ZY9" t="s">
        <v>173</v>
      </c>
    </row>
    <row r="10" spans="1:702" x14ac:dyDescent="0.4">
      <c r="A10" s="25"/>
      <c r="B10" s="26"/>
      <c r="C10" s="12"/>
      <c r="D10" s="12"/>
      <c r="E10" s="12"/>
      <c r="F10" s="12"/>
      <c r="G10" s="9"/>
    </row>
    <row r="11" spans="1:702" ht="30.9" x14ac:dyDescent="0.4">
      <c r="A11" s="32" t="s">
        <v>174</v>
      </c>
      <c r="B11" s="33" t="s">
        <v>175</v>
      </c>
      <c r="C11" s="12"/>
      <c r="D11" s="12"/>
      <c r="E11" s="12"/>
      <c r="F11" s="12"/>
      <c r="G11" s="13"/>
      <c r="ZY11" t="s">
        <v>176</v>
      </c>
      <c r="ZZ11" s="14"/>
    </row>
    <row r="12" spans="1:702" x14ac:dyDescent="0.4">
      <c r="A12" s="34" t="s">
        <v>177</v>
      </c>
      <c r="B12" s="35" t="s">
        <v>178</v>
      </c>
      <c r="C12" s="12"/>
      <c r="D12" s="12"/>
      <c r="E12" s="12"/>
      <c r="F12" s="12"/>
      <c r="G12" s="13"/>
      <c r="ZY12" t="s">
        <v>179</v>
      </c>
      <c r="ZZ12" s="14"/>
    </row>
    <row r="13" spans="1:702" x14ac:dyDescent="0.4">
      <c r="A13" s="36" t="s">
        <v>180</v>
      </c>
      <c r="B13" s="37" t="s">
        <v>181</v>
      </c>
      <c r="C13" s="12"/>
      <c r="D13" s="12"/>
      <c r="E13" s="12"/>
      <c r="F13" s="12"/>
      <c r="G13" s="13"/>
      <c r="ZY13" t="s">
        <v>182</v>
      </c>
      <c r="ZZ13" s="14"/>
    </row>
    <row r="14" spans="1:702" x14ac:dyDescent="0.4">
      <c r="A14" s="19" t="s">
        <v>183</v>
      </c>
      <c r="B14" s="20" t="s">
        <v>184</v>
      </c>
      <c r="C14" s="12" t="s">
        <v>185</v>
      </c>
      <c r="D14" s="38">
        <v>2</v>
      </c>
      <c r="E14" s="22"/>
      <c r="F14" s="23"/>
      <c r="G14" s="24">
        <f>IF(ISNUMBER(E14),(ROUND(E14*F14,2)),(ROUND(D14*F14,2)))</f>
        <v>0</v>
      </c>
      <c r="ZY14" t="s">
        <v>186</v>
      </c>
      <c r="ZZ14" s="14" t="s">
        <v>187</v>
      </c>
    </row>
    <row r="15" spans="1:702" ht="24.9" x14ac:dyDescent="0.4">
      <c r="A15" s="36" t="s">
        <v>188</v>
      </c>
      <c r="B15" s="37" t="s">
        <v>189</v>
      </c>
      <c r="C15" s="12"/>
      <c r="D15" s="12"/>
      <c r="E15" s="12"/>
      <c r="F15" s="12"/>
      <c r="G15" s="13"/>
      <c r="ZY15" t="s">
        <v>190</v>
      </c>
      <c r="ZZ15" s="14"/>
    </row>
    <row r="16" spans="1:702" ht="23.15" x14ac:dyDescent="0.4">
      <c r="A16" s="19" t="s">
        <v>191</v>
      </c>
      <c r="B16" s="20" t="s">
        <v>192</v>
      </c>
      <c r="C16" s="12" t="s">
        <v>193</v>
      </c>
      <c r="D16" s="38">
        <v>2</v>
      </c>
      <c r="E16" s="22"/>
      <c r="F16" s="23"/>
      <c r="G16" s="24">
        <f>IF(ISNUMBER(E16),(ROUND(E16*F16,2)),(ROUND(D16*F16,2)))</f>
        <v>0</v>
      </c>
      <c r="ZY16" t="s">
        <v>194</v>
      </c>
      <c r="ZZ16" s="14" t="s">
        <v>195</v>
      </c>
    </row>
    <row r="17" spans="1:701" x14ac:dyDescent="0.4">
      <c r="A17" s="25"/>
      <c r="B17" s="26"/>
      <c r="C17" s="12"/>
      <c r="D17" s="12"/>
      <c r="E17" s="12"/>
      <c r="F17" s="12"/>
      <c r="G17" s="27"/>
    </row>
    <row r="18" spans="1:701" x14ac:dyDescent="0.4">
      <c r="A18" s="28"/>
      <c r="B18" s="29" t="s">
        <v>196</v>
      </c>
      <c r="C18" s="12"/>
      <c r="D18" s="12"/>
      <c r="E18" s="12"/>
      <c r="F18" s="12"/>
      <c r="G18" s="30">
        <f>SUBTOTAL(109,G12:G17)</f>
        <v>0</v>
      </c>
      <c r="H18" s="31"/>
      <c r="ZY18" t="s">
        <v>197</v>
      </c>
    </row>
    <row r="19" spans="1:701" x14ac:dyDescent="0.4">
      <c r="A19" s="25"/>
      <c r="B19" s="26"/>
      <c r="C19" s="12"/>
      <c r="D19" s="12"/>
      <c r="E19" s="12"/>
      <c r="F19" s="12"/>
      <c r="G19" s="9"/>
    </row>
    <row r="20" spans="1:701" x14ac:dyDescent="0.4">
      <c r="A20" s="39"/>
      <c r="B20" s="40"/>
      <c r="C20" s="41"/>
      <c r="D20" s="41"/>
      <c r="E20" s="41"/>
      <c r="F20" s="41"/>
      <c r="G20" s="27"/>
    </row>
    <row r="21" spans="1:701" x14ac:dyDescent="0.4">
      <c r="A21" s="42"/>
      <c r="B21" s="42"/>
      <c r="C21" s="42"/>
      <c r="D21" s="42"/>
      <c r="E21" s="42"/>
      <c r="F21" s="42"/>
      <c r="G21" s="42"/>
    </row>
    <row r="22" spans="1:701" ht="29.15" x14ac:dyDescent="0.4">
      <c r="B22" s="43" t="s">
        <v>198</v>
      </c>
      <c r="G22" s="44">
        <f>SUBTOTAL(109,G4:G20)</f>
        <v>0</v>
      </c>
      <c r="ZY22" t="s">
        <v>199</v>
      </c>
    </row>
    <row r="23" spans="1:701" x14ac:dyDescent="0.4">
      <c r="A23" s="45">
        <v>20</v>
      </c>
      <c r="B23" s="43" t="str">
        <f>CONCATENATE("Montant TVA (",A23,"%)")</f>
        <v>Montant TVA (20%)</v>
      </c>
      <c r="G23" s="44">
        <f>(G22*A23)/100</f>
        <v>0</v>
      </c>
      <c r="ZY23" t="s">
        <v>200</v>
      </c>
    </row>
    <row r="24" spans="1:701" x14ac:dyDescent="0.4">
      <c r="B24" s="43" t="s">
        <v>201</v>
      </c>
      <c r="G24" s="44">
        <f>G22+G23</f>
        <v>0</v>
      </c>
      <c r="ZY24" t="s">
        <v>202</v>
      </c>
    </row>
    <row r="25" spans="1:701" x14ac:dyDescent="0.4">
      <c r="G25" s="44"/>
    </row>
    <row r="26" spans="1:701" x14ac:dyDescent="0.4">
      <c r="G26" s="44"/>
    </row>
  </sheetData>
  <sheetProtection algorithmName="SHA-512" hashValue="lqydEq6n0vZWdFmJn9ADShDtMlAPRMudTX8poBLhOidmUdwtydoLKPCPzHjf9wU46VzV481+WcMDdyxfPAEV1Q==" saltValue="YdC7h5At1tufi46cdwA9Nw==" spinCount="100000" sheet="1" selectLockedCells="1"/>
  <mergeCells count="1">
    <mergeCell ref="A1:G1"/>
  </mergeCells>
  <printOptions horizontalCentered="1"/>
  <pageMargins left="7.874015748031496E-2" right="7.874015748031496E-2" top="7.874015748031496E-2" bottom="7.874015748031496E-2" header="0.74803149606299213" footer="0.09"/>
  <pageSetup paperSize="9" scale="97" fitToHeight="0" orientation="portrait" r:id="rId1"/>
  <headerFooter>
    <oddFooter>&amp;C&amp;"Arial,Normal"&amp;10DCE - Etabli par SOVEBAT - 04/02/2025 &amp;R&amp;"Arial,Normal"&amp;10&amp;P/&amp;N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Lot N°02 MENUISERIES EXTERIEUR</vt:lpstr>
      <vt:lpstr>Lot N°02 PSE 02-01   Casquette</vt:lpstr>
      <vt:lpstr>Lot N°02 PSE 02-02   Remplacem</vt:lpstr>
      <vt:lpstr>'Lot N°02 MENUISERIES EXTERIEUR'!Impression_des_titres</vt:lpstr>
      <vt:lpstr>'Lot N°02 PSE 02-01   Casquette'!Impression_des_titres</vt:lpstr>
      <vt:lpstr>'Lot N°02 PSE 02-02   Remplacem'!Impression_des_titres</vt:lpstr>
      <vt:lpstr>'Lot N°02 MENUISERIES EXTERIEUR'!Zone_d_impression</vt:lpstr>
      <vt:lpstr>'Lot N°02 PSE 02-01   Casquette'!Zone_d_impression</vt:lpstr>
      <vt:lpstr>'Lot N°02 PSE 02-02   Remplacem'!Zone_d_impression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2025-02-04T07:43:17Z</cp:lastPrinted>
  <dcterms:created xsi:type="dcterms:W3CDTF">2025-02-03T16:39:12Z</dcterms:created>
  <dcterms:modified xsi:type="dcterms:W3CDTF">2025-02-04T07:44:03Z</dcterms:modified>
</cp:coreProperties>
</file>