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BEA-23-03 - INRAE ST MARCEL LES VALENCE\4_DCE\1_Doc divers\25-02-03 DCE\"/>
    </mc:Choice>
  </mc:AlternateContent>
  <xr:revisionPtr revIDLastSave="0" documentId="13_ncr:1_{843C97D0-AC83-4AEE-A8AB-AD498A1D6082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Lot N°03 FAUX-PLAFOND - DOUBLA" sheetId="1" r:id="rId1"/>
  </sheets>
  <definedNames>
    <definedName name="_xlnm.Print_Titles" localSheetId="0">'Lot N°03 FAUX-PLAFOND - DOUBLA'!$1:$2</definedName>
    <definedName name="_xlnm.Print_Area" localSheetId="0">'Lot N°03 FAUX-PLAFOND - DOUBLA'!$A$1:$G$60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1" l="1"/>
  <c r="G50" i="1"/>
  <c r="G51" i="1"/>
  <c r="G48" i="1"/>
  <c r="G42" i="1"/>
  <c r="G44" i="1" s="1"/>
  <c r="G37" i="1"/>
  <c r="G35" i="1"/>
  <c r="G34" i="1"/>
  <c r="G39" i="1" s="1"/>
  <c r="G32" i="1"/>
  <c r="G30" i="1"/>
  <c r="G24" i="1"/>
  <c r="G22" i="1"/>
  <c r="G20" i="1"/>
  <c r="G14" i="1"/>
  <c r="G12" i="1"/>
  <c r="G16" i="1" s="1"/>
  <c r="G7" i="1"/>
  <c r="G9" i="1" s="1"/>
  <c r="G53" i="1"/>
  <c r="B58" i="1"/>
  <c r="G26" i="1" l="1"/>
  <c r="G57" i="1" s="1"/>
  <c r="G58" i="1" l="1"/>
  <c r="G59" i="1" s="1"/>
</calcChain>
</file>

<file path=xl/sharedStrings.xml><?xml version="1.0" encoding="utf-8"?>
<sst xmlns="http://schemas.openxmlformats.org/spreadsheetml/2006/main" count="154" uniqueCount="154">
  <si>
    <t>Désignation</t>
  </si>
  <si>
    <t>Unité</t>
  </si>
  <si>
    <t>Quantité MOE</t>
  </si>
  <si>
    <t xml:space="preserve">Quantité Entreprise </t>
  </si>
  <si>
    <t>Prix</t>
  </si>
  <si>
    <t>Montant H.T.</t>
  </si>
  <si>
    <t>Les quantités sont données à titre indicatif et devront être vérifiées par les entreprises (cf. article 014 du Préambule)</t>
  </si>
  <si>
    <t>CH2</t>
  </si>
  <si>
    <t>CLOI</t>
  </si>
  <si>
    <t>2</t>
  </si>
  <si>
    <t>DESCRIPTION DES OUVRAGES FAUX PLAFONDS - DOUBLAGE - CLOISON</t>
  </si>
  <si>
    <t>CH3</t>
  </si>
  <si>
    <t>2.1</t>
  </si>
  <si>
    <t>TRAVAUX PREPARATOIRES - DEMOLITION</t>
  </si>
  <si>
    <t>CH4</t>
  </si>
  <si>
    <t xml:space="preserve">2.1.1 </t>
  </si>
  <si>
    <t>Dépose faux-plafonds existants</t>
  </si>
  <si>
    <t>M²</t>
  </si>
  <si>
    <t>ART</t>
  </si>
  <si>
    <t>SEB-A130</t>
  </si>
  <si>
    <t>Total TRAVAUX PREPARATOIRES - DEMOLITION</t>
  </si>
  <si>
    <t>STOT</t>
  </si>
  <si>
    <t>2.2</t>
  </si>
  <si>
    <t>FAUX PLAFONDS</t>
  </si>
  <si>
    <t>CH4</t>
  </si>
  <si>
    <t xml:space="preserve">2.2.1 </t>
  </si>
  <si>
    <t>Faux-plafonds acoustiques 600 x 600 mm - W = 0,95 - Bord A</t>
  </si>
  <si>
    <t>M²</t>
  </si>
  <si>
    <t>ART</t>
  </si>
  <si>
    <t>CLO-A052</t>
  </si>
  <si>
    <t>2.2.2</t>
  </si>
  <si>
    <t>Retombée droite en plaques de plâtre</t>
  </si>
  <si>
    <t>CH5</t>
  </si>
  <si>
    <t xml:space="preserve">2.2.2.1 </t>
  </si>
  <si>
    <t>Joue droite hauteur 30 cm</t>
  </si>
  <si>
    <t>ML</t>
  </si>
  <si>
    <t>ART</t>
  </si>
  <si>
    <t>SEB-A132</t>
  </si>
  <si>
    <t>Total FAUX PLAFONDS</t>
  </si>
  <si>
    <t>STOT</t>
  </si>
  <si>
    <t>2.3</t>
  </si>
  <si>
    <t>CLOISONS - CAISSONS</t>
  </si>
  <si>
    <t>CH4</t>
  </si>
  <si>
    <t>2.3.1</t>
  </si>
  <si>
    <t>Gaines techniques</t>
  </si>
  <si>
    <t>CH5</t>
  </si>
  <si>
    <t xml:space="preserve">2.3.1.1 </t>
  </si>
  <si>
    <t>Gaines techniques avec affaiblissement acoustique 47 dB</t>
  </si>
  <si>
    <t>M²</t>
  </si>
  <si>
    <t>ART</t>
  </si>
  <si>
    <t>SEB-A138</t>
  </si>
  <si>
    <t>2.3.2</t>
  </si>
  <si>
    <t>Cloisons et Gaines techniques en carreaux de plâtre</t>
  </si>
  <si>
    <t>CH5</t>
  </si>
  <si>
    <t xml:space="preserve">2.3.2.1 </t>
  </si>
  <si>
    <t>Cloison carreaux de plâtre - épaisseur 5 cm</t>
  </si>
  <si>
    <t>M²</t>
  </si>
  <si>
    <t>ART</t>
  </si>
  <si>
    <t>SEB-A135</t>
  </si>
  <si>
    <t>2.3.3</t>
  </si>
  <si>
    <t>Caissons plaques de plâtre</t>
  </si>
  <si>
    <t>CH5</t>
  </si>
  <si>
    <t xml:space="preserve">2.3.3.1 </t>
  </si>
  <si>
    <t>Caisson section 40 x 30 cm (3 faces)</t>
  </si>
  <si>
    <t>ML</t>
  </si>
  <si>
    <t>ART</t>
  </si>
  <si>
    <t>CLO-A060</t>
  </si>
  <si>
    <t>Total CLOISONS - CAISSONS</t>
  </si>
  <si>
    <t>STOT</t>
  </si>
  <si>
    <t>2.4</t>
  </si>
  <si>
    <t>PEINTURES</t>
  </si>
  <si>
    <t>CH4</t>
  </si>
  <si>
    <t>2.4.1</t>
  </si>
  <si>
    <t>Enduits plâtre</t>
  </si>
  <si>
    <t>CH5</t>
  </si>
  <si>
    <t xml:space="preserve">2.4.1.1 </t>
  </si>
  <si>
    <t>Enduit plâtre sur support ancien</t>
  </si>
  <si>
    <t>ART</t>
  </si>
  <si>
    <t>SEB-A133</t>
  </si>
  <si>
    <t>2.4.2</t>
  </si>
  <si>
    <t>Peinture acrylique mate en plafond</t>
  </si>
  <si>
    <t>CH5</t>
  </si>
  <si>
    <t xml:space="preserve">2.4.2.1 </t>
  </si>
  <si>
    <t>Peinture acrylique mate en plafond</t>
  </si>
  <si>
    <t>M²</t>
  </si>
  <si>
    <t>ART</t>
  </si>
  <si>
    <t>CLO-A063</t>
  </si>
  <si>
    <t>2.4.3</t>
  </si>
  <si>
    <t>Peinture acrylique satinée sur parois</t>
  </si>
  <si>
    <t>CH5</t>
  </si>
  <si>
    <t xml:space="preserve">2.4.3.1 </t>
  </si>
  <si>
    <t>Peinture acrylique satinée sur support neuf</t>
  </si>
  <si>
    <t>M²</t>
  </si>
  <si>
    <t>ART</t>
  </si>
  <si>
    <t>CLO-A064</t>
  </si>
  <si>
    <t xml:space="preserve">2.4.3.2 </t>
  </si>
  <si>
    <t>Peinture acrylique satinée sur support existant</t>
  </si>
  <si>
    <t>M²</t>
  </si>
  <si>
    <t>ART</t>
  </si>
  <si>
    <t>SEB-A136</t>
  </si>
  <si>
    <t>2.4.4</t>
  </si>
  <si>
    <t>Peinture acrylique sur ouvrages bois intérieurs</t>
  </si>
  <si>
    <t>CH5</t>
  </si>
  <si>
    <t xml:space="preserve">2.4.4.1 </t>
  </si>
  <si>
    <t>Peinture acrylique sur ouvrages bois intérieurs neufs</t>
  </si>
  <si>
    <t>M²</t>
  </si>
  <si>
    <t>ART</t>
  </si>
  <si>
    <t>CLO-A065</t>
  </si>
  <si>
    <t>Total PEINTURES</t>
  </si>
  <si>
    <t>STOT</t>
  </si>
  <si>
    <t>2.5</t>
  </si>
  <si>
    <t>NETTOYAGE AVANT RECEPTION</t>
  </si>
  <si>
    <t>CH4</t>
  </si>
  <si>
    <t xml:space="preserve">2.5.1 </t>
  </si>
  <si>
    <t>Ensemble pour le bâtiment</t>
  </si>
  <si>
    <t>Ens</t>
  </si>
  <si>
    <t>ART</t>
  </si>
  <si>
    <t>CLO-A067</t>
  </si>
  <si>
    <t>Total NETTOYAGE AVANT RECEPTION</t>
  </si>
  <si>
    <t>STOT</t>
  </si>
  <si>
    <t>3</t>
  </si>
  <si>
    <t>DESCRIPTION DES OUVRAGES DE MENUISERIE</t>
  </si>
  <si>
    <t>CH3</t>
  </si>
  <si>
    <t>3.1</t>
  </si>
  <si>
    <t>TRAVAUX DIVERS</t>
  </si>
  <si>
    <t>CH4</t>
  </si>
  <si>
    <t>MIB</t>
  </si>
  <si>
    <t xml:space="preserve">3.1.1 </t>
  </si>
  <si>
    <t>Platelage dans combles</t>
  </si>
  <si>
    <t>ML</t>
  </si>
  <si>
    <t>ART</t>
  </si>
  <si>
    <t>SEB-A140</t>
  </si>
  <si>
    <t xml:space="preserve">3.1.2 </t>
  </si>
  <si>
    <t>Remplacement trappe de visite en faux plafond technique EI30</t>
  </si>
  <si>
    <t>U</t>
  </si>
  <si>
    <t>ART</t>
  </si>
  <si>
    <t>SEB-A153</t>
  </si>
  <si>
    <t xml:space="preserve">3.1.3 </t>
  </si>
  <si>
    <t>Trappes de visite - EI30</t>
  </si>
  <si>
    <t>U</t>
  </si>
  <si>
    <t>ART</t>
  </si>
  <si>
    <t>MIB-A224</t>
  </si>
  <si>
    <t xml:space="preserve">3.1.4 </t>
  </si>
  <si>
    <t>Détalonnage portes bois existantes</t>
  </si>
  <si>
    <t>U</t>
  </si>
  <si>
    <t>ART</t>
  </si>
  <si>
    <t>MIB-A331</t>
  </si>
  <si>
    <t>Total TRAVAUX DIVERS</t>
  </si>
  <si>
    <t>STOT</t>
  </si>
  <si>
    <t>Montant HT du Lot N°03 FAUX-PLAFOND - DOUBLAGES - CLOISONS - PEINTURE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</si>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</sst>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righ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 indent="1"/>
    </xf>
    <xf numFmtId="0" fontId="1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 indent="1"/>
    </xf>
    <xf numFmtId="0" fontId="23" fillId="0" borderId="0" applyFill="0">
      <alignment horizontal="left" vertical="top" wrapText="1"/>
    </xf>
  </cellStyleXfs>
  <cellXfs count="48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24" fillId="0" borderId="21" xfId="0" applyFont="1" applyBorder="1" applyAlignment="1">
      <alignment horizontal="left" vertical="top" wrapText="1"/>
    </xf>
    <xf numFmtId="0" fontId="24" fillId="0" borderId="21" xfId="0" applyFont="1" applyBorder="1" applyAlignment="1">
      <alignment horizontal="center" vertical="top" wrapText="1"/>
    </xf>
    <xf numFmtId="0" fontId="24" fillId="0" borderId="21" xfId="0" applyFon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4" xfId="6" applyBorder="1">
      <alignment horizontal="left" vertical="top" wrapText="1"/>
    </xf>
    <xf numFmtId="0" fontId="7" fillId="0" borderId="18" xfId="7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8" fillId="0" borderId="16" xfId="10" applyBorder="1">
      <alignment horizontal="left" vertical="top" wrapText="1"/>
    </xf>
    <xf numFmtId="0" fontId="8" fillId="0" borderId="17" xfId="10" applyBorder="1">
      <alignment horizontal="left" vertical="top" wrapText="1"/>
    </xf>
    <xf numFmtId="0" fontId="11" fillId="0" borderId="14" xfId="14" applyBorder="1">
      <alignment horizontal="left" vertical="top" wrapText="1"/>
    </xf>
    <xf numFmtId="0" fontId="11" fillId="0" borderId="15" xfId="14" applyBorder="1">
      <alignment horizontal="left" vertical="top" wrapText="1"/>
    </xf>
    <xf numFmtId="0" fontId="16" fillId="0" borderId="8" xfId="26" applyBorder="1" applyAlignment="1">
      <alignment horizontal="left" vertical="top" wrapText="1"/>
    </xf>
    <xf numFmtId="0" fontId="16" fillId="0" borderId="12" xfId="26" applyBorder="1">
      <alignment horizontal="left" vertical="top" wrapText="1" indent="1"/>
    </xf>
    <xf numFmtId="164" fontId="0" fillId="0" borderId="7" xfId="0" applyNumberFormat="1" applyBorder="1" applyAlignment="1">
      <alignment horizontal="center" vertical="top" wrapText="1"/>
    </xf>
    <xf numFmtId="0" fontId="0" fillId="0" borderId="7" xfId="0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4" fillId="0" borderId="8" xfId="17" applyBorder="1" applyAlignment="1">
      <alignment horizontal="left" vertical="top" wrapText="1"/>
    </xf>
    <xf numFmtId="0" fontId="14" fillId="0" borderId="12" xfId="17" applyBorder="1">
      <alignment horizontal="righ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11" fillId="0" borderId="8" xfId="14" applyBorder="1">
      <alignment horizontal="left" vertical="top" wrapText="1"/>
    </xf>
    <xf numFmtId="0" fontId="11" fillId="0" borderId="12" xfId="14" applyBorder="1">
      <alignment horizontal="left" vertical="top" wrapText="1"/>
    </xf>
    <xf numFmtId="0" fontId="15" fillId="0" borderId="8" xfId="18" applyBorder="1">
      <alignment horizontal="left" vertical="top" wrapText="1"/>
    </xf>
    <xf numFmtId="0" fontId="15" fillId="0" borderId="12" xfId="18" applyBorder="1">
      <alignment horizontal="left" vertical="top" wrapText="1"/>
    </xf>
    <xf numFmtId="165" fontId="0" fillId="0" borderId="7" xfId="0" applyNumberFormat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164" fontId="24" fillId="0" borderId="0" xfId="0" applyNumberFormat="1" applyFont="1" applyAlignment="1">
      <alignment horizontal="right" vertical="top" wrapText="1"/>
    </xf>
    <xf numFmtId="165" fontId="25" fillId="3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46957</xdr:rowOff>
    </xdr:from>
    <xdr:to>
      <xdr:col>4</xdr:col>
      <xdr:colOff>180000</xdr:colOff>
      <xdr:row>0</xdr:row>
      <xdr:rowOff>219130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5652" y="46957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INRAE -  ST MARCEL LES VALENCE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849086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0" y="641739"/>
          <a:ext cx="7440386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2771999</xdr:colOff>
      <xdr:row>0</xdr:row>
      <xdr:rowOff>46957</xdr:rowOff>
    </xdr:from>
    <xdr:to>
      <xdr:col>6</xdr:col>
      <xdr:colOff>859970</xdr:colOff>
      <xdr:row>0</xdr:row>
      <xdr:rowOff>391304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457799" y="46957"/>
          <a:ext cx="3993471" cy="34434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N°03 FAUX-PLAFOND - DOUBLAGES - CLOISONS - PEINTURE</a:t>
          </a:r>
        </a:p>
      </xdr:txBody>
    </xdr:sp>
    <xdr:clientData/>
  </xdr:twoCellAnchor>
  <xdr:twoCellAnchor editAs="absolute">
    <xdr:from>
      <xdr:col>0</xdr:col>
      <xdr:colOff>0</xdr:colOff>
      <xdr:row>0</xdr:row>
      <xdr:rowOff>281739</xdr:rowOff>
    </xdr:from>
    <xdr:to>
      <xdr:col>1</xdr:col>
      <xdr:colOff>2160000</xdr:colOff>
      <xdr:row>0</xdr:row>
      <xdr:rowOff>453913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281739"/>
          <a:ext cx="2817391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391304</xdr:rowOff>
    </xdr:from>
    <xdr:to>
      <xdr:col>6</xdr:col>
      <xdr:colOff>180000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91304"/>
          <a:ext cx="3756522" cy="21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61"/>
  <sheetViews>
    <sheetView showGridLines="0" tabSelected="1" workbookViewId="0">
      <pane xSplit="2" ySplit="2" topLeftCell="C45" activePane="bottomRight" state="frozen"/>
      <selection pane="topRight" activeCell="C1" sqref="C1"/>
      <selection pane="bottomLeft" activeCell="A3" sqref="A3"/>
      <selection pane="bottomRight" activeCell="M63" sqref="M63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6" width="10.69140625" customWidth="1"/>
    <col min="7" max="7" width="12.69140625" customWidth="1"/>
    <col min="8" max="8" width="10.69140625" customWidth="1"/>
    <col min="701" max="703" width="10.69140625" customWidth="1"/>
  </cols>
  <sheetData>
    <row r="1" spans="1:702" ht="65.150000000000006" customHeight="1" x14ac:dyDescent="0.4">
      <c r="A1" s="45"/>
      <c r="B1" s="46"/>
      <c r="C1" s="46"/>
      <c r="D1" s="46"/>
      <c r="E1" s="46"/>
      <c r="F1" s="46"/>
      <c r="G1" s="47"/>
    </row>
    <row r="2" spans="1:702" ht="29.15" x14ac:dyDescent="0.4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  <c r="G2" s="5" t="s">
        <v>5</v>
      </c>
    </row>
    <row r="3" spans="1:702" x14ac:dyDescent="0.4">
      <c r="A3" s="6"/>
      <c r="B3" s="7"/>
      <c r="C3" s="8"/>
      <c r="D3" s="8"/>
      <c r="E3" s="8"/>
      <c r="F3" s="8"/>
      <c r="G3" s="9"/>
    </row>
    <row r="4" spans="1:702" ht="37.299999999999997" x14ac:dyDescent="0.4">
      <c r="A4" s="10"/>
      <c r="B4" s="11" t="s">
        <v>6</v>
      </c>
      <c r="C4" s="12"/>
      <c r="D4" s="12"/>
      <c r="E4" s="12"/>
      <c r="F4" s="12"/>
      <c r="G4" s="13"/>
      <c r="ZY4" t="s">
        <v>7</v>
      </c>
      <c r="ZZ4" s="14" t="s">
        <v>8</v>
      </c>
    </row>
    <row r="5" spans="1:702" ht="30.9" x14ac:dyDescent="0.4">
      <c r="A5" s="15" t="s">
        <v>9</v>
      </c>
      <c r="B5" s="16" t="s">
        <v>10</v>
      </c>
      <c r="C5" s="12"/>
      <c r="D5" s="12"/>
      <c r="E5" s="12"/>
      <c r="F5" s="12"/>
      <c r="G5" s="13"/>
      <c r="ZY5" t="s">
        <v>11</v>
      </c>
      <c r="ZZ5" s="14"/>
    </row>
    <row r="6" spans="1:702" ht="15.45" x14ac:dyDescent="0.4">
      <c r="A6" s="17" t="s">
        <v>12</v>
      </c>
      <c r="B6" s="18" t="s">
        <v>13</v>
      </c>
      <c r="C6" s="12"/>
      <c r="D6" s="12"/>
      <c r="E6" s="12"/>
      <c r="F6" s="12"/>
      <c r="G6" s="13"/>
      <c r="ZY6" t="s">
        <v>14</v>
      </c>
      <c r="ZZ6" s="14"/>
    </row>
    <row r="7" spans="1:702" x14ac:dyDescent="0.4">
      <c r="A7" s="19" t="s">
        <v>15</v>
      </c>
      <c r="B7" s="20" t="s">
        <v>16</v>
      </c>
      <c r="C7" s="12" t="s">
        <v>17</v>
      </c>
      <c r="D7" s="21">
        <v>23.2</v>
      </c>
      <c r="E7" s="22"/>
      <c r="F7" s="23"/>
      <c r="G7" s="24">
        <f>IF(ISNUMBER(E7),(ROUND(E7*F7,2)),(ROUND(D7*F7,2)))</f>
        <v>0</v>
      </c>
      <c r="ZY7" t="s">
        <v>18</v>
      </c>
      <c r="ZZ7" s="14" t="s">
        <v>19</v>
      </c>
    </row>
    <row r="8" spans="1:702" x14ac:dyDescent="0.4">
      <c r="A8" s="25"/>
      <c r="B8" s="26"/>
      <c r="C8" s="12"/>
      <c r="D8" s="12"/>
      <c r="E8" s="12"/>
      <c r="F8" s="12"/>
      <c r="G8" s="27"/>
    </row>
    <row r="9" spans="1:702" x14ac:dyDescent="0.4">
      <c r="A9" s="28"/>
      <c r="B9" s="29" t="s">
        <v>20</v>
      </c>
      <c r="C9" s="12"/>
      <c r="D9" s="12"/>
      <c r="E9" s="12"/>
      <c r="F9" s="12"/>
      <c r="G9" s="30">
        <f>SUBTOTAL(109,G7:G8)</f>
        <v>0</v>
      </c>
      <c r="H9" s="31"/>
      <c r="ZY9" t="s">
        <v>21</v>
      </c>
    </row>
    <row r="10" spans="1:702" x14ac:dyDescent="0.4">
      <c r="A10" s="25"/>
      <c r="B10" s="26"/>
      <c r="C10" s="12"/>
      <c r="D10" s="12"/>
      <c r="E10" s="12"/>
      <c r="F10" s="12"/>
      <c r="G10" s="9"/>
    </row>
    <row r="11" spans="1:702" ht="15.45" x14ac:dyDescent="0.4">
      <c r="A11" s="32" t="s">
        <v>22</v>
      </c>
      <c r="B11" s="33" t="s">
        <v>23</v>
      </c>
      <c r="C11" s="12"/>
      <c r="D11" s="12"/>
      <c r="E11" s="12"/>
      <c r="F11" s="12"/>
      <c r="G11" s="13"/>
      <c r="ZY11" t="s">
        <v>24</v>
      </c>
      <c r="ZZ11" s="14"/>
    </row>
    <row r="12" spans="1:702" ht="23.15" x14ac:dyDescent="0.4">
      <c r="A12" s="19" t="s">
        <v>25</v>
      </c>
      <c r="B12" s="20" t="s">
        <v>26</v>
      </c>
      <c r="C12" s="12" t="s">
        <v>27</v>
      </c>
      <c r="D12" s="21">
        <v>23.2</v>
      </c>
      <c r="E12" s="22"/>
      <c r="F12" s="23"/>
      <c r="G12" s="24">
        <f>IF(ISNUMBER(E12),(ROUND(E12*F12,2)),(ROUND(D12*F12,2)))</f>
        <v>0</v>
      </c>
      <c r="ZY12" t="s">
        <v>28</v>
      </c>
      <c r="ZZ12" s="14" t="s">
        <v>29</v>
      </c>
    </row>
    <row r="13" spans="1:702" x14ac:dyDescent="0.4">
      <c r="A13" s="34" t="s">
        <v>30</v>
      </c>
      <c r="B13" s="35" t="s">
        <v>31</v>
      </c>
      <c r="C13" s="12"/>
      <c r="D13" s="12"/>
      <c r="E13" s="12"/>
      <c r="F13" s="12"/>
      <c r="G13" s="13"/>
      <c r="ZY13" t="s">
        <v>32</v>
      </c>
      <c r="ZZ13" s="14"/>
    </row>
    <row r="14" spans="1:702" x14ac:dyDescent="0.4">
      <c r="A14" s="19" t="s">
        <v>33</v>
      </c>
      <c r="B14" s="20" t="s">
        <v>34</v>
      </c>
      <c r="C14" s="12" t="s">
        <v>35</v>
      </c>
      <c r="D14" s="21">
        <v>7.02</v>
      </c>
      <c r="E14" s="22"/>
      <c r="F14" s="23"/>
      <c r="G14" s="24">
        <f>IF(ISNUMBER(E14),(ROUND(E14*F14,2)),(ROUND(D14*F14,2)))</f>
        <v>0</v>
      </c>
      <c r="ZY14" t="s">
        <v>36</v>
      </c>
      <c r="ZZ14" s="14" t="s">
        <v>37</v>
      </c>
    </row>
    <row r="15" spans="1:702" x14ac:dyDescent="0.4">
      <c r="A15" s="25"/>
      <c r="B15" s="26"/>
      <c r="C15" s="12"/>
      <c r="D15" s="12"/>
      <c r="E15" s="12"/>
      <c r="F15" s="12"/>
      <c r="G15" s="27"/>
    </row>
    <row r="16" spans="1:702" x14ac:dyDescent="0.4">
      <c r="A16" s="28"/>
      <c r="B16" s="29" t="s">
        <v>38</v>
      </c>
      <c r="C16" s="12"/>
      <c r="D16" s="12"/>
      <c r="E16" s="12"/>
      <c r="F16" s="12"/>
      <c r="G16" s="30">
        <f>SUBTOTAL(109,G12:G15)</f>
        <v>0</v>
      </c>
      <c r="H16" s="31"/>
      <c r="ZY16" t="s">
        <v>39</v>
      </c>
    </row>
    <row r="17" spans="1:702" x14ac:dyDescent="0.4">
      <c r="A17" s="25"/>
      <c r="B17" s="26"/>
      <c r="C17" s="12"/>
      <c r="D17" s="12"/>
      <c r="E17" s="12"/>
      <c r="F17" s="12"/>
      <c r="G17" s="9"/>
    </row>
    <row r="18" spans="1:702" ht="15.45" x14ac:dyDescent="0.4">
      <c r="A18" s="32" t="s">
        <v>40</v>
      </c>
      <c r="B18" s="33" t="s">
        <v>41</v>
      </c>
      <c r="C18" s="12"/>
      <c r="D18" s="12"/>
      <c r="E18" s="12"/>
      <c r="F18" s="12"/>
      <c r="G18" s="13"/>
      <c r="ZY18" t="s">
        <v>42</v>
      </c>
      <c r="ZZ18" s="14"/>
    </row>
    <row r="19" spans="1:702" x14ac:dyDescent="0.4">
      <c r="A19" s="34" t="s">
        <v>43</v>
      </c>
      <c r="B19" s="35" t="s">
        <v>44</v>
      </c>
      <c r="C19" s="12"/>
      <c r="D19" s="12"/>
      <c r="E19" s="12"/>
      <c r="F19" s="12"/>
      <c r="G19" s="13"/>
      <c r="ZY19" t="s">
        <v>45</v>
      </c>
      <c r="ZZ19" s="14"/>
    </row>
    <row r="20" spans="1:702" ht="23.15" x14ac:dyDescent="0.4">
      <c r="A20" s="19" t="s">
        <v>46</v>
      </c>
      <c r="B20" s="20" t="s">
        <v>47</v>
      </c>
      <c r="C20" s="12" t="s">
        <v>48</v>
      </c>
      <c r="D20" s="21">
        <v>3</v>
      </c>
      <c r="E20" s="22"/>
      <c r="F20" s="23"/>
      <c r="G20" s="24">
        <f>IF(ISNUMBER(E20),(ROUND(E20*F20,2)),(ROUND(D20*F20,2)))</f>
        <v>0</v>
      </c>
      <c r="ZY20" t="s">
        <v>49</v>
      </c>
      <c r="ZZ20" s="14" t="s">
        <v>50</v>
      </c>
    </row>
    <row r="21" spans="1:702" x14ac:dyDescent="0.4">
      <c r="A21" s="34" t="s">
        <v>51</v>
      </c>
      <c r="B21" s="35" t="s">
        <v>52</v>
      </c>
      <c r="C21" s="12"/>
      <c r="D21" s="12"/>
      <c r="E21" s="12"/>
      <c r="F21" s="12"/>
      <c r="G21" s="13"/>
      <c r="ZY21" t="s">
        <v>53</v>
      </c>
      <c r="ZZ21" s="14"/>
    </row>
    <row r="22" spans="1:702" x14ac:dyDescent="0.4">
      <c r="A22" s="19" t="s">
        <v>54</v>
      </c>
      <c r="B22" s="20" t="s">
        <v>55</v>
      </c>
      <c r="C22" s="12" t="s">
        <v>56</v>
      </c>
      <c r="D22" s="21">
        <v>1.2</v>
      </c>
      <c r="E22" s="22"/>
      <c r="F22" s="23"/>
      <c r="G22" s="24">
        <f>IF(ISNUMBER(E22),(ROUND(E22*F22,2)),(ROUND(D22*F22,2)))</f>
        <v>0</v>
      </c>
      <c r="ZY22" t="s">
        <v>57</v>
      </c>
      <c r="ZZ22" s="14" t="s">
        <v>58</v>
      </c>
    </row>
    <row r="23" spans="1:702" x14ac:dyDescent="0.4">
      <c r="A23" s="34" t="s">
        <v>59</v>
      </c>
      <c r="B23" s="35" t="s">
        <v>60</v>
      </c>
      <c r="C23" s="12"/>
      <c r="D23" s="12"/>
      <c r="E23" s="12"/>
      <c r="F23" s="12"/>
      <c r="G23" s="13"/>
      <c r="ZY23" t="s">
        <v>61</v>
      </c>
      <c r="ZZ23" s="14"/>
    </row>
    <row r="24" spans="1:702" x14ac:dyDescent="0.4">
      <c r="A24" s="19" t="s">
        <v>62</v>
      </c>
      <c r="B24" s="20" t="s">
        <v>63</v>
      </c>
      <c r="C24" s="12" t="s">
        <v>64</v>
      </c>
      <c r="D24" s="21">
        <v>5</v>
      </c>
      <c r="E24" s="22"/>
      <c r="F24" s="23"/>
      <c r="G24" s="24">
        <f>IF(ISNUMBER(E24),(ROUND(E24*F24,2)),(ROUND(D24*F24,2)))</f>
        <v>0</v>
      </c>
      <c r="ZY24" t="s">
        <v>65</v>
      </c>
      <c r="ZZ24" s="14" t="s">
        <v>66</v>
      </c>
    </row>
    <row r="25" spans="1:702" x14ac:dyDescent="0.4">
      <c r="A25" s="25"/>
      <c r="B25" s="26"/>
      <c r="C25" s="12"/>
      <c r="D25" s="12"/>
      <c r="E25" s="12"/>
      <c r="F25" s="12"/>
      <c r="G25" s="27"/>
    </row>
    <row r="26" spans="1:702" x14ac:dyDescent="0.4">
      <c r="A26" s="28"/>
      <c r="B26" s="29" t="s">
        <v>67</v>
      </c>
      <c r="C26" s="12"/>
      <c r="D26" s="12"/>
      <c r="E26" s="12"/>
      <c r="F26" s="12"/>
      <c r="G26" s="30">
        <f>SUBTOTAL(109,G19:G25)</f>
        <v>0</v>
      </c>
      <c r="H26" s="31"/>
      <c r="ZY26" t="s">
        <v>68</v>
      </c>
    </row>
    <row r="27" spans="1:702" x14ac:dyDescent="0.4">
      <c r="A27" s="25"/>
      <c r="B27" s="26"/>
      <c r="C27" s="12"/>
      <c r="D27" s="12"/>
      <c r="E27" s="12"/>
      <c r="F27" s="12"/>
      <c r="G27" s="9"/>
    </row>
    <row r="28" spans="1:702" ht="15.45" x14ac:dyDescent="0.4">
      <c r="A28" s="32" t="s">
        <v>69</v>
      </c>
      <c r="B28" s="33" t="s">
        <v>70</v>
      </c>
      <c r="C28" s="12"/>
      <c r="D28" s="12"/>
      <c r="E28" s="12"/>
      <c r="F28" s="12"/>
      <c r="G28" s="13"/>
      <c r="ZY28" t="s">
        <v>71</v>
      </c>
      <c r="ZZ28" s="14"/>
    </row>
    <row r="29" spans="1:702" x14ac:dyDescent="0.4">
      <c r="A29" s="34" t="s">
        <v>72</v>
      </c>
      <c r="B29" s="35" t="s">
        <v>73</v>
      </c>
      <c r="C29" s="12"/>
      <c r="D29" s="12"/>
      <c r="E29" s="12"/>
      <c r="F29" s="12"/>
      <c r="G29" s="13"/>
      <c r="ZY29" t="s">
        <v>74</v>
      </c>
      <c r="ZZ29" s="14"/>
    </row>
    <row r="30" spans="1:702" x14ac:dyDescent="0.4">
      <c r="A30" s="19" t="s">
        <v>75</v>
      </c>
      <c r="B30" s="20" t="s">
        <v>76</v>
      </c>
      <c r="C30" s="12"/>
      <c r="D30" s="36">
        <v>6</v>
      </c>
      <c r="E30" s="22"/>
      <c r="F30" s="23"/>
      <c r="G30" s="24">
        <f>IF(ISNUMBER(E30),(ROUND(E30*F30,2)),(ROUND(D30*F30,2)))</f>
        <v>0</v>
      </c>
      <c r="ZY30" t="s">
        <v>77</v>
      </c>
      <c r="ZZ30" s="14" t="s">
        <v>78</v>
      </c>
    </row>
    <row r="31" spans="1:702" x14ac:dyDescent="0.4">
      <c r="A31" s="34" t="s">
        <v>79</v>
      </c>
      <c r="B31" s="35" t="s">
        <v>80</v>
      </c>
      <c r="C31" s="12"/>
      <c r="D31" s="12"/>
      <c r="E31" s="12"/>
      <c r="F31" s="12"/>
      <c r="G31" s="13"/>
      <c r="ZY31" t="s">
        <v>81</v>
      </c>
      <c r="ZZ31" s="14"/>
    </row>
    <row r="32" spans="1:702" x14ac:dyDescent="0.4">
      <c r="A32" s="19" t="s">
        <v>82</v>
      </c>
      <c r="B32" s="20" t="s">
        <v>83</v>
      </c>
      <c r="C32" s="12" t="s">
        <v>84</v>
      </c>
      <c r="D32" s="21">
        <v>7.11</v>
      </c>
      <c r="E32" s="22"/>
      <c r="F32" s="23"/>
      <c r="G32" s="24">
        <f>IF(ISNUMBER(E32),(ROUND(E32*F32,2)),(ROUND(D32*F32,2)))</f>
        <v>0</v>
      </c>
      <c r="ZY32" t="s">
        <v>85</v>
      </c>
      <c r="ZZ32" s="14" t="s">
        <v>86</v>
      </c>
    </row>
    <row r="33" spans="1:702" x14ac:dyDescent="0.4">
      <c r="A33" s="34" t="s">
        <v>87</v>
      </c>
      <c r="B33" s="35" t="s">
        <v>88</v>
      </c>
      <c r="C33" s="12"/>
      <c r="D33" s="12"/>
      <c r="E33" s="12"/>
      <c r="F33" s="12"/>
      <c r="G33" s="13"/>
      <c r="ZY33" t="s">
        <v>89</v>
      </c>
      <c r="ZZ33" s="14"/>
    </row>
    <row r="34" spans="1:702" x14ac:dyDescent="0.4">
      <c r="A34" s="19" t="s">
        <v>90</v>
      </c>
      <c r="B34" s="20" t="s">
        <v>91</v>
      </c>
      <c r="C34" s="12" t="s">
        <v>92</v>
      </c>
      <c r="D34" s="21">
        <v>10.4</v>
      </c>
      <c r="E34" s="22"/>
      <c r="F34" s="23"/>
      <c r="G34" s="24">
        <f>IF(ISNUMBER(E34),(ROUND(E34*F34,2)),(ROUND(D34*F34,2)))</f>
        <v>0</v>
      </c>
      <c r="ZY34" t="s">
        <v>93</v>
      </c>
      <c r="ZZ34" s="14" t="s">
        <v>94</v>
      </c>
    </row>
    <row r="35" spans="1:702" x14ac:dyDescent="0.4">
      <c r="A35" s="19" t="s">
        <v>95</v>
      </c>
      <c r="B35" s="20" t="s">
        <v>96</v>
      </c>
      <c r="C35" s="12" t="s">
        <v>97</v>
      </c>
      <c r="D35" s="21">
        <v>50</v>
      </c>
      <c r="E35" s="22"/>
      <c r="F35" s="23"/>
      <c r="G35" s="24">
        <f>IF(ISNUMBER(E35),(ROUND(E35*F35,2)),(ROUND(D35*F35,2)))</f>
        <v>0</v>
      </c>
      <c r="ZY35" t="s">
        <v>98</v>
      </c>
      <c r="ZZ35" s="14" t="s">
        <v>99</v>
      </c>
    </row>
    <row r="36" spans="1:702" x14ac:dyDescent="0.4">
      <c r="A36" s="34" t="s">
        <v>100</v>
      </c>
      <c r="B36" s="35" t="s">
        <v>101</v>
      </c>
      <c r="C36" s="12"/>
      <c r="D36" s="12"/>
      <c r="E36" s="12"/>
      <c r="F36" s="12"/>
      <c r="G36" s="13"/>
      <c r="ZY36" t="s">
        <v>102</v>
      </c>
      <c r="ZZ36" s="14"/>
    </row>
    <row r="37" spans="1:702" x14ac:dyDescent="0.4">
      <c r="A37" s="19" t="s">
        <v>103</v>
      </c>
      <c r="B37" s="20" t="s">
        <v>104</v>
      </c>
      <c r="C37" s="12" t="s">
        <v>105</v>
      </c>
      <c r="D37" s="21">
        <v>7.7</v>
      </c>
      <c r="E37" s="22"/>
      <c r="F37" s="23"/>
      <c r="G37" s="24">
        <f>IF(ISNUMBER(E37),(ROUND(E37*F37,2)),(ROUND(D37*F37,2)))</f>
        <v>0</v>
      </c>
      <c r="ZY37" t="s">
        <v>106</v>
      </c>
      <c r="ZZ37" s="14" t="s">
        <v>107</v>
      </c>
    </row>
    <row r="38" spans="1:702" x14ac:dyDescent="0.4">
      <c r="A38" s="25"/>
      <c r="B38" s="26"/>
      <c r="C38" s="12"/>
      <c r="D38" s="12"/>
      <c r="E38" s="12"/>
      <c r="F38" s="12"/>
      <c r="G38" s="27"/>
    </row>
    <row r="39" spans="1:702" x14ac:dyDescent="0.4">
      <c r="A39" s="28"/>
      <c r="B39" s="29" t="s">
        <v>108</v>
      </c>
      <c r="C39" s="12"/>
      <c r="D39" s="12"/>
      <c r="E39" s="12"/>
      <c r="F39" s="12"/>
      <c r="G39" s="30">
        <f>SUBTOTAL(109,G29:G38)</f>
        <v>0</v>
      </c>
      <c r="H39" s="31"/>
      <c r="ZY39" t="s">
        <v>109</v>
      </c>
    </row>
    <row r="40" spans="1:702" x14ac:dyDescent="0.4">
      <c r="A40" s="25"/>
      <c r="B40" s="26"/>
      <c r="C40" s="12"/>
      <c r="D40" s="12"/>
      <c r="E40" s="12"/>
      <c r="F40" s="12"/>
      <c r="G40" s="9"/>
    </row>
    <row r="41" spans="1:702" ht="15.45" x14ac:dyDescent="0.4">
      <c r="A41" s="32" t="s">
        <v>110</v>
      </c>
      <c r="B41" s="33" t="s">
        <v>111</v>
      </c>
      <c r="C41" s="12"/>
      <c r="D41" s="12"/>
      <c r="E41" s="12"/>
      <c r="F41" s="12"/>
      <c r="G41" s="13"/>
      <c r="ZY41" t="s">
        <v>112</v>
      </c>
      <c r="ZZ41" s="14"/>
    </row>
    <row r="42" spans="1:702" x14ac:dyDescent="0.4">
      <c r="A42" s="19" t="s">
        <v>113</v>
      </c>
      <c r="B42" s="20" t="s">
        <v>114</v>
      </c>
      <c r="C42" s="12" t="s">
        <v>115</v>
      </c>
      <c r="D42" s="21">
        <v>1</v>
      </c>
      <c r="E42" s="22"/>
      <c r="F42" s="23"/>
      <c r="G42" s="24">
        <f>IF(ISNUMBER(E42),(ROUND(E42*F42,2)),(ROUND(D42*F42,2)))</f>
        <v>0</v>
      </c>
      <c r="ZY42" t="s">
        <v>116</v>
      </c>
      <c r="ZZ42" s="14" t="s">
        <v>117</v>
      </c>
    </row>
    <row r="43" spans="1:702" x14ac:dyDescent="0.4">
      <c r="A43" s="25"/>
      <c r="B43" s="26"/>
      <c r="C43" s="12"/>
      <c r="D43" s="12"/>
      <c r="E43" s="12"/>
      <c r="F43" s="12"/>
      <c r="G43" s="27"/>
    </row>
    <row r="44" spans="1:702" x14ac:dyDescent="0.4">
      <c r="A44" s="28"/>
      <c r="B44" s="29" t="s">
        <v>118</v>
      </c>
      <c r="C44" s="12"/>
      <c r="D44" s="12"/>
      <c r="E44" s="12"/>
      <c r="F44" s="12"/>
      <c r="G44" s="30">
        <f>SUBTOTAL(109,G42:G43)</f>
        <v>0</v>
      </c>
      <c r="H44" s="31"/>
      <c r="ZY44" t="s">
        <v>119</v>
      </c>
    </row>
    <row r="45" spans="1:702" x14ac:dyDescent="0.4">
      <c r="A45" s="37"/>
      <c r="B45" s="38"/>
      <c r="C45" s="12"/>
      <c r="D45" s="12"/>
      <c r="E45" s="12"/>
      <c r="F45" s="12"/>
      <c r="G45" s="9"/>
    </row>
    <row r="46" spans="1:702" ht="30.9" x14ac:dyDescent="0.4">
      <c r="A46" s="15" t="s">
        <v>120</v>
      </c>
      <c r="B46" s="16" t="s">
        <v>121</v>
      </c>
      <c r="C46" s="12"/>
      <c r="D46" s="12"/>
      <c r="E46" s="12"/>
      <c r="F46" s="12"/>
      <c r="G46" s="13"/>
      <c r="ZY46" t="s">
        <v>122</v>
      </c>
      <c r="ZZ46" s="14"/>
    </row>
    <row r="47" spans="1:702" ht="15.45" x14ac:dyDescent="0.4">
      <c r="A47" s="17" t="s">
        <v>123</v>
      </c>
      <c r="B47" s="18" t="s">
        <v>124</v>
      </c>
      <c r="C47" s="12"/>
      <c r="D47" s="12"/>
      <c r="E47" s="12"/>
      <c r="F47" s="12"/>
      <c r="G47" s="13"/>
      <c r="ZY47" t="s">
        <v>125</v>
      </c>
      <c r="ZZ47" s="14" t="s">
        <v>126</v>
      </c>
    </row>
    <row r="48" spans="1:702" x14ac:dyDescent="0.4">
      <c r="A48" s="19" t="s">
        <v>127</v>
      </c>
      <c r="B48" s="20" t="s">
        <v>128</v>
      </c>
      <c r="C48" s="12" t="s">
        <v>129</v>
      </c>
      <c r="D48" s="21">
        <v>10</v>
      </c>
      <c r="E48" s="22"/>
      <c r="F48" s="23"/>
      <c r="G48" s="24">
        <f>IF(ISNUMBER(E48),(ROUND(E48*F48,2)),(ROUND(D48*F48,2)))</f>
        <v>0</v>
      </c>
      <c r="ZY48" t="s">
        <v>130</v>
      </c>
      <c r="ZZ48" s="14" t="s">
        <v>131</v>
      </c>
    </row>
    <row r="49" spans="1:702" ht="23.15" x14ac:dyDescent="0.4">
      <c r="A49" s="19" t="s">
        <v>132</v>
      </c>
      <c r="B49" s="20" t="s">
        <v>133</v>
      </c>
      <c r="C49" s="12" t="s">
        <v>134</v>
      </c>
      <c r="D49" s="21">
        <v>2</v>
      </c>
      <c r="E49" s="22"/>
      <c r="F49" s="23"/>
      <c r="G49" s="24">
        <f t="shared" ref="G49:G51" si="0">IF(ISNUMBER(E49),(ROUND(E49*F49,2)),(ROUND(D49*F49,2)))</f>
        <v>0</v>
      </c>
      <c r="ZY49" t="s">
        <v>135</v>
      </c>
      <c r="ZZ49" s="14" t="s">
        <v>136</v>
      </c>
    </row>
    <row r="50" spans="1:702" x14ac:dyDescent="0.4">
      <c r="A50" s="19" t="s">
        <v>137</v>
      </c>
      <c r="B50" s="20" t="s">
        <v>138</v>
      </c>
      <c r="C50" s="12" t="s">
        <v>139</v>
      </c>
      <c r="D50" s="21">
        <v>1</v>
      </c>
      <c r="E50" s="22"/>
      <c r="F50" s="23"/>
      <c r="G50" s="24">
        <f t="shared" si="0"/>
        <v>0</v>
      </c>
      <c r="ZY50" t="s">
        <v>140</v>
      </c>
      <c r="ZZ50" s="14" t="s">
        <v>141</v>
      </c>
    </row>
    <row r="51" spans="1:702" x14ac:dyDescent="0.4">
      <c r="A51" s="19" t="s">
        <v>142</v>
      </c>
      <c r="B51" s="20" t="s">
        <v>143</v>
      </c>
      <c r="C51" s="12" t="s">
        <v>144</v>
      </c>
      <c r="D51" s="21">
        <v>14</v>
      </c>
      <c r="E51" s="22"/>
      <c r="F51" s="23"/>
      <c r="G51" s="24">
        <f t="shared" si="0"/>
        <v>0</v>
      </c>
      <c r="ZY51" t="s">
        <v>145</v>
      </c>
      <c r="ZZ51" s="14" t="s">
        <v>146</v>
      </c>
    </row>
    <row r="52" spans="1:702" x14ac:dyDescent="0.4">
      <c r="A52" s="25"/>
      <c r="B52" s="26"/>
      <c r="C52" s="12"/>
      <c r="D52" s="12"/>
      <c r="E52" s="12"/>
      <c r="F52" s="12"/>
      <c r="G52" s="27"/>
    </row>
    <row r="53" spans="1:702" x14ac:dyDescent="0.4">
      <c r="A53" s="28"/>
      <c r="B53" s="29" t="s">
        <v>147</v>
      </c>
      <c r="C53" s="12"/>
      <c r="D53" s="12"/>
      <c r="E53" s="12"/>
      <c r="F53" s="12"/>
      <c r="G53" s="30">
        <f>SUBTOTAL(109,G48:G52)</f>
        <v>0</v>
      </c>
      <c r="H53" s="31"/>
      <c r="ZY53" t="s">
        <v>148</v>
      </c>
    </row>
    <row r="54" spans="1:702" x14ac:dyDescent="0.4">
      <c r="A54" s="25"/>
      <c r="B54" s="26"/>
      <c r="C54" s="12"/>
      <c r="D54" s="12"/>
      <c r="E54" s="12"/>
      <c r="F54" s="12"/>
      <c r="G54" s="9"/>
    </row>
    <row r="55" spans="1:702" x14ac:dyDescent="0.4">
      <c r="A55" s="37"/>
      <c r="B55" s="39"/>
      <c r="C55" s="40"/>
      <c r="D55" s="40"/>
      <c r="E55" s="40"/>
      <c r="F55" s="40"/>
      <c r="G55" s="27"/>
    </row>
    <row r="56" spans="1:702" x14ac:dyDescent="0.4">
      <c r="A56" s="41"/>
      <c r="B56" s="41"/>
      <c r="C56" s="41"/>
      <c r="D56" s="41"/>
      <c r="E56" s="41"/>
      <c r="F56" s="41"/>
      <c r="G56" s="41"/>
    </row>
    <row r="57" spans="1:702" ht="29.15" x14ac:dyDescent="0.4">
      <c r="B57" s="42" t="s">
        <v>149</v>
      </c>
      <c r="G57" s="43">
        <f>SUBTOTAL(109,G4:G55)</f>
        <v>0</v>
      </c>
      <c r="ZY57" t="s">
        <v>150</v>
      </c>
    </row>
    <row r="58" spans="1:702" x14ac:dyDescent="0.4">
      <c r="A58" s="44">
        <v>20</v>
      </c>
      <c r="B58" s="42" t="str">
        <f>CONCATENATE("Montant TVA (",A58,"%)")</f>
        <v>Montant TVA (20%)</v>
      </c>
      <c r="G58" s="43">
        <f>(G57*A58)/100</f>
        <v>0</v>
      </c>
      <c r="ZY58" t="s">
        <v>151</v>
      </c>
    </row>
    <row r="59" spans="1:702" x14ac:dyDescent="0.4">
      <c r="B59" s="42" t="s">
        <v>152</v>
      </c>
      <c r="G59" s="43">
        <f>G57+G58</f>
        <v>0</v>
      </c>
      <c r="ZY59" t="s">
        <v>153</v>
      </c>
    </row>
    <row r="60" spans="1:702" x14ac:dyDescent="0.4">
      <c r="G60" s="43"/>
    </row>
    <row r="61" spans="1:702" x14ac:dyDescent="0.4">
      <c r="G61" s="43"/>
    </row>
  </sheetData>
  <sheetProtection selectLockedCells="1"/>
  <mergeCells count="1">
    <mergeCell ref="A1:G1"/>
  </mergeCells>
  <printOptions horizontalCentered="1"/>
  <pageMargins left="7.874015748031496E-2" right="7.874015748031496E-2" top="7.874015748031496E-2" bottom="0.61" header="0.74803149606299213" footer="0.21"/>
  <pageSetup paperSize="9" scale="97" fitToHeight="0" orientation="portrait" r:id="rId1"/>
  <headerFooter>
    <oddFooter>&amp;C&amp;10DCE - Etabli par SOVEBAT - 04/02/2025 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N°03 FAUX-PLAFOND - DOUBLA</vt:lpstr>
      <vt:lpstr>'Lot N°03 FAUX-PLAFOND - DOUBLA'!Impression_des_titres</vt:lpstr>
      <vt:lpstr>'Lot N°03 FAUX-PLAFOND - DOUBLA'!Zone_d_impression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2025-02-04T07:49:24Z</cp:lastPrinted>
  <dcterms:created xsi:type="dcterms:W3CDTF">2025-02-03T16:39:12Z</dcterms:created>
  <dcterms:modified xsi:type="dcterms:W3CDTF">2025-02-04T07:49:26Z</dcterms:modified>
</cp:coreProperties>
</file>