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Z:\l.vallas\2024-20 - SEMCODA - Cité des douanes DIJON\05_PRODCE\DCE au 24.02.25\"/>
    </mc:Choice>
  </mc:AlternateContent>
  <xr:revisionPtr revIDLastSave="0" documentId="13_ncr:1_{82EFFC65-CA07-4C28-8ED0-6E715409E47B}" xr6:coauthVersionLast="47" xr6:coauthVersionMax="47" xr10:uidLastSave="{00000000-0000-0000-0000-000000000000}"/>
  <bookViews>
    <workbookView xWindow="-28920" yWindow="-120" windowWidth="29040" windowHeight="15720" activeTab="1" xr2:uid="{518B9F75-6C70-4A0E-BD33-6187F3A36A63}"/>
  </bookViews>
  <sheets>
    <sheet name="Lot N°01 Page de garde" sheetId="3" r:id="rId1"/>
    <sheet name="DPGF" sheetId="1" r:id="rId2"/>
  </sheets>
  <definedNames>
    <definedName name="_xlnm.Print_Area" localSheetId="1">DPGF!$A$1:$G$36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34" i="1" s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7" i="1"/>
  <c r="F33" i="1" l="1"/>
  <c r="F36" i="1" s="1"/>
  <c r="F35" i="1"/>
</calcChain>
</file>

<file path=xl/sharedStrings.xml><?xml version="1.0" encoding="utf-8"?>
<sst xmlns="http://schemas.openxmlformats.org/spreadsheetml/2006/main" count="91" uniqueCount="70">
  <si>
    <t>CITE DES DOUANES DE DIJON</t>
  </si>
  <si>
    <t>U</t>
  </si>
  <si>
    <t>Q</t>
  </si>
  <si>
    <t>PU</t>
  </si>
  <si>
    <t>PT</t>
  </si>
  <si>
    <t>poste</t>
  </si>
  <si>
    <t>Localisation toiture basse (Nb = 1) et toitures terrasses hautes (Nb = 2)</t>
  </si>
  <si>
    <t>1-2-1</t>
  </si>
  <si>
    <t>Sécurité périphérique par filet + potelet.</t>
  </si>
  <si>
    <t>ml</t>
  </si>
  <si>
    <t>1-2-2</t>
  </si>
  <si>
    <t>Dépose des gravillons et évacuation en décharge contrôlée (épaisseur du gravillon variable de 10 à 15 cm).</t>
  </si>
  <si>
    <t>m²</t>
  </si>
  <si>
    <t>1-2-3</t>
  </si>
  <si>
    <t>Dépose des chassis de désenfumage</t>
  </si>
  <si>
    <t>u</t>
  </si>
  <si>
    <t>1-2-4</t>
  </si>
  <si>
    <t>Dépose des accessoires existants.</t>
  </si>
  <si>
    <t>ens</t>
  </si>
  <si>
    <t>1-2-5</t>
  </si>
  <si>
    <t>Dépose du complexe d'étanchéité existant et évacuation en décharge contrôlée.</t>
  </si>
  <si>
    <t>1-3-1</t>
  </si>
  <si>
    <t>Consolidation du pare vapeur existant y compris renfort en périphérie.</t>
  </si>
  <si>
    <t>1-3-2</t>
  </si>
  <si>
    <t>Fourniture et pose d'une costière tôle galva, épaisseur 15/10ème, formant rehausse des acrotères béton y compris au droit des joints de dilatation. Hauteur 20 cm</t>
  </si>
  <si>
    <t>1-3-3</t>
  </si>
  <si>
    <t>Fourniture et pose d'un isolant mousse PU, épaisseur 16 cm, RTH = 7.25 m² K/W.</t>
  </si>
  <si>
    <t>1-3-4</t>
  </si>
  <si>
    <t>PV pour isolation des édicules maçonnés compris compris lavage haute pession et travaux préliminaires</t>
  </si>
  <si>
    <t>1-3-5</t>
  </si>
  <si>
    <t>Fourniture et pose d'une étanchéité monocouche élastomère posée en indépendance.</t>
  </si>
  <si>
    <t>1-3-6</t>
  </si>
  <si>
    <t>PV pour étanchéité sur édicules maçonnés parois verticales et horizontales</t>
  </si>
  <si>
    <t xml:space="preserve">ens </t>
  </si>
  <si>
    <t>1-3-7</t>
  </si>
  <si>
    <t>PV pour mise en œuvre de support de réseau ventilation en toiture ( provisoire et définitif)</t>
  </si>
  <si>
    <t>1-3-8</t>
  </si>
  <si>
    <t>Fourniture et pose de relevés chape alu y compris renfort en périphérie de toiture.</t>
  </si>
  <si>
    <t>1-3-9</t>
  </si>
  <si>
    <t>Fourniture et pose de naissances EP y compris abergement.</t>
  </si>
  <si>
    <t>1-3-10</t>
  </si>
  <si>
    <t>Fourniture et pose de relevés chape alu + renfort pour abergement des lanterneaux et des cheminées.</t>
  </si>
  <si>
    <t>1-3-11</t>
  </si>
  <si>
    <t>Fourniture et pose de solins alu en protection des têtes de relevés d'étanchéité.</t>
  </si>
  <si>
    <t>1-3-12</t>
  </si>
  <si>
    <t>Fourniture et pose de fourreaux de sortie de ventilation y compris abergement.</t>
  </si>
  <si>
    <t>1-3-13</t>
  </si>
  <si>
    <t>Fourniture et pose d'un lanterneau accès toiture à isolation renforcée y compris barre sortie en toiture, barre accroche échelle et grille anti-chute (dimension 100 x 100).</t>
  </si>
  <si>
    <t>1-3-14</t>
  </si>
  <si>
    <t>Fourniture et pose d'une échelle accès toiture avec crochets + boîtier de condamnation fixés sur mur cage escaliers et cadenas pompiers.</t>
  </si>
  <si>
    <t>1-3-15</t>
  </si>
  <si>
    <t>Fourniture et pose de garde-corps alu type Autoportants comprenant : lisses hautes et lisses basses y compris plinthe alu en partie basse.</t>
  </si>
  <si>
    <t>1-3-16</t>
  </si>
  <si>
    <t>Fourniture et pose de gravillons lavés roulés en protection du complexe d'étanchéité.</t>
  </si>
  <si>
    <t>1-3-17</t>
  </si>
  <si>
    <t>Fourniture et pose de couvertines tôles laquées en protection des relevés d'étanchéité et de l'isolant de façade.</t>
  </si>
  <si>
    <t>1-3-18</t>
  </si>
  <si>
    <t>Création d'un trop plein en toiture basse y compris abergement.</t>
  </si>
  <si>
    <t>1-3-19</t>
  </si>
  <si>
    <t>Forfait grutage pour repli de chantier et nettoyage.</t>
  </si>
  <si>
    <t>1-4-1</t>
  </si>
  <si>
    <t>Fourniture et pose de fourreau pour câble d'antenne</t>
  </si>
  <si>
    <t>1-4-2</t>
  </si>
  <si>
    <t>Traitement des déchets</t>
  </si>
  <si>
    <t>TOTAL HT</t>
  </si>
  <si>
    <t>TOTAL TTC</t>
  </si>
  <si>
    <t>LOT 01 - ETANCHEITE
DPGF</t>
  </si>
  <si>
    <t>Code TVA</t>
  </si>
  <si>
    <r>
      <t xml:space="preserve">TVA 5,5% </t>
    </r>
    <r>
      <rPr>
        <b/>
        <sz val="8"/>
        <color rgb="FF000000"/>
        <rFont val="Calibri"/>
        <family val="2"/>
      </rPr>
      <t>(1)</t>
    </r>
  </si>
  <si>
    <r>
      <t xml:space="preserve">TVA 10% </t>
    </r>
    <r>
      <rPr>
        <b/>
        <sz val="8"/>
        <color rgb="FF000000"/>
        <rFont val="Calibri"/>
        <family val="2"/>
      </rPr>
      <t>(2)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</si>
</sst>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b/>
      <sz val="10"/>
      <color rgb="FF000000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Aptos Narrow"/>
      <family val="2"/>
      <scheme val="minor"/>
    </font>
    <font>
      <b/>
      <sz val="9"/>
      <color rgb="FF000000"/>
      <name val="Calibri"/>
      <family val="2"/>
    </font>
    <font>
      <b/>
      <sz val="8"/>
      <color rgb="FF000000"/>
      <name val="Calibri"/>
      <family val="2"/>
    </font>
    <font>
      <sz val="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89999084444715716"/>
        <bgColor rgb="FFB4C6E7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4" fillId="0" borderId="0" applyFill="0"/>
  </cellStyleXfs>
  <cellXfs count="33">
    <xf numFmtId="0" fontId="0" fillId="0" borderId="0" xfId="0"/>
    <xf numFmtId="0" fontId="2" fillId="0" borderId="0" xfId="0" applyFont="1"/>
    <xf numFmtId="0" fontId="4" fillId="0" borderId="0" xfId="1"/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4" fontId="1" fillId="0" borderId="1" xfId="0" applyNumberFormat="1" applyFont="1" applyBorder="1"/>
    <xf numFmtId="4" fontId="3" fillId="0" borderId="1" xfId="0" applyNumberFormat="1" applyFont="1" applyBorder="1" applyProtection="1">
      <protection locked="0"/>
    </xf>
    <xf numFmtId="4" fontId="3" fillId="0" borderId="1" xfId="0" applyNumberFormat="1" applyFont="1" applyBorder="1"/>
    <xf numFmtId="0" fontId="2" fillId="0" borderId="1" xfId="0" applyFont="1" applyBorder="1" applyProtection="1">
      <protection locked="0"/>
    </xf>
    <xf numFmtId="4" fontId="2" fillId="0" borderId="1" xfId="0" applyNumberFormat="1" applyFont="1" applyBorder="1"/>
    <xf numFmtId="14" fontId="2" fillId="3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0" fontId="2" fillId="0" borderId="0" xfId="0" applyFont="1" applyAlignment="1">
      <alignment vertical="center"/>
    </xf>
    <xf numFmtId="3" fontId="7" fillId="0" borderId="1" xfId="0" applyNumberFormat="1" applyFont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2C9E6D2F-DC11-4EC9-85F6-20E204033C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174285</xdr:colOff>
      <xdr:row>1</xdr:row>
      <xdr:rowOff>3649</xdr:rowOff>
    </xdr:from>
    <xdr:to>
      <xdr:col>0</xdr:col>
      <xdr:colOff>6264000</xdr:colOff>
      <xdr:row>7</xdr:row>
      <xdr:rowOff>2050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85E0F9F1-5937-4821-94A6-A36365459C3C}"/>
            </a:ext>
          </a:extLst>
        </xdr:cNvPr>
        <xdr:cNvSpPr/>
      </xdr:nvSpPr>
      <xdr:spPr>
        <a:xfrm>
          <a:off x="180000" y="182084"/>
          <a:ext cx="6084000" cy="1100126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800" b="1" i="0">
              <a:solidFill>
                <a:srgbClr val="FFFFFF"/>
              </a:solidFill>
              <a:latin typeface="Calibri"/>
            </a:rPr>
            <a:t>EPA LA MASSE DES DOUANES</a:t>
          </a:r>
        </a:p>
        <a:p>
          <a:pPr algn="l"/>
          <a:endParaRPr sz="600" b="1">
            <a:solidFill>
              <a:srgbClr val="FFFFFF"/>
            </a:solidFill>
            <a:latin typeface="Calibri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Calibri"/>
            </a:rPr>
            <a:t>8</a:t>
          </a:r>
          <a:r>
            <a:rPr lang="fr-FR" sz="1000" b="1" i="0" baseline="0">
              <a:solidFill>
                <a:srgbClr val="FFFFFF"/>
              </a:solidFill>
              <a:latin typeface="Calibri"/>
            </a:rPr>
            <a:t> Avenue des Minimes</a:t>
          </a:r>
          <a:endParaRPr lang="fr-FR" sz="1000" b="1" i="0">
            <a:solidFill>
              <a:srgbClr val="FFFFFF"/>
            </a:solidFill>
            <a:latin typeface="Calibri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Calibri"/>
            </a:rPr>
            <a:t>94300</a:t>
          </a:r>
          <a:r>
            <a:rPr lang="fr-FR" sz="1000" b="1" i="0" baseline="0">
              <a:solidFill>
                <a:srgbClr val="FFFFFF"/>
              </a:solidFill>
              <a:latin typeface="Calibri"/>
            </a:rPr>
            <a:t> VINCENNES</a:t>
          </a:r>
          <a:endParaRPr lang="fr-FR" sz="1000" b="1" i="0">
            <a:solidFill>
              <a:srgbClr val="FFFFFF"/>
            </a:solidFill>
            <a:latin typeface="Calibri"/>
          </a:endParaRPr>
        </a:p>
        <a:p>
          <a:pPr algn="l"/>
          <a:endParaRPr sz="800">
            <a:solidFill>
              <a:srgbClr val="FFFFFF"/>
            </a:solidFill>
            <a:latin typeface="Calibri"/>
          </a:endParaRPr>
        </a:p>
        <a:p>
          <a:pPr algn="l"/>
          <a:r>
            <a:rPr lang="fr-FR" sz="800" b="0" i="0">
              <a:solidFill>
                <a:srgbClr val="FFFFFF"/>
              </a:solidFill>
              <a:latin typeface="Calibri"/>
            </a:rPr>
            <a:t>   </a:t>
          </a:r>
        </a:p>
      </xdr:txBody>
    </xdr:sp>
    <xdr:clientData/>
  </xdr:twoCellAnchor>
  <xdr:twoCellAnchor editAs="absolute">
    <xdr:from>
      <xdr:col>0</xdr:col>
      <xdr:colOff>288000</xdr:colOff>
      <xdr:row>14</xdr:row>
      <xdr:rowOff>59716</xdr:rowOff>
    </xdr:from>
    <xdr:to>
      <xdr:col>0</xdr:col>
      <xdr:colOff>6076380</xdr:colOff>
      <xdr:row>20</xdr:row>
      <xdr:rowOff>173791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04EC0593-E693-47A3-B1AC-292CE561A271}"/>
            </a:ext>
          </a:extLst>
        </xdr:cNvPr>
        <xdr:cNvSpPr/>
      </xdr:nvSpPr>
      <xdr:spPr>
        <a:xfrm>
          <a:off x="288000" y="2612416"/>
          <a:ext cx="5796000" cy="12189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4800" b="1" i="0">
              <a:solidFill>
                <a:srgbClr val="ADADAD"/>
              </a:solidFill>
              <a:latin typeface="Calibri"/>
            </a:rPr>
            <a:t>D.Q.E.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174285</xdr:colOff>
      <xdr:row>7</xdr:row>
      <xdr:rowOff>124710</xdr:rowOff>
    </xdr:from>
    <xdr:to>
      <xdr:col>0</xdr:col>
      <xdr:colOff>6264000</xdr:colOff>
      <xdr:row>13</xdr:row>
      <xdr:rowOff>88319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5406FED4-6381-4007-967B-B1C0D8EDFBE0}"/>
            </a:ext>
          </a:extLst>
        </xdr:cNvPr>
        <xdr:cNvSpPr/>
      </xdr:nvSpPr>
      <xdr:spPr>
        <a:xfrm>
          <a:off x="180000" y="1401060"/>
          <a:ext cx="6084000" cy="1060889"/>
        </a:xfrm>
        <a:prstGeom prst="roundRect">
          <a:avLst>
            <a:gd name="adj" fmla="val 10005"/>
          </a:avLst>
        </a:prstGeom>
        <a:solidFill>
          <a:srgbClr val="FFFFFF"/>
        </a:solidFill>
        <a:ln w="0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400" b="0" i="0">
              <a:solidFill>
                <a:srgbClr val="848484"/>
              </a:solidFill>
              <a:latin typeface="Calibri"/>
            </a:rPr>
            <a:t> "Remplacement des menuiseries extérieures -</a:t>
          </a:r>
          <a:r>
            <a:rPr lang="fr-FR" sz="1400" b="0" i="0" baseline="0">
              <a:solidFill>
                <a:srgbClr val="848484"/>
              </a:solidFill>
              <a:latin typeface="Calibri"/>
            </a:rPr>
            <a:t> Réfection de l'étanchéité"</a:t>
          </a:r>
          <a:endParaRPr lang="fr-FR" sz="1400" b="0" i="0">
            <a:solidFill>
              <a:srgbClr val="848484"/>
            </a:solidFill>
            <a:latin typeface="Calibri"/>
          </a:endParaRPr>
        </a:p>
        <a:p>
          <a:pPr algn="l"/>
          <a:r>
            <a:rPr lang="fr-FR" sz="1400" b="0" i="0">
              <a:solidFill>
                <a:srgbClr val="848484"/>
              </a:solidFill>
              <a:latin typeface="Calibri"/>
            </a:rPr>
            <a:t>  </a:t>
          </a:r>
          <a:r>
            <a:rPr lang="fr-FR" sz="1200" b="0" i="0">
              <a:solidFill>
                <a:srgbClr val="848484"/>
              </a:solidFill>
              <a:latin typeface="Calibri"/>
            </a:rPr>
            <a:t>4 Bis Rue Jean MOULIN</a:t>
          </a:r>
          <a:r>
            <a:rPr lang="fr-FR" sz="1200" b="0" i="0" baseline="0">
              <a:solidFill>
                <a:srgbClr val="848484"/>
              </a:solidFill>
              <a:latin typeface="Calibri"/>
            </a:rPr>
            <a:t>  </a:t>
          </a:r>
          <a:r>
            <a:rPr lang="fr-FR" sz="1200" b="0" i="0">
              <a:solidFill>
                <a:srgbClr val="848484"/>
              </a:solidFill>
              <a:latin typeface="Calibri"/>
            </a:rPr>
            <a:t> </a:t>
          </a:r>
        </a:p>
        <a:p>
          <a:pPr algn="l"/>
          <a:r>
            <a:rPr lang="fr-FR" sz="1200" b="0" i="0">
              <a:solidFill>
                <a:srgbClr val="848484"/>
              </a:solidFill>
              <a:latin typeface="Calibri"/>
            </a:rPr>
            <a:t>  21000</a:t>
          </a:r>
          <a:r>
            <a:rPr lang="fr-FR" sz="1200" b="0" i="0" baseline="0">
              <a:solidFill>
                <a:srgbClr val="848484"/>
              </a:solidFill>
              <a:latin typeface="Calibri"/>
            </a:rPr>
            <a:t> DIJON</a:t>
          </a:r>
          <a:endParaRPr lang="fr-FR" sz="1200" b="0" i="0">
            <a:solidFill>
              <a:srgbClr val="848484"/>
            </a:solidFill>
            <a:latin typeface="Calibri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856380</xdr:colOff>
      <xdr:row>22</xdr:row>
      <xdr:rowOff>132963</xdr:rowOff>
    </xdr:from>
    <xdr:to>
      <xdr:col>0</xdr:col>
      <xdr:colOff>6076380</xdr:colOff>
      <xdr:row>29</xdr:row>
      <xdr:rowOff>421</xdr:rowOff>
    </xdr:to>
    <xdr:sp macro="" textlink="">
      <xdr:nvSpPr>
        <xdr:cNvPr id="5" name="Forme4">
          <a:extLst>
            <a:ext uri="{FF2B5EF4-FFF2-40B4-BE49-F238E27FC236}">
              <a16:creationId xmlns:a16="http://schemas.microsoft.com/office/drawing/2014/main" id="{7C2DCF40-EF87-48A8-9579-74A081721ECA}"/>
            </a:ext>
          </a:extLst>
        </xdr:cNvPr>
        <xdr:cNvSpPr/>
      </xdr:nvSpPr>
      <xdr:spPr>
        <a:xfrm>
          <a:off x="864000" y="4163943"/>
          <a:ext cx="5220000" cy="112412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2000" b="1" i="0">
              <a:solidFill>
                <a:srgbClr val="ADADAD"/>
              </a:solidFill>
              <a:latin typeface="Calibri"/>
            </a:rPr>
            <a:t>Lot N°01 - ETANCHEITE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4712190</xdr:colOff>
      <xdr:row>46</xdr:row>
      <xdr:rowOff>46253</xdr:rowOff>
    </xdr:from>
    <xdr:to>
      <xdr:col>0</xdr:col>
      <xdr:colOff>6264000</xdr:colOff>
      <xdr:row>47</xdr:row>
      <xdr:rowOff>136500</xdr:rowOff>
    </xdr:to>
    <xdr:sp macro="" textlink="">
      <xdr:nvSpPr>
        <xdr:cNvPr id="6" name="Forme5">
          <a:extLst>
            <a:ext uri="{FF2B5EF4-FFF2-40B4-BE49-F238E27FC236}">
              <a16:creationId xmlns:a16="http://schemas.microsoft.com/office/drawing/2014/main" id="{23D9D706-6B34-40A2-87C4-0057BB5D4A7F}"/>
            </a:ext>
          </a:extLst>
        </xdr:cNvPr>
        <xdr:cNvSpPr/>
      </xdr:nvSpPr>
      <xdr:spPr>
        <a:xfrm>
          <a:off x="4716000" y="8454923"/>
          <a:ext cx="1548000" cy="27693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Calibri"/>
            </a:rPr>
            <a:t>24 Février 2025</a:t>
          </a:r>
        </a:p>
      </xdr:txBody>
    </xdr:sp>
    <xdr:clientData/>
  </xdr:twoCellAnchor>
  <xdr:twoCellAnchor editAs="absolute">
    <xdr:from>
      <xdr:col>0</xdr:col>
      <xdr:colOff>5184000</xdr:colOff>
      <xdr:row>44</xdr:row>
      <xdr:rowOff>154696</xdr:rowOff>
    </xdr:from>
    <xdr:to>
      <xdr:col>0</xdr:col>
      <xdr:colOff>6264000</xdr:colOff>
      <xdr:row>46</xdr:row>
      <xdr:rowOff>2637</xdr:rowOff>
    </xdr:to>
    <xdr:sp macro="" textlink="">
      <xdr:nvSpPr>
        <xdr:cNvPr id="7" name="Forme6">
          <a:extLst>
            <a:ext uri="{FF2B5EF4-FFF2-40B4-BE49-F238E27FC236}">
              <a16:creationId xmlns:a16="http://schemas.microsoft.com/office/drawing/2014/main" id="{CB12EBB1-7A19-4E73-9CF5-57EE50F29763}"/>
            </a:ext>
          </a:extLst>
        </xdr:cNvPr>
        <xdr:cNvSpPr/>
      </xdr:nvSpPr>
      <xdr:spPr>
        <a:xfrm>
          <a:off x="5184000" y="8201416"/>
          <a:ext cx="1080000" cy="213701"/>
        </a:xfrm>
        <a:prstGeom prst="roundRect">
          <a:avLst>
            <a:gd name="adj" fmla="val 6670"/>
          </a:avLst>
        </a:prstGeom>
        <a:solidFill>
          <a:srgbClr val="FFFFFF"/>
        </a:solidFill>
        <a:ln w="0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Calibri"/>
            </a:rPr>
            <a:t>DCE</a:t>
          </a:r>
        </a:p>
      </xdr:txBody>
    </xdr:sp>
    <xdr:clientData/>
  </xdr:twoCellAnchor>
  <xdr:twoCellAnchor editAs="absolute">
    <xdr:from>
      <xdr:col>0</xdr:col>
      <xdr:colOff>4932000</xdr:colOff>
      <xdr:row>34</xdr:row>
      <xdr:rowOff>59611</xdr:rowOff>
    </xdr:from>
    <xdr:to>
      <xdr:col>0</xdr:col>
      <xdr:colOff>6264000</xdr:colOff>
      <xdr:row>44</xdr:row>
      <xdr:rowOff>131267</xdr:rowOff>
    </xdr:to>
    <xdr:pic>
      <xdr:nvPicPr>
        <xdr:cNvPr id="8" name="Forme7">
          <a:extLst>
            <a:ext uri="{FF2B5EF4-FFF2-40B4-BE49-F238E27FC236}">
              <a16:creationId xmlns:a16="http://schemas.microsoft.com/office/drawing/2014/main" id="{CC6C5CAE-CC0D-4CEC-B94E-1338DC7488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32000" y="6269911"/>
          <a:ext cx="1332000" cy="19156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53A7D-EC0A-4144-B485-1483E2AC9FE2}">
  <sheetPr>
    <pageSetUpPr fitToPage="1"/>
  </sheetPr>
  <dimension ref="A1"/>
  <sheetViews>
    <sheetView showGridLines="0" view="pageBreakPreview" zoomScale="90" zoomScaleNormal="100" zoomScaleSheetLayoutView="90" workbookViewId="0">
      <selection activeCell="B16" sqref="B16"/>
    </sheetView>
  </sheetViews>
  <sheetFormatPr baseColWidth="10" defaultColWidth="10.6640625" defaultRowHeight="14.4" x14ac:dyDescent="0.3"/>
  <cols>
    <col min="1" max="1" width="109" style="2" customWidth="1"/>
    <col min="2" max="2" width="10.6640625" style="2" customWidth="1"/>
    <col min="3" max="16384" width="10.6640625" style="2"/>
  </cols>
  <sheetData/>
  <printOptions horizontalCentered="1"/>
  <pageMargins left="0.16" right="0.16" top="0.16" bottom="0.16" header="0.76" footer="0.76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E913C-9457-4873-A450-148C76AFB682}">
  <sheetPr>
    <pageSetUpPr fitToPage="1"/>
  </sheetPr>
  <dimension ref="A2:G36"/>
  <sheetViews>
    <sheetView tabSelected="1" view="pageBreakPreview" zoomScaleNormal="120" zoomScaleSheetLayoutView="100" workbookViewId="0">
      <selection activeCell="G8" sqref="G8"/>
    </sheetView>
  </sheetViews>
  <sheetFormatPr baseColWidth="10" defaultColWidth="11.5546875" defaultRowHeight="14.4" x14ac:dyDescent="0.3"/>
  <cols>
    <col min="1" max="1" width="6.6640625" style="1" bestFit="1" customWidth="1"/>
    <col min="2" max="2" width="80.33203125" style="1" customWidth="1"/>
    <col min="3" max="3" width="6.44140625" style="1" customWidth="1"/>
    <col min="4" max="4" width="8.6640625" style="1" customWidth="1"/>
    <col min="5" max="5" width="11.5546875" style="1"/>
    <col min="6" max="6" width="16.44140625" style="1" customWidth="1"/>
    <col min="7" max="7" width="7" style="1" customWidth="1"/>
    <col min="8" max="16384" width="11.5546875" style="1"/>
  </cols>
  <sheetData>
    <row r="2" spans="1:7" ht="15" thickBot="1" x14ac:dyDescent="0.35"/>
    <row r="3" spans="1:7" x14ac:dyDescent="0.3">
      <c r="A3" s="25" t="s">
        <v>0</v>
      </c>
      <c r="B3" s="26"/>
      <c r="C3" s="26"/>
      <c r="D3" s="26"/>
      <c r="E3" s="26"/>
      <c r="F3" s="26"/>
      <c r="G3" s="27"/>
    </row>
    <row r="4" spans="1:7" ht="28.2" customHeight="1" thickBot="1" x14ac:dyDescent="0.35">
      <c r="A4" s="28" t="s">
        <v>66</v>
      </c>
      <c r="B4" s="29"/>
      <c r="C4" s="29"/>
      <c r="D4" s="29"/>
      <c r="E4" s="29"/>
      <c r="F4" s="29"/>
      <c r="G4" s="30"/>
    </row>
    <row r="5" spans="1:7" s="13" customFormat="1" ht="24" x14ac:dyDescent="0.3">
      <c r="A5" s="22" t="s">
        <v>5</v>
      </c>
      <c r="B5" s="23"/>
      <c r="C5" s="24" t="s">
        <v>1</v>
      </c>
      <c r="D5" s="24" t="s">
        <v>2</v>
      </c>
      <c r="E5" s="24" t="s">
        <v>3</v>
      </c>
      <c r="F5" s="31" t="s">
        <v>4</v>
      </c>
      <c r="G5" s="32" t="s">
        <v>67</v>
      </c>
    </row>
    <row r="6" spans="1:7" x14ac:dyDescent="0.3">
      <c r="A6" s="12" t="s">
        <v>6</v>
      </c>
      <c r="B6" s="12"/>
      <c r="C6" s="4"/>
      <c r="D6" s="4"/>
      <c r="E6" s="8"/>
      <c r="F6" s="9"/>
      <c r="G6" s="9"/>
    </row>
    <row r="7" spans="1:7" ht="25.2" customHeight="1" x14ac:dyDescent="0.3">
      <c r="A7" s="10" t="s">
        <v>7</v>
      </c>
      <c r="B7" s="3" t="s">
        <v>8</v>
      </c>
      <c r="C7" s="4" t="s">
        <v>9</v>
      </c>
      <c r="D7" s="5">
        <v>145</v>
      </c>
      <c r="E7" s="6"/>
      <c r="F7" s="7">
        <f>+D7*E7</f>
        <v>0</v>
      </c>
      <c r="G7" s="14">
        <v>1</v>
      </c>
    </row>
    <row r="8" spans="1:7" ht="30" customHeight="1" x14ac:dyDescent="0.3">
      <c r="A8" s="10" t="s">
        <v>10</v>
      </c>
      <c r="B8" s="3" t="s">
        <v>11</v>
      </c>
      <c r="C8" s="4" t="s">
        <v>12</v>
      </c>
      <c r="D8" s="5">
        <v>492</v>
      </c>
      <c r="E8" s="6"/>
      <c r="F8" s="7">
        <f t="shared" ref="F8:F32" si="0">+D8*E8</f>
        <v>0</v>
      </c>
      <c r="G8" s="14">
        <v>1</v>
      </c>
    </row>
    <row r="9" spans="1:7" ht="25.2" customHeight="1" x14ac:dyDescent="0.3">
      <c r="A9" s="10" t="s">
        <v>13</v>
      </c>
      <c r="B9" s="3" t="s">
        <v>14</v>
      </c>
      <c r="C9" s="4" t="s">
        <v>15</v>
      </c>
      <c r="D9" s="5">
        <v>2</v>
      </c>
      <c r="E9" s="6"/>
      <c r="F9" s="7">
        <f t="shared" si="0"/>
        <v>0</v>
      </c>
      <c r="G9" s="14">
        <v>2</v>
      </c>
    </row>
    <row r="10" spans="1:7" ht="25.2" customHeight="1" x14ac:dyDescent="0.3">
      <c r="A10" s="10" t="s">
        <v>16</v>
      </c>
      <c r="B10" s="3" t="s">
        <v>17</v>
      </c>
      <c r="C10" s="4" t="s">
        <v>18</v>
      </c>
      <c r="D10" s="5">
        <v>1</v>
      </c>
      <c r="E10" s="6"/>
      <c r="F10" s="7">
        <f t="shared" si="0"/>
        <v>0</v>
      </c>
      <c r="G10" s="14">
        <v>2</v>
      </c>
    </row>
    <row r="11" spans="1:7" ht="25.2" customHeight="1" x14ac:dyDescent="0.3">
      <c r="A11" s="10" t="s">
        <v>19</v>
      </c>
      <c r="B11" s="3" t="s">
        <v>20</v>
      </c>
      <c r="C11" s="4" t="s">
        <v>12</v>
      </c>
      <c r="D11" s="5">
        <v>492</v>
      </c>
      <c r="E11" s="6"/>
      <c r="F11" s="7">
        <f t="shared" si="0"/>
        <v>0</v>
      </c>
      <c r="G11" s="14">
        <v>1</v>
      </c>
    </row>
    <row r="12" spans="1:7" ht="25.2" customHeight="1" x14ac:dyDescent="0.3">
      <c r="A12" s="10" t="s">
        <v>21</v>
      </c>
      <c r="B12" s="3" t="s">
        <v>22</v>
      </c>
      <c r="C12" s="4" t="s">
        <v>12</v>
      </c>
      <c r="D12" s="5">
        <v>492</v>
      </c>
      <c r="E12" s="6"/>
      <c r="F12" s="7">
        <f t="shared" si="0"/>
        <v>0</v>
      </c>
      <c r="G12" s="14">
        <v>1</v>
      </c>
    </row>
    <row r="13" spans="1:7" ht="30.6" customHeight="1" x14ac:dyDescent="0.3">
      <c r="A13" s="10" t="s">
        <v>23</v>
      </c>
      <c r="B13" s="3" t="s">
        <v>24</v>
      </c>
      <c r="C13" s="4" t="s">
        <v>9</v>
      </c>
      <c r="D13" s="5">
        <v>176</v>
      </c>
      <c r="E13" s="6"/>
      <c r="F13" s="7">
        <f t="shared" si="0"/>
        <v>0</v>
      </c>
      <c r="G13" s="14">
        <v>1</v>
      </c>
    </row>
    <row r="14" spans="1:7" ht="25.2" customHeight="1" x14ac:dyDescent="0.3">
      <c r="A14" s="10" t="s">
        <v>25</v>
      </c>
      <c r="B14" s="3" t="s">
        <v>26</v>
      </c>
      <c r="C14" s="4" t="s">
        <v>12</v>
      </c>
      <c r="D14" s="5">
        <v>492</v>
      </c>
      <c r="E14" s="6"/>
      <c r="F14" s="7">
        <f t="shared" si="0"/>
        <v>0</v>
      </c>
      <c r="G14" s="14">
        <v>1</v>
      </c>
    </row>
    <row r="15" spans="1:7" ht="30" customHeight="1" x14ac:dyDescent="0.3">
      <c r="A15" s="10" t="s">
        <v>27</v>
      </c>
      <c r="B15" s="3" t="s">
        <v>28</v>
      </c>
      <c r="C15" s="4" t="s">
        <v>18</v>
      </c>
      <c r="D15" s="5">
        <v>1</v>
      </c>
      <c r="E15" s="6"/>
      <c r="F15" s="7">
        <f t="shared" si="0"/>
        <v>0</v>
      </c>
      <c r="G15" s="14">
        <v>1</v>
      </c>
    </row>
    <row r="16" spans="1:7" ht="25.2" customHeight="1" x14ac:dyDescent="0.3">
      <c r="A16" s="10" t="s">
        <v>29</v>
      </c>
      <c r="B16" s="3" t="s">
        <v>30</v>
      </c>
      <c r="C16" s="4" t="s">
        <v>12</v>
      </c>
      <c r="D16" s="5">
        <v>492</v>
      </c>
      <c r="E16" s="6"/>
      <c r="F16" s="7">
        <f t="shared" si="0"/>
        <v>0</v>
      </c>
      <c r="G16" s="14">
        <v>1</v>
      </c>
    </row>
    <row r="17" spans="1:7" ht="25.2" customHeight="1" x14ac:dyDescent="0.3">
      <c r="A17" s="10" t="s">
        <v>31</v>
      </c>
      <c r="B17" s="3" t="s">
        <v>32</v>
      </c>
      <c r="C17" s="4" t="s">
        <v>33</v>
      </c>
      <c r="D17" s="5">
        <v>1</v>
      </c>
      <c r="E17" s="6"/>
      <c r="F17" s="7">
        <f t="shared" si="0"/>
        <v>0</v>
      </c>
      <c r="G17" s="14">
        <v>1</v>
      </c>
    </row>
    <row r="18" spans="1:7" ht="28.5" customHeight="1" x14ac:dyDescent="0.3">
      <c r="A18" s="10" t="s">
        <v>34</v>
      </c>
      <c r="B18" s="3" t="s">
        <v>35</v>
      </c>
      <c r="C18" s="4" t="s">
        <v>18</v>
      </c>
      <c r="D18" s="5">
        <v>1</v>
      </c>
      <c r="E18" s="6"/>
      <c r="F18" s="7">
        <f t="shared" si="0"/>
        <v>0</v>
      </c>
      <c r="G18" s="14">
        <v>2</v>
      </c>
    </row>
    <row r="19" spans="1:7" ht="25.2" customHeight="1" x14ac:dyDescent="0.3">
      <c r="A19" s="10" t="s">
        <v>36</v>
      </c>
      <c r="B19" s="3" t="s">
        <v>37</v>
      </c>
      <c r="C19" s="4" t="s">
        <v>9</v>
      </c>
      <c r="D19" s="5">
        <v>176</v>
      </c>
      <c r="E19" s="6"/>
      <c r="F19" s="7">
        <f t="shared" si="0"/>
        <v>0</v>
      </c>
      <c r="G19" s="14">
        <v>1</v>
      </c>
    </row>
    <row r="20" spans="1:7" ht="25.2" customHeight="1" x14ac:dyDescent="0.3">
      <c r="A20" s="10" t="s">
        <v>38</v>
      </c>
      <c r="B20" s="3" t="s">
        <v>39</v>
      </c>
      <c r="C20" s="4" t="s">
        <v>15</v>
      </c>
      <c r="D20" s="5">
        <v>5</v>
      </c>
      <c r="E20" s="6"/>
      <c r="F20" s="7">
        <f t="shared" si="0"/>
        <v>0</v>
      </c>
      <c r="G20" s="14">
        <v>1</v>
      </c>
    </row>
    <row r="21" spans="1:7" ht="33.6" customHeight="1" x14ac:dyDescent="0.3">
      <c r="A21" s="10" t="s">
        <v>40</v>
      </c>
      <c r="B21" s="3" t="s">
        <v>41</v>
      </c>
      <c r="C21" s="4" t="s">
        <v>9</v>
      </c>
      <c r="D21" s="5">
        <v>42</v>
      </c>
      <c r="E21" s="6"/>
      <c r="F21" s="7">
        <f t="shared" si="0"/>
        <v>0</v>
      </c>
      <c r="G21" s="14">
        <v>1</v>
      </c>
    </row>
    <row r="22" spans="1:7" ht="25.2" customHeight="1" x14ac:dyDescent="0.3">
      <c r="A22" s="10" t="s">
        <v>42</v>
      </c>
      <c r="B22" s="3" t="s">
        <v>43</v>
      </c>
      <c r="C22" s="4" t="s">
        <v>9</v>
      </c>
      <c r="D22" s="5">
        <v>52.5</v>
      </c>
      <c r="E22" s="6"/>
      <c r="F22" s="7">
        <f t="shared" si="0"/>
        <v>0</v>
      </c>
      <c r="G22" s="14">
        <v>1</v>
      </c>
    </row>
    <row r="23" spans="1:7" ht="25.2" customHeight="1" x14ac:dyDescent="0.3">
      <c r="A23" s="10" t="s">
        <v>44</v>
      </c>
      <c r="B23" s="3" t="s">
        <v>45</v>
      </c>
      <c r="C23" s="4" t="s">
        <v>15</v>
      </c>
      <c r="D23" s="5">
        <v>16</v>
      </c>
      <c r="E23" s="6"/>
      <c r="F23" s="7">
        <f t="shared" si="0"/>
        <v>0</v>
      </c>
      <c r="G23" s="14">
        <v>2</v>
      </c>
    </row>
    <row r="24" spans="1:7" ht="32.4" customHeight="1" x14ac:dyDescent="0.3">
      <c r="A24" s="10" t="s">
        <v>46</v>
      </c>
      <c r="B24" s="3" t="s">
        <v>47</v>
      </c>
      <c r="C24" s="4" t="s">
        <v>15</v>
      </c>
      <c r="D24" s="5">
        <v>2</v>
      </c>
      <c r="E24" s="6"/>
      <c r="F24" s="7">
        <f t="shared" si="0"/>
        <v>0</v>
      </c>
      <c r="G24" s="14">
        <v>2</v>
      </c>
    </row>
    <row r="25" spans="1:7" ht="33" customHeight="1" x14ac:dyDescent="0.3">
      <c r="A25" s="10" t="s">
        <v>48</v>
      </c>
      <c r="B25" s="3" t="s">
        <v>49</v>
      </c>
      <c r="C25" s="4" t="s">
        <v>15</v>
      </c>
      <c r="D25" s="5">
        <v>2</v>
      </c>
      <c r="E25" s="6"/>
      <c r="F25" s="7">
        <f t="shared" si="0"/>
        <v>0</v>
      </c>
      <c r="G25" s="14">
        <v>2</v>
      </c>
    </row>
    <row r="26" spans="1:7" ht="29.4" customHeight="1" x14ac:dyDescent="0.3">
      <c r="A26" s="10" t="s">
        <v>50</v>
      </c>
      <c r="B26" s="3" t="s">
        <v>51</v>
      </c>
      <c r="C26" s="4" t="s">
        <v>9</v>
      </c>
      <c r="D26" s="5">
        <v>97</v>
      </c>
      <c r="E26" s="6"/>
      <c r="F26" s="7">
        <f t="shared" si="0"/>
        <v>0</v>
      </c>
      <c r="G26" s="14">
        <v>2</v>
      </c>
    </row>
    <row r="27" spans="1:7" ht="25.2" customHeight="1" x14ac:dyDescent="0.3">
      <c r="A27" s="10" t="s">
        <v>52</v>
      </c>
      <c r="B27" s="3" t="s">
        <v>53</v>
      </c>
      <c r="C27" s="4" t="s">
        <v>12</v>
      </c>
      <c r="D27" s="5">
        <v>492</v>
      </c>
      <c r="E27" s="6"/>
      <c r="F27" s="7">
        <f t="shared" si="0"/>
        <v>0</v>
      </c>
      <c r="G27" s="14">
        <v>1</v>
      </c>
    </row>
    <row r="28" spans="1:7" ht="30.6" customHeight="1" x14ac:dyDescent="0.3">
      <c r="A28" s="10" t="s">
        <v>54</v>
      </c>
      <c r="B28" s="3" t="s">
        <v>55</v>
      </c>
      <c r="C28" s="4" t="s">
        <v>9</v>
      </c>
      <c r="D28" s="5">
        <v>145</v>
      </c>
      <c r="E28" s="6"/>
      <c r="F28" s="7">
        <f t="shared" si="0"/>
        <v>0</v>
      </c>
      <c r="G28" s="14">
        <v>1</v>
      </c>
    </row>
    <row r="29" spans="1:7" ht="25.2" customHeight="1" x14ac:dyDescent="0.3">
      <c r="A29" s="10" t="s">
        <v>56</v>
      </c>
      <c r="B29" s="3" t="s">
        <v>57</v>
      </c>
      <c r="C29" s="4" t="s">
        <v>15</v>
      </c>
      <c r="D29" s="5">
        <v>1</v>
      </c>
      <c r="E29" s="6"/>
      <c r="F29" s="7">
        <f t="shared" si="0"/>
        <v>0</v>
      </c>
      <c r="G29" s="14">
        <v>1</v>
      </c>
    </row>
    <row r="30" spans="1:7" ht="25.2" customHeight="1" x14ac:dyDescent="0.3">
      <c r="A30" s="10" t="s">
        <v>58</v>
      </c>
      <c r="B30" s="3" t="s">
        <v>59</v>
      </c>
      <c r="C30" s="4" t="s">
        <v>18</v>
      </c>
      <c r="D30" s="5">
        <v>1</v>
      </c>
      <c r="E30" s="6"/>
      <c r="F30" s="7">
        <f t="shared" si="0"/>
        <v>0</v>
      </c>
      <c r="G30" s="14">
        <v>1</v>
      </c>
    </row>
    <row r="31" spans="1:7" ht="25.2" customHeight="1" x14ac:dyDescent="0.3">
      <c r="A31" s="10" t="s">
        <v>60</v>
      </c>
      <c r="B31" s="3" t="s">
        <v>61</v>
      </c>
      <c r="C31" s="4" t="s">
        <v>9</v>
      </c>
      <c r="D31" s="5">
        <v>15</v>
      </c>
      <c r="E31" s="6"/>
      <c r="F31" s="7">
        <f t="shared" si="0"/>
        <v>0</v>
      </c>
      <c r="G31" s="14">
        <v>1</v>
      </c>
    </row>
    <row r="32" spans="1:7" ht="24.6" customHeight="1" x14ac:dyDescent="0.3">
      <c r="A32" s="10" t="s">
        <v>62</v>
      </c>
      <c r="B32" s="3" t="s">
        <v>63</v>
      </c>
      <c r="C32" s="4" t="s">
        <v>18</v>
      </c>
      <c r="D32" s="5">
        <v>1</v>
      </c>
      <c r="E32" s="6"/>
      <c r="F32" s="7">
        <f t="shared" si="0"/>
        <v>0</v>
      </c>
      <c r="G32" s="14">
        <v>1</v>
      </c>
    </row>
    <row r="33" spans="1:7" ht="25.2" customHeight="1" x14ac:dyDescent="0.3">
      <c r="A33" s="11" t="s">
        <v>64</v>
      </c>
      <c r="B33" s="11"/>
      <c r="C33" s="11"/>
      <c r="D33" s="11"/>
      <c r="E33" s="11"/>
      <c r="F33" s="15">
        <f>+SUM(F7:F32)</f>
        <v>0</v>
      </c>
      <c r="G33" s="16"/>
    </row>
    <row r="34" spans="1:7" ht="25.2" customHeight="1" x14ac:dyDescent="0.3">
      <c r="A34" s="11" t="s">
        <v>68</v>
      </c>
      <c r="B34" s="11"/>
      <c r="C34" s="11"/>
      <c r="D34" s="11"/>
      <c r="E34" s="11"/>
      <c r="F34" s="17">
        <f>+(F7+F8+F11+F12+F13+F14+F15+F16+F17+F19+F20+F21+F22+F27+F28+F29+F30+F32+F31)*5.5%</f>
        <v>0</v>
      </c>
      <c r="G34" s="18"/>
    </row>
    <row r="35" spans="1:7" ht="25.2" customHeight="1" x14ac:dyDescent="0.3">
      <c r="A35" s="19" t="s">
        <v>69</v>
      </c>
      <c r="B35" s="20"/>
      <c r="C35" s="20"/>
      <c r="D35" s="20"/>
      <c r="E35" s="21"/>
      <c r="F35" s="17">
        <f>+(F9+F10+F18+F23+F24+F25+F26)*10%</f>
        <v>0</v>
      </c>
      <c r="G35" s="18"/>
    </row>
    <row r="36" spans="1:7" ht="25.2" customHeight="1" x14ac:dyDescent="0.3">
      <c r="A36" s="11" t="s">
        <v>65</v>
      </c>
      <c r="B36" s="11"/>
      <c r="C36" s="11"/>
      <c r="D36" s="11"/>
      <c r="E36" s="11"/>
      <c r="F36" s="15">
        <f>+F33+F34+F35</f>
        <v>0</v>
      </c>
      <c r="G36" s="16"/>
    </row>
  </sheetData>
  <sheetProtection algorithmName="SHA-512" hashValue="6Nthv9CtzAE5E5eq4D5AUwN5gaZbCGZvniCRj5GMVvL+zz1BVyCqjOcAbwW80yIY0mesz2GH3JAYcCxz7F/w2g==" saltValue="xQT/LAOM67xUkevKyP5vqA==" spinCount="100000" sheet="1" objects="1" scenarios="1"/>
  <mergeCells count="12">
    <mergeCell ref="A33:E33"/>
    <mergeCell ref="A34:E34"/>
    <mergeCell ref="A36:E36"/>
    <mergeCell ref="A5:B5"/>
    <mergeCell ref="A6:B6"/>
    <mergeCell ref="A3:G3"/>
    <mergeCell ref="A4:G4"/>
    <mergeCell ref="F33:G33"/>
    <mergeCell ref="F34:G34"/>
    <mergeCell ref="A35:E35"/>
    <mergeCell ref="F36:G36"/>
    <mergeCell ref="F35:G35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73" fitToHeight="2" orientation="portrait" r:id="rId1"/>
  <headerFooter>
    <oddHeader>&amp;LSEMCODA
CITE DES DOUANES DIJON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Lot N°01 Page de garde</vt:lpstr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Vallas</dc:creator>
  <cp:lastModifiedBy>Arcad 26</cp:lastModifiedBy>
  <cp:lastPrinted>2025-03-25T08:28:00Z</cp:lastPrinted>
  <dcterms:created xsi:type="dcterms:W3CDTF">2025-02-10T09:30:53Z</dcterms:created>
  <dcterms:modified xsi:type="dcterms:W3CDTF">2025-03-25T08:29:24Z</dcterms:modified>
</cp:coreProperties>
</file>