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mmun\Projet ESCALADE AIX\CONSULTATION MUR DE VITESSE\CONSULTATION\pieces ecrites V2\"/>
    </mc:Choice>
  </mc:AlternateContent>
  <xr:revisionPtr revIDLastSave="0" documentId="13_ncr:1_{24F150B3-5E59-4133-B1C5-E206A522A4D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DPGF LOT 1" sheetId="5" r:id="rId1"/>
    <sheet name="DPGF LOT 2" sheetId="7" r:id="rId2"/>
    <sheet name="DPGF LOT 3" sheetId="6" r:id="rId3"/>
  </sheets>
  <definedNames>
    <definedName name="_Toc189116495" localSheetId="2">'DPGF LOT 3'!$B$14</definedName>
    <definedName name="_Toc189116510" localSheetId="2">'DPGF LOT 3'!$B$19</definedName>
    <definedName name="_Toc189731595" localSheetId="2">'DPGF LOT 3'!$B$17</definedName>
    <definedName name="_Toc189731596" localSheetId="2">'DPGF LOT 3'!$B$18</definedName>
    <definedName name="_Toc189731599" localSheetId="2">'DPGF LOT 3'!#REF!</definedName>
    <definedName name="_Toc189731600" localSheetId="2">'DPGF LOT 3'!#REF!</definedName>
    <definedName name="_Toc189752362" localSheetId="0">'DPGF LOT 1'!$B$10</definedName>
    <definedName name="_Toc189752365" localSheetId="0">'DPGF LOT 1'!$B$13</definedName>
    <definedName name="_Toc189752369" localSheetId="0">'DPGF LOT 1'!$B$12</definedName>
    <definedName name="_Toc189752378" localSheetId="0">'DPGF LOT 1'!$B$13</definedName>
    <definedName name="_Toc189752379" localSheetId="0">'DPGF LOT 1'!$B$14</definedName>
    <definedName name="_Toc189752387" localSheetId="0">'DPGF LOT 1'!$B$15</definedName>
    <definedName name="_Toc189752388" localSheetId="0">'DPGF LOT 1'!$B$16</definedName>
    <definedName name="_Toc189752389" localSheetId="0">'DPGF LOT 1'!$B$17</definedName>
    <definedName name="_Toc189752390" localSheetId="0">'DPGF LOT 1'!$B$25</definedName>
    <definedName name="_Toc189753677" localSheetId="1">'DPGF LOT 2'!$B$9</definedName>
    <definedName name="_Toc189753679" localSheetId="1">'DPGF LOT 2'!$B$11</definedName>
    <definedName name="_Toc189753680" localSheetId="1">'DPGF LOT 2'!$B$12</definedName>
    <definedName name="_Toc189753681" localSheetId="1">'DPGF LOT 2'!$B$13</definedName>
    <definedName name="_Toc189753684" localSheetId="1">'DPGF LOT 2'!$B$15</definedName>
    <definedName name="_Toc189753685" localSheetId="1">'DPGF LOT 2'!$B$16</definedName>
    <definedName name="_Toc189753690" localSheetId="1">'DPGF LOT 2'!$B$21</definedName>
    <definedName name="_Toc189753693" localSheetId="1">'DPGF LOT 2'!$B$25</definedName>
    <definedName name="_Toc189753694" localSheetId="1">'DPGF LOT 2'!$B$26</definedName>
    <definedName name="_Toc190185376" localSheetId="2">'DPGF LOT 3'!$B$13</definedName>
    <definedName name="_Toc190185386" localSheetId="2">'DPGF LOT 3'!$B$20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6" l="1"/>
  <c r="F15" i="6"/>
  <c r="F14" i="6"/>
  <c r="F13" i="6"/>
  <c r="F12" i="6"/>
  <c r="F23" i="6"/>
  <c r="F30" i="6"/>
  <c r="F20" i="6"/>
  <c r="F11" i="6"/>
  <c r="F16" i="6"/>
  <c r="F18" i="6"/>
  <c r="F19" i="6"/>
  <c r="F10" i="6"/>
  <c r="F31" i="6"/>
  <c r="F32" i="6"/>
  <c r="F36" i="7"/>
  <c r="F32" i="7"/>
  <c r="F31" i="7"/>
  <c r="F29" i="7"/>
  <c r="F28" i="7"/>
  <c r="F27" i="7"/>
  <c r="F26" i="7"/>
  <c r="F23" i="7"/>
  <c r="D20" i="7"/>
  <c r="D19" i="7"/>
  <c r="D18" i="7"/>
  <c r="D17" i="7"/>
  <c r="F13" i="7"/>
  <c r="F12" i="7"/>
  <c r="F25" i="5"/>
  <c r="F12" i="5"/>
  <c r="F20" i="5" s="1"/>
  <c r="F13" i="5"/>
  <c r="F14" i="5"/>
  <c r="F15" i="5"/>
  <c r="F16" i="5"/>
  <c r="F17" i="5"/>
  <c r="F10" i="5"/>
  <c r="F11" i="5"/>
  <c r="F24" i="6"/>
  <c r="F25" i="6"/>
  <c r="F18" i="7"/>
  <c r="F19" i="7"/>
  <c r="F20" i="7"/>
  <c r="F21" i="7"/>
  <c r="F22" i="7"/>
  <c r="F11" i="7"/>
  <c r="F10" i="7"/>
  <c r="F17" i="7"/>
  <c r="F37" i="7"/>
  <c r="F38" i="7"/>
  <c r="F21" i="5" l="1"/>
  <c r="F22" i="5" s="1"/>
  <c r="F27" i="5"/>
  <c r="F29" i="5" l="1"/>
  <c r="F28" i="5"/>
</calcChain>
</file>

<file path=xl/sharedStrings.xml><?xml version="1.0" encoding="utf-8"?>
<sst xmlns="http://schemas.openxmlformats.org/spreadsheetml/2006/main" count="185" uniqueCount="109">
  <si>
    <t>Ref CCTP</t>
  </si>
  <si>
    <t>Quantité</t>
  </si>
  <si>
    <t>Prix unitaire H.T</t>
  </si>
  <si>
    <t>Prix global H.T</t>
  </si>
  <si>
    <t>TOTAL TTC</t>
  </si>
  <si>
    <t>A:</t>
  </si>
  <si>
    <t>Le:</t>
  </si>
  <si>
    <t>L'Entreprise</t>
  </si>
  <si>
    <t>TVA 20%</t>
  </si>
  <si>
    <t>* Le candidat pourra détailler son offre en ajoutant des lignes</t>
  </si>
  <si>
    <t>DESIGNATION *</t>
  </si>
  <si>
    <t>Consultation 2025-04
Construction d'un mur de vitesse extérieur
du CREPS PROVENCE ALPES COTE D'AZUR site d'Aix-en-Provence</t>
  </si>
  <si>
    <t xml:space="preserve"> DECOMPOSITION DU PRIX GLOBAL ET FORFAITAIRE (D.PG.F)
LOT 1 : GROS ŒUVRE</t>
  </si>
  <si>
    <t xml:space="preserve"> DECOMPOSITION DU PRIX GLOBAL ET FORFAITAIRE
 LOT 3  : MUR DE VITESSE ET EQUIPEMENT ECLAIRAGE CHRONOMETRAGE</t>
  </si>
  <si>
    <t xml:space="preserve"> DECOMPOSITION DU PRIX GLOBAL ET FORFAITAIRE
 LOT 2 : CHARPENTE METALLIQUE ET BARDAGE</t>
  </si>
  <si>
    <t>6.1</t>
  </si>
  <si>
    <t>Etudes préliminaires  : plans, notes de calculs, plans d'exécution, photos, fiches techniques</t>
  </si>
  <si>
    <t>6.2</t>
  </si>
  <si>
    <t>6.3</t>
  </si>
  <si>
    <t>6.4</t>
  </si>
  <si>
    <t>Enrouleurs</t>
  </si>
  <si>
    <t>6.5</t>
  </si>
  <si>
    <t>7.1</t>
  </si>
  <si>
    <t xml:space="preserve">Ref </t>
  </si>
  <si>
    <t>CCTP LOT 3</t>
  </si>
  <si>
    <t>CCTP LOT 2</t>
  </si>
  <si>
    <t>CCTP LOT 1</t>
  </si>
  <si>
    <t>4.7</t>
  </si>
  <si>
    <t>4.8</t>
  </si>
  <si>
    <t>4.5</t>
  </si>
  <si>
    <t>TOTL H.T OFFRE DE BASE AVEC SOL SOUPLE</t>
  </si>
  <si>
    <t>TOTAL TTC AVEC SOL SOUPLE</t>
  </si>
  <si>
    <t>ETUDES DE SYNTHESE - ETUDES D'EXECUTION</t>
  </si>
  <si>
    <t>4.1</t>
  </si>
  <si>
    <t xml:space="preserve">GÉNÉRALITÉS INSTALLATIONS DE CHANTIER </t>
  </si>
  <si>
    <t>4.2</t>
  </si>
  <si>
    <t>4.3</t>
  </si>
  <si>
    <t>CLOTURES - BRANCHEMENTS ET INSTALLATIONS DIVERSES - IMPLANTATION</t>
  </si>
  <si>
    <t>4.4</t>
  </si>
  <si>
    <t>TERRASSEMENTS – REMBLAIS-ETUDE G3</t>
  </si>
  <si>
    <t xml:space="preserve">PLANS D’EXECUTION </t>
  </si>
  <si>
    <t xml:space="preserve">GROS BETON </t>
  </si>
  <si>
    <t>4.6</t>
  </si>
  <si>
    <t>RADIER</t>
  </si>
  <si>
    <t xml:space="preserve">PSE 1 : FOSSE D’INFILTRATION </t>
  </si>
  <si>
    <t>4.9</t>
  </si>
  <si>
    <t>Qté</t>
  </si>
  <si>
    <t>ens</t>
  </si>
  <si>
    <t>PM 4.1</t>
  </si>
  <si>
    <t>TOTAL H.T OFFRE DE BASE</t>
  </si>
  <si>
    <t>TOTAL H.T OFFRE DE BASE+PSE</t>
  </si>
  <si>
    <t xml:space="preserve">	Études d'exécution</t>
  </si>
  <si>
    <t>5.1</t>
  </si>
  <si>
    <t>NETTOYAGE ET LEVAGE</t>
  </si>
  <si>
    <t>Charpente métallique</t>
  </si>
  <si>
    <t>Protection contre la corrosion - finition</t>
  </si>
  <si>
    <t>DESCRIPTION DETAILLEE DES OUVRAGES DE BARDAGE METALLIQUE</t>
  </si>
  <si>
    <t>Bardage métallique</t>
  </si>
  <si>
    <t xml:space="preserve">Bavette de recoupement </t>
  </si>
  <si>
    <t>DESCRIPTION DETAILLEE DES OUVRAGES DE COUVERTURE METALLIQUE</t>
  </si>
  <si>
    <t>ml</t>
  </si>
  <si>
    <t xml:space="preserve">DESCRIPTION DETAILLEE DES OUVRAGES </t>
  </si>
  <si>
    <t>6.1.1</t>
  </si>
  <si>
    <t xml:space="preserve">SOUBASSEMENT </t>
  </si>
  <si>
    <t xml:space="preserve">CORPS 1 </t>
  </si>
  <si>
    <t xml:space="preserve">6.1.2	</t>
  </si>
  <si>
    <t xml:space="preserve">CORPS 2 </t>
  </si>
  <si>
    <t xml:space="preserve">6.1.3	</t>
  </si>
  <si>
    <t xml:space="preserve">	CORPS 3 </t>
  </si>
  <si>
    <t>6.1.4</t>
  </si>
  <si>
    <t xml:space="preserve">	Cassette horizontale </t>
  </si>
  <si>
    <t xml:space="preserve">	Ossature secondaire support de bardage</t>
  </si>
  <si>
    <t>5.2</t>
  </si>
  <si>
    <t>5.3</t>
  </si>
  <si>
    <t>m2</t>
  </si>
  <si>
    <t xml:space="preserve">	Pièces de finition </t>
  </si>
  <si>
    <t>7.2</t>
  </si>
  <si>
    <t xml:space="preserve">	Faîtière frontale</t>
  </si>
  <si>
    <t>7.2.1</t>
  </si>
  <si>
    <t xml:space="preserve">	Rive pignon </t>
  </si>
  <si>
    <t>7.2.2</t>
  </si>
  <si>
    <t xml:space="preserve">	Gestion des eaux pluviales</t>
  </si>
  <si>
    <t>7.3</t>
  </si>
  <si>
    <t>Cheneau</t>
  </si>
  <si>
    <t xml:space="preserve">7.3.1	</t>
  </si>
  <si>
    <t xml:space="preserve">	Descente d’eau pluviale</t>
  </si>
  <si>
    <t>7.3.2</t>
  </si>
  <si>
    <t>Les quantités figurant dans le présent document sont données à titre indicatif, l'entreprise est tenue de les vérifier et éventuellement de les modifier en fonction de sa propre étude, les postes  non renseignés sont à compléter par l'entreprise.</t>
  </si>
  <si>
    <t>SAE surface d’escalade</t>
  </si>
  <si>
    <t>Equipement pour contrôle et maintenance</t>
  </si>
  <si>
    <t>Matériel de réception pour SAE avec points d’assurage</t>
  </si>
  <si>
    <t>Bac acier de couverture et sous face</t>
  </si>
  <si>
    <t>5.4</t>
  </si>
  <si>
    <t>Photos des matériaux mis en œuvre</t>
  </si>
  <si>
    <t>Documents à remettre à la réception des ouvrages</t>
  </si>
  <si>
    <t>Plans d’exécution – Note de calcul</t>
  </si>
  <si>
    <t xml:space="preserve">Lignes et points d’assurage </t>
  </si>
  <si>
    <t>6.6</t>
  </si>
  <si>
    <t>6.7</t>
  </si>
  <si>
    <t>Fixations des prises amovibles</t>
  </si>
  <si>
    <t>6.8</t>
  </si>
  <si>
    <t>6.9</t>
  </si>
  <si>
    <t>6.10</t>
  </si>
  <si>
    <t>6.11</t>
  </si>
  <si>
    <t>Système de chronométrage vitesse</t>
  </si>
  <si>
    <t>PSE : Fourniture et pose d'une surface de réception en tapis à la place du sol souple 6.10</t>
  </si>
  <si>
    <t>TRAVAUX PREPARATOIRES - GEOMETRE- SITE – PROTECTIONS-HUISSIER</t>
  </si>
  <si>
    <t>PSE OBLIGATOIRE</t>
  </si>
  <si>
    <t>Autre (à préciser par le candidat)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</si>
</sst>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Arial Narrow"/>
      <family val="2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i/>
      <sz val="10"/>
      <color theme="5"/>
      <name val="AvenirNext LT Pro Regular"/>
      <family val="2"/>
    </font>
    <font>
      <sz val="10"/>
      <color theme="1"/>
      <name val="AvenirNext LT Pro Regular"/>
      <family val="2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97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/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0" fontId="0" fillId="0" borderId="8" xfId="0" applyBorder="1"/>
    <xf numFmtId="2" fontId="4" fillId="0" borderId="9" xfId="0" applyNumberFormat="1" applyFont="1" applyBorder="1" applyAlignment="1">
      <alignment horizontal="center"/>
    </xf>
    <xf numFmtId="0" fontId="0" fillId="0" borderId="3" xfId="0" applyBorder="1"/>
    <xf numFmtId="0" fontId="4" fillId="0" borderId="6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1" fillId="0" borderId="4" xfId="0" applyFont="1" applyBorder="1" applyAlignment="1">
      <alignment horizontal="right"/>
    </xf>
    <xf numFmtId="2" fontId="4" fillId="0" borderId="13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/>
    </xf>
    <xf numFmtId="0" fontId="13" fillId="0" borderId="0" xfId="1" applyFont="1" applyAlignment="1">
      <alignment vertical="center"/>
    </xf>
    <xf numFmtId="0" fontId="12" fillId="0" borderId="5" xfId="1" applyFont="1" applyBorder="1" applyAlignment="1">
      <alignment horizontal="center" vertical="center"/>
    </xf>
    <xf numFmtId="0" fontId="11" fillId="0" borderId="0" xfId="1" applyFont="1" applyAlignment="1">
      <alignment vertical="center" wrapText="1"/>
    </xf>
    <xf numFmtId="2" fontId="8" fillId="0" borderId="15" xfId="0" applyNumberFormat="1" applyFont="1" applyBorder="1" applyAlignment="1">
      <alignment horizontal="center"/>
    </xf>
    <xf numFmtId="0" fontId="11" fillId="0" borderId="0" xfId="1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/>
    </xf>
    <xf numFmtId="2" fontId="6" fillId="0" borderId="15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2" fontId="4" fillId="0" borderId="5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0" fontId="16" fillId="0" borderId="0" xfId="0" applyFont="1"/>
    <xf numFmtId="0" fontId="17" fillId="0" borderId="0" xfId="0" applyFont="1"/>
    <xf numFmtId="0" fontId="12" fillId="0" borderId="0" xfId="1" applyFont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2" fontId="18" fillId="0" borderId="15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/>
    </xf>
    <xf numFmtId="2" fontId="18" fillId="0" borderId="6" xfId="0" applyNumberFormat="1" applyFont="1" applyBorder="1" applyAlignment="1">
      <alignment horizontal="center"/>
    </xf>
    <xf numFmtId="2" fontId="18" fillId="0" borderId="9" xfId="0" applyNumberFormat="1" applyFont="1" applyBorder="1" applyAlignment="1">
      <alignment horizontal="center"/>
    </xf>
    <xf numFmtId="2" fontId="18" fillId="0" borderId="15" xfId="0" applyNumberFormat="1" applyFont="1" applyBorder="1" applyAlignment="1">
      <alignment horizontal="center"/>
    </xf>
    <xf numFmtId="0" fontId="19" fillId="0" borderId="0" xfId="0" applyFont="1"/>
    <xf numFmtId="0" fontId="20" fillId="0" borderId="0" xfId="0" applyFont="1"/>
    <xf numFmtId="0" fontId="21" fillId="0" borderId="15" xfId="0" applyFont="1" applyBorder="1" applyAlignment="1">
      <alignment horizontal="center" vertical="center"/>
    </xf>
    <xf numFmtId="2" fontId="21" fillId="0" borderId="15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/>
    </xf>
    <xf numFmtId="0" fontId="15" fillId="0" borderId="0" xfId="0" applyFont="1"/>
    <xf numFmtId="0" fontId="23" fillId="0" borderId="0" xfId="0" applyFont="1"/>
    <xf numFmtId="0" fontId="12" fillId="0" borderId="2" xfId="1" applyFont="1" applyBorder="1" applyAlignment="1">
      <alignment horizontal="center" vertical="center"/>
    </xf>
    <xf numFmtId="0" fontId="17" fillId="0" borderId="3" xfId="0" applyFont="1" applyBorder="1"/>
    <xf numFmtId="0" fontId="11" fillId="0" borderId="5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13" fillId="0" borderId="8" xfId="1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24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24" fillId="0" borderId="5" xfId="1" applyFont="1" applyBorder="1" applyAlignment="1">
      <alignment horizontal="center" vertical="center"/>
    </xf>
    <xf numFmtId="0" fontId="4" fillId="0" borderId="3" xfId="0" applyFont="1" applyBorder="1" applyAlignment="1">
      <alignment horizontal="right"/>
    </xf>
    <xf numFmtId="2" fontId="18" fillId="0" borderId="13" xfId="0" applyNumberFormat="1" applyFont="1" applyBorder="1" applyAlignment="1">
      <alignment horizontal="center"/>
    </xf>
    <xf numFmtId="0" fontId="14" fillId="0" borderId="0" xfId="0" applyFont="1"/>
    <xf numFmtId="0" fontId="0" fillId="0" borderId="15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0" borderId="0" xfId="0"/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Normal" xfId="0" builtinId="0"/>
    <cellStyle name="Normal 3" xfId="1" xr:uid="{5521CA1E-73D7-4049-9782-3A7DF99307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359833</xdr:colOff>
      <xdr:row>0</xdr:row>
      <xdr:rowOff>169334</xdr:rowOff>
    </xdr:from>
    <xdr:to>
      <xdr:col>1</xdr:col>
      <xdr:colOff>3532491</xdr:colOff>
      <xdr:row>1</xdr:row>
      <xdr:rowOff>137650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7B765BB-0B9F-4920-8712-B7D82966D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3" y="169334"/>
          <a:ext cx="4227816" cy="758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359833</xdr:colOff>
      <xdr:row>0</xdr:row>
      <xdr:rowOff>169334</xdr:rowOff>
    </xdr:from>
    <xdr:to>
      <xdr:col>1</xdr:col>
      <xdr:colOff>3532491</xdr:colOff>
      <xdr:row>1</xdr:row>
      <xdr:rowOff>137650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8E05FE3-7313-4BBF-BA6E-B9CFF48A0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3" y="169334"/>
          <a:ext cx="4229933" cy="758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359833</xdr:colOff>
      <xdr:row>0</xdr:row>
      <xdr:rowOff>169334</xdr:rowOff>
    </xdr:from>
    <xdr:to>
      <xdr:col>1</xdr:col>
      <xdr:colOff>3299657</xdr:colOff>
      <xdr:row>1</xdr:row>
      <xdr:rowOff>137650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D90A708-8DC7-4814-A74F-928BD7C51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3" y="169334"/>
          <a:ext cx="4235224" cy="7588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1475-4E56-479F-80A8-3851C7A61FD3}">
  <dimension ref="A1:S37"/>
  <sheetViews>
    <sheetView tabSelected="1" topLeftCell="A3" zoomScale="90" zoomScaleNormal="90" workbookViewId="0">
      <selection activeCell="F20" sqref="F20"/>
    </sheetView>
  </sheetViews>
  <sheetFormatPr baseColWidth="10" defaultColWidth="11.42578125" defaultRowHeight="15"/>
  <cols>
    <col min="1" max="1" width="15.85546875" customWidth="1"/>
    <col min="2" max="2" width="89.85546875" customWidth="1"/>
    <col min="3" max="3" width="17" customWidth="1"/>
    <col min="4" max="4" width="12.28515625" customWidth="1"/>
    <col min="5" max="5" width="19.7109375" customWidth="1"/>
    <col min="6" max="6" width="22.5703125" customWidth="1"/>
  </cols>
  <sheetData>
    <row r="1" spans="1:13" ht="62.25" customHeight="1"/>
    <row r="3" spans="1:13" ht="78" customHeight="1">
      <c r="A3" s="81" t="s">
        <v>11</v>
      </c>
      <c r="B3" s="82"/>
      <c r="C3" s="82"/>
      <c r="D3" s="82"/>
      <c r="E3" s="82"/>
      <c r="F3" s="83"/>
    </row>
    <row r="5" spans="1:13" ht="45.75" customHeight="1">
      <c r="A5" s="84" t="s">
        <v>12</v>
      </c>
      <c r="B5" s="85"/>
      <c r="C5" s="85"/>
      <c r="D5" s="85"/>
      <c r="E5" s="85"/>
      <c r="F5" s="86"/>
    </row>
    <row r="6" spans="1:13" ht="18.75">
      <c r="A6" s="87"/>
      <c r="B6" s="88"/>
      <c r="C6" s="88"/>
      <c r="D6" s="88"/>
      <c r="E6" s="88"/>
      <c r="F6" s="89"/>
    </row>
    <row r="7" spans="1:13" s="59" customFormat="1" ht="40.5" customHeight="1">
      <c r="A7" s="91" t="s">
        <v>87</v>
      </c>
      <c r="B7" s="92"/>
      <c r="C7" s="92"/>
      <c r="D7" s="92"/>
      <c r="E7" s="92"/>
      <c r="F7" s="93"/>
    </row>
    <row r="8" spans="1:13" ht="40.5" customHeight="1">
      <c r="A8" s="38" t="s">
        <v>23</v>
      </c>
      <c r="B8" s="4" t="s">
        <v>10</v>
      </c>
      <c r="C8" s="5" t="s">
        <v>46</v>
      </c>
      <c r="D8" s="5" t="s">
        <v>1</v>
      </c>
      <c r="E8" s="5" t="s">
        <v>2</v>
      </c>
      <c r="F8" s="5" t="s">
        <v>3</v>
      </c>
      <c r="J8" s="90"/>
      <c r="K8" s="90"/>
      <c r="L8" s="90"/>
      <c r="M8" s="90"/>
    </row>
    <row r="9" spans="1:13" ht="19.5" customHeight="1">
      <c r="A9" s="30" t="s">
        <v>26</v>
      </c>
      <c r="B9" s="28"/>
      <c r="C9" s="12"/>
      <c r="D9" s="24"/>
      <c r="E9" s="41"/>
      <c r="F9" s="25"/>
    </row>
    <row r="10" spans="1:13" ht="19.5" customHeight="1">
      <c r="A10" s="27" t="s">
        <v>33</v>
      </c>
      <c r="B10" s="44" t="s">
        <v>32</v>
      </c>
      <c r="C10" s="47" t="s">
        <v>47</v>
      </c>
      <c r="D10" s="48">
        <v>1</v>
      </c>
      <c r="E10" s="40"/>
      <c r="F10" s="48">
        <f t="shared" ref="F10:F17" si="0">D10*E10</f>
        <v>0</v>
      </c>
    </row>
    <row r="11" spans="1:13" ht="19.5" customHeight="1">
      <c r="A11" s="27" t="s">
        <v>35</v>
      </c>
      <c r="B11" s="44" t="s">
        <v>34</v>
      </c>
      <c r="C11" s="47" t="s">
        <v>47</v>
      </c>
      <c r="D11" s="48">
        <v>1</v>
      </c>
      <c r="E11" s="40"/>
      <c r="F11" s="48">
        <f t="shared" si="0"/>
        <v>0</v>
      </c>
    </row>
    <row r="12" spans="1:13" ht="19.5" customHeight="1">
      <c r="A12" s="27" t="s">
        <v>36</v>
      </c>
      <c r="B12" s="45" t="s">
        <v>106</v>
      </c>
      <c r="C12" s="47" t="s">
        <v>47</v>
      </c>
      <c r="D12" s="48">
        <v>1</v>
      </c>
      <c r="E12" s="40"/>
      <c r="F12" s="48">
        <f t="shared" si="0"/>
        <v>0</v>
      </c>
    </row>
    <row r="13" spans="1:13" ht="20.100000000000001" customHeight="1">
      <c r="A13" s="27" t="s">
        <v>38</v>
      </c>
      <c r="B13" s="45" t="s">
        <v>37</v>
      </c>
      <c r="C13" s="47" t="s">
        <v>47</v>
      </c>
      <c r="D13" s="48">
        <v>1</v>
      </c>
      <c r="E13" s="40"/>
      <c r="F13" s="48">
        <f t="shared" si="0"/>
        <v>0</v>
      </c>
    </row>
    <row r="14" spans="1:13" ht="20.100000000000001" customHeight="1">
      <c r="A14" s="27" t="s">
        <v>29</v>
      </c>
      <c r="B14" s="45" t="s">
        <v>39</v>
      </c>
      <c r="C14" s="47" t="s">
        <v>47</v>
      </c>
      <c r="D14" s="48">
        <v>1</v>
      </c>
      <c r="E14" s="40"/>
      <c r="F14" s="48">
        <f t="shared" si="0"/>
        <v>0</v>
      </c>
    </row>
    <row r="15" spans="1:13" ht="20.100000000000001" customHeight="1">
      <c r="A15" s="27" t="s">
        <v>42</v>
      </c>
      <c r="B15" s="45" t="s">
        <v>40</v>
      </c>
      <c r="C15" s="47" t="s">
        <v>48</v>
      </c>
      <c r="D15" s="33"/>
      <c r="E15" s="40"/>
      <c r="F15" s="48">
        <f t="shared" si="0"/>
        <v>0</v>
      </c>
    </row>
    <row r="16" spans="1:13" ht="20.100000000000001" customHeight="1">
      <c r="A16" s="27" t="s">
        <v>27</v>
      </c>
      <c r="B16" s="45" t="s">
        <v>41</v>
      </c>
      <c r="C16" s="47" t="s">
        <v>47</v>
      </c>
      <c r="D16" s="48">
        <v>1</v>
      </c>
      <c r="E16" s="40"/>
      <c r="F16" s="48">
        <f t="shared" si="0"/>
        <v>0</v>
      </c>
    </row>
    <row r="17" spans="1:19" ht="20.100000000000001" customHeight="1">
      <c r="A17" s="46" t="s">
        <v>28</v>
      </c>
      <c r="B17" s="45" t="s">
        <v>43</v>
      </c>
      <c r="C17" s="47" t="s">
        <v>47</v>
      </c>
      <c r="D17" s="48">
        <v>1</v>
      </c>
      <c r="E17" s="40"/>
      <c r="F17" s="48">
        <f t="shared" si="0"/>
        <v>0</v>
      </c>
    </row>
    <row r="18" spans="1:19" ht="20.100000000000001" customHeight="1">
      <c r="A18" s="46"/>
      <c r="B18" s="44" t="s">
        <v>108</v>
      </c>
      <c r="C18" s="47"/>
      <c r="D18" s="48"/>
      <c r="E18" s="40"/>
      <c r="F18" s="48"/>
    </row>
    <row r="19" spans="1:19" ht="20.100000000000001" customHeight="1">
      <c r="A19" s="46"/>
      <c r="B19" s="45"/>
      <c r="C19" s="31"/>
      <c r="D19" s="33"/>
      <c r="E19" s="40"/>
      <c r="F19" s="35"/>
    </row>
    <row r="20" spans="1:19" ht="18.75">
      <c r="A20" s="6"/>
      <c r="B20" s="23" t="s">
        <v>49</v>
      </c>
      <c r="C20" s="19"/>
      <c r="D20" s="11"/>
      <c r="E20" s="11"/>
      <c r="F20" s="49">
        <f>SUM(F9:F19)</f>
        <v>0</v>
      </c>
      <c r="P20" s="1"/>
      <c r="Q20" s="1"/>
      <c r="R20" s="1"/>
      <c r="S20" s="1"/>
    </row>
    <row r="21" spans="1:19" ht="18.75">
      <c r="A21" s="7"/>
      <c r="B21" s="20" t="s">
        <v>8</v>
      </c>
      <c r="D21" s="8"/>
      <c r="F21" s="50">
        <f>F20*0.2</f>
        <v>0</v>
      </c>
      <c r="P21" s="1"/>
      <c r="Q21" s="1"/>
      <c r="R21" s="1"/>
      <c r="S21" s="1"/>
    </row>
    <row r="22" spans="1:19" ht="18.75">
      <c r="A22" s="9"/>
      <c r="B22" s="21" t="s">
        <v>4</v>
      </c>
      <c r="C22" s="17"/>
      <c r="D22" s="10"/>
      <c r="E22" s="17"/>
      <c r="F22" s="51">
        <f>F20+F21</f>
        <v>0</v>
      </c>
    </row>
    <row r="23" spans="1:19" ht="20.100000000000001" customHeight="1">
      <c r="A23" s="46"/>
      <c r="B23" s="45"/>
      <c r="C23" s="31"/>
      <c r="D23" s="33"/>
      <c r="E23" s="40"/>
      <c r="F23" s="35"/>
    </row>
    <row r="24" spans="1:19" ht="20.100000000000001" customHeight="1">
      <c r="A24" s="30" t="s">
        <v>26</v>
      </c>
      <c r="B24" s="28" t="s">
        <v>107</v>
      </c>
      <c r="C24" s="31"/>
      <c r="D24" s="33"/>
      <c r="E24" s="40"/>
      <c r="F24" s="35"/>
    </row>
    <row r="25" spans="1:19" ht="20.100000000000001" customHeight="1">
      <c r="A25" s="27" t="s">
        <v>45</v>
      </c>
      <c r="B25" s="45" t="s">
        <v>44</v>
      </c>
      <c r="C25" s="47" t="s">
        <v>47</v>
      </c>
      <c r="D25" s="48">
        <v>1</v>
      </c>
      <c r="E25" s="40"/>
      <c r="F25" s="48">
        <f>D25*E25</f>
        <v>0</v>
      </c>
    </row>
    <row r="26" spans="1:19" ht="20.100000000000001" customHeight="1">
      <c r="A26" s="27"/>
      <c r="B26" s="26"/>
      <c r="C26" s="32"/>
      <c r="D26" s="34"/>
      <c r="E26" s="42"/>
      <c r="F26" s="37"/>
    </row>
    <row r="27" spans="1:19" ht="18.75">
      <c r="A27" s="6"/>
      <c r="B27" s="23" t="s">
        <v>50</v>
      </c>
      <c r="C27" s="19"/>
      <c r="D27" s="11"/>
      <c r="E27" s="11"/>
      <c r="F27" s="49">
        <f>SUM(F9:F19)+SUM(F25)</f>
        <v>0</v>
      </c>
      <c r="P27" s="1"/>
      <c r="Q27" s="1"/>
      <c r="R27" s="1"/>
      <c r="S27" s="1"/>
    </row>
    <row r="28" spans="1:19" ht="18.75">
      <c r="A28" s="7"/>
      <c r="B28" s="20" t="s">
        <v>8</v>
      </c>
      <c r="D28" s="8"/>
      <c r="F28" s="50">
        <f>F27*0.2</f>
        <v>0</v>
      </c>
      <c r="P28" s="1"/>
      <c r="Q28" s="1"/>
      <c r="R28" s="1"/>
      <c r="S28" s="1"/>
    </row>
    <row r="29" spans="1:19" ht="18.75">
      <c r="A29" s="9"/>
      <c r="B29" s="21" t="s">
        <v>4</v>
      </c>
      <c r="C29" s="17"/>
      <c r="D29" s="10"/>
      <c r="E29" s="17"/>
      <c r="F29" s="51">
        <f>F27+F28</f>
        <v>0</v>
      </c>
    </row>
    <row r="30" spans="1:19" ht="18.75">
      <c r="A30" s="8"/>
      <c r="B30" s="13"/>
      <c r="D30" s="8"/>
      <c r="F30" s="14"/>
    </row>
    <row r="31" spans="1:19" ht="18.75">
      <c r="A31" s="8"/>
      <c r="D31" s="8"/>
      <c r="F31" s="14"/>
    </row>
    <row r="32" spans="1:19" ht="18.75">
      <c r="A32" s="2"/>
      <c r="B32" s="22" t="s">
        <v>9</v>
      </c>
      <c r="C32" s="2"/>
      <c r="D32" s="2"/>
      <c r="E32" s="2"/>
      <c r="F32" s="2"/>
    </row>
    <row r="33" spans="1:6" ht="18.75">
      <c r="A33" s="2"/>
      <c r="B33" s="13"/>
      <c r="C33" s="2"/>
      <c r="D33" s="2"/>
      <c r="E33" s="2"/>
      <c r="F33" s="2"/>
    </row>
    <row r="34" spans="1:6" ht="18.75">
      <c r="A34" s="2"/>
      <c r="B34" s="2" t="s">
        <v>5</v>
      </c>
      <c r="C34" s="2" t="s">
        <v>6</v>
      </c>
      <c r="D34" s="2"/>
      <c r="E34" s="2"/>
      <c r="F34" s="2"/>
    </row>
    <row r="35" spans="1:6" ht="18.75">
      <c r="A35" s="2"/>
      <c r="B35" s="2"/>
      <c r="C35" s="2"/>
      <c r="D35" s="2"/>
      <c r="E35" s="2"/>
      <c r="F35" s="2"/>
    </row>
    <row r="36" spans="1:6" ht="18.75">
      <c r="A36" s="2"/>
      <c r="B36" s="2" t="s">
        <v>7</v>
      </c>
      <c r="C36" s="2"/>
      <c r="D36" s="2"/>
      <c r="E36" s="2"/>
      <c r="F36" s="2"/>
    </row>
    <row r="37" spans="1:6" ht="18.75">
      <c r="A37" s="2"/>
      <c r="B37" s="2"/>
      <c r="C37" s="13"/>
      <c r="D37" s="2"/>
      <c r="E37" s="2"/>
      <c r="F37" s="2"/>
    </row>
  </sheetData>
  <mergeCells count="5">
    <mergeCell ref="A3:F3"/>
    <mergeCell ref="A5:F5"/>
    <mergeCell ref="A6:F6"/>
    <mergeCell ref="J8:M8"/>
    <mergeCell ref="A7:F7"/>
  </mergeCells>
  <pageMargins left="0.25" right="0.25" top="0.75" bottom="0.75" header="0.3" footer="0.3"/>
  <pageSetup paperSize="256" orientation="landscape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3E591-2775-4499-80B3-8C16D8745C3E}">
  <dimension ref="A1:S46"/>
  <sheetViews>
    <sheetView topLeftCell="A18" zoomScale="90" zoomScaleNormal="90" workbookViewId="0">
      <selection activeCell="F36" sqref="F36"/>
    </sheetView>
  </sheetViews>
  <sheetFormatPr baseColWidth="10" defaultColWidth="11.42578125" defaultRowHeight="15"/>
  <cols>
    <col min="1" max="1" width="15.85546875" customWidth="1"/>
    <col min="2" max="2" width="89.85546875" customWidth="1"/>
    <col min="3" max="3" width="17" customWidth="1"/>
    <col min="4" max="4" width="12.28515625" customWidth="1"/>
    <col min="5" max="5" width="19.7109375" customWidth="1"/>
    <col min="6" max="6" width="22.5703125" customWidth="1"/>
  </cols>
  <sheetData>
    <row r="1" spans="1:13" ht="62.25" customHeight="1"/>
    <row r="3" spans="1:13" ht="78" customHeight="1">
      <c r="A3" s="81" t="s">
        <v>11</v>
      </c>
      <c r="B3" s="82"/>
      <c r="C3" s="82"/>
      <c r="D3" s="82"/>
      <c r="E3" s="82"/>
      <c r="F3" s="83"/>
    </row>
    <row r="5" spans="1:13" ht="45.75" customHeight="1">
      <c r="A5" s="94" t="s">
        <v>14</v>
      </c>
      <c r="B5" s="95"/>
      <c r="C5" s="95"/>
      <c r="D5" s="95"/>
      <c r="E5" s="95"/>
      <c r="F5" s="96"/>
    </row>
    <row r="6" spans="1:13" ht="18.75">
      <c r="A6" s="87"/>
      <c r="B6" s="88"/>
      <c r="C6" s="88"/>
      <c r="D6" s="88"/>
      <c r="E6" s="88"/>
      <c r="F6" s="89"/>
    </row>
    <row r="7" spans="1:13" s="59" customFormat="1" ht="40.5" customHeight="1">
      <c r="A7" s="91" t="s">
        <v>87</v>
      </c>
      <c r="B7" s="92"/>
      <c r="C7" s="92"/>
      <c r="D7" s="92"/>
      <c r="E7" s="92"/>
      <c r="F7" s="93"/>
    </row>
    <row r="8" spans="1:13" ht="40.5" customHeight="1">
      <c r="A8" s="38" t="s">
        <v>23</v>
      </c>
      <c r="B8" s="4" t="s">
        <v>10</v>
      </c>
      <c r="C8" s="5" t="s">
        <v>46</v>
      </c>
      <c r="D8" s="5" t="s">
        <v>1</v>
      </c>
      <c r="E8" s="5" t="s">
        <v>2</v>
      </c>
      <c r="F8" s="5" t="s">
        <v>3</v>
      </c>
      <c r="J8" s="90"/>
      <c r="K8" s="90"/>
      <c r="L8" s="90"/>
      <c r="M8" s="90"/>
    </row>
    <row r="9" spans="1:13" ht="19.5" customHeight="1">
      <c r="A9" s="30" t="s">
        <v>25</v>
      </c>
      <c r="B9" s="54" t="s">
        <v>61</v>
      </c>
      <c r="C9" s="12"/>
      <c r="D9" s="24"/>
      <c r="E9" s="25"/>
      <c r="F9" s="25"/>
    </row>
    <row r="10" spans="1:13" ht="20.100000000000001" customHeight="1">
      <c r="A10" s="27" t="s">
        <v>52</v>
      </c>
      <c r="B10" s="45" t="s">
        <v>51</v>
      </c>
      <c r="C10" s="47" t="s">
        <v>47</v>
      </c>
      <c r="D10" s="48">
        <v>1</v>
      </c>
      <c r="E10" s="40"/>
      <c r="F10" s="48">
        <f>D10*E10</f>
        <v>0</v>
      </c>
    </row>
    <row r="11" spans="1:13" ht="20.100000000000001" customHeight="1">
      <c r="A11" s="27" t="s">
        <v>72</v>
      </c>
      <c r="B11" s="45" t="s">
        <v>53</v>
      </c>
      <c r="C11" s="47" t="s">
        <v>47</v>
      </c>
      <c r="D11" s="48">
        <v>1</v>
      </c>
      <c r="E11" s="40"/>
      <c r="F11" s="48">
        <f t="shared" ref="F11" si="0">D11*E11</f>
        <v>0</v>
      </c>
    </row>
    <row r="12" spans="1:13" ht="20.100000000000001" customHeight="1">
      <c r="A12" s="27" t="s">
        <v>73</v>
      </c>
      <c r="B12" s="45" t="s">
        <v>54</v>
      </c>
      <c r="C12" s="47" t="s">
        <v>47</v>
      </c>
      <c r="D12" s="48">
        <v>1</v>
      </c>
      <c r="E12" s="40"/>
      <c r="F12" s="48">
        <f>D12*E12</f>
        <v>0</v>
      </c>
    </row>
    <row r="13" spans="1:13" ht="20.100000000000001" customHeight="1">
      <c r="A13" s="27" t="s">
        <v>92</v>
      </c>
      <c r="B13" s="45" t="s">
        <v>55</v>
      </c>
      <c r="C13" s="47" t="s">
        <v>47</v>
      </c>
      <c r="D13" s="48">
        <v>1</v>
      </c>
      <c r="E13" s="40"/>
      <c r="F13" s="48">
        <f>D13*E13</f>
        <v>0</v>
      </c>
    </row>
    <row r="14" spans="1:13" ht="20.100000000000001" customHeight="1">
      <c r="A14" s="27"/>
      <c r="B14" s="45"/>
      <c r="C14" s="47"/>
      <c r="D14" s="48"/>
      <c r="E14" s="40"/>
      <c r="F14" s="48"/>
    </row>
    <row r="15" spans="1:13" ht="20.100000000000001" customHeight="1">
      <c r="A15" s="27">
        <v>6</v>
      </c>
      <c r="B15" s="53" t="s">
        <v>56</v>
      </c>
      <c r="C15" s="47"/>
      <c r="D15" s="48"/>
      <c r="E15" s="40"/>
      <c r="F15" s="48"/>
    </row>
    <row r="16" spans="1:13" ht="20.100000000000001" customHeight="1">
      <c r="A16" s="27" t="s">
        <v>15</v>
      </c>
      <c r="B16" s="45" t="s">
        <v>57</v>
      </c>
      <c r="C16" s="47"/>
      <c r="D16" s="48"/>
      <c r="E16" s="40"/>
      <c r="F16" s="48"/>
    </row>
    <row r="17" spans="1:6" ht="20.100000000000001" customHeight="1">
      <c r="A17" s="27" t="s">
        <v>62</v>
      </c>
      <c r="B17" s="45" t="s">
        <v>63</v>
      </c>
      <c r="C17" s="47" t="s">
        <v>74</v>
      </c>
      <c r="D17" s="48">
        <f>1.7*16</f>
        <v>27.2</v>
      </c>
      <c r="E17" s="40"/>
      <c r="F17" s="48">
        <f t="shared" ref="F17:F23" si="1">D17*E17</f>
        <v>0</v>
      </c>
    </row>
    <row r="18" spans="1:6" ht="20.100000000000001" customHeight="1">
      <c r="A18" s="27" t="s">
        <v>65</v>
      </c>
      <c r="B18" s="45" t="s">
        <v>64</v>
      </c>
      <c r="C18" s="47" t="s">
        <v>74</v>
      </c>
      <c r="D18" s="48">
        <f>6*16</f>
        <v>96</v>
      </c>
      <c r="E18" s="40"/>
      <c r="F18" s="48">
        <f t="shared" si="1"/>
        <v>0</v>
      </c>
    </row>
    <row r="19" spans="1:6" ht="20.100000000000001" customHeight="1">
      <c r="A19" s="27" t="s">
        <v>67</v>
      </c>
      <c r="B19" s="45" t="s">
        <v>66</v>
      </c>
      <c r="C19" s="47" t="s">
        <v>74</v>
      </c>
      <c r="D19" s="48">
        <f>3.2*16</f>
        <v>51.2</v>
      </c>
      <c r="E19" s="40"/>
      <c r="F19" s="48">
        <f t="shared" si="1"/>
        <v>0</v>
      </c>
    </row>
    <row r="20" spans="1:6" ht="20.100000000000001" customHeight="1">
      <c r="A20" s="27" t="s">
        <v>69</v>
      </c>
      <c r="B20" s="45" t="s">
        <v>68</v>
      </c>
      <c r="C20" s="47" t="s">
        <v>74</v>
      </c>
      <c r="D20" s="48">
        <f>4.8*16</f>
        <v>76.8</v>
      </c>
      <c r="E20" s="40"/>
      <c r="F20" s="48">
        <f t="shared" si="1"/>
        <v>0</v>
      </c>
    </row>
    <row r="21" spans="1:6" ht="20.100000000000001" customHeight="1">
      <c r="A21" s="27" t="s">
        <v>17</v>
      </c>
      <c r="B21" s="45" t="s">
        <v>58</v>
      </c>
      <c r="C21" s="47" t="s">
        <v>60</v>
      </c>
      <c r="D21" s="48">
        <v>32</v>
      </c>
      <c r="E21" s="40"/>
      <c r="F21" s="48">
        <f t="shared" si="1"/>
        <v>0</v>
      </c>
    </row>
    <row r="22" spans="1:6" ht="20.100000000000001" customHeight="1">
      <c r="A22" s="27" t="s">
        <v>18</v>
      </c>
      <c r="B22" s="45" t="s">
        <v>70</v>
      </c>
      <c r="C22" s="47" t="s">
        <v>60</v>
      </c>
      <c r="D22" s="48">
        <v>16</v>
      </c>
      <c r="E22" s="40"/>
      <c r="F22" s="48">
        <f t="shared" si="1"/>
        <v>0</v>
      </c>
    </row>
    <row r="23" spans="1:6" ht="20.100000000000001" customHeight="1">
      <c r="A23" s="27" t="s">
        <v>19</v>
      </c>
      <c r="B23" s="45" t="s">
        <v>71</v>
      </c>
      <c r="C23" s="47" t="s">
        <v>47</v>
      </c>
      <c r="D23" s="48">
        <v>1</v>
      </c>
      <c r="E23" s="40"/>
      <c r="F23" s="48">
        <f t="shared" si="1"/>
        <v>0</v>
      </c>
    </row>
    <row r="24" spans="1:6" ht="20.100000000000001" customHeight="1">
      <c r="A24" s="27"/>
      <c r="B24" s="45"/>
      <c r="C24" s="47"/>
      <c r="D24" s="48"/>
      <c r="E24" s="40"/>
      <c r="F24" s="48"/>
    </row>
    <row r="25" spans="1:6" s="58" customFormat="1" ht="20.100000000000001" customHeight="1">
      <c r="A25" s="27">
        <v>7</v>
      </c>
      <c r="B25" s="53" t="s">
        <v>59</v>
      </c>
      <c r="C25" s="55"/>
      <c r="D25" s="56"/>
      <c r="E25" s="57"/>
      <c r="F25" s="56"/>
    </row>
    <row r="26" spans="1:6" ht="20.100000000000001" customHeight="1">
      <c r="A26" s="27" t="s">
        <v>22</v>
      </c>
      <c r="B26" s="45" t="s">
        <v>91</v>
      </c>
      <c r="C26" s="47" t="s">
        <v>47</v>
      </c>
      <c r="D26" s="48">
        <v>1</v>
      </c>
      <c r="E26" s="40"/>
      <c r="F26" s="48">
        <f t="shared" ref="F26:F29" si="2">D26*E26</f>
        <v>0</v>
      </c>
    </row>
    <row r="27" spans="1:6" ht="20.100000000000001" customHeight="1">
      <c r="A27" s="27" t="s">
        <v>76</v>
      </c>
      <c r="B27" s="45" t="s">
        <v>75</v>
      </c>
      <c r="C27" s="47" t="s">
        <v>47</v>
      </c>
      <c r="D27" s="48">
        <v>1</v>
      </c>
      <c r="E27" s="40"/>
      <c r="F27" s="48">
        <f t="shared" si="2"/>
        <v>0</v>
      </c>
    </row>
    <row r="28" spans="1:6" ht="20.100000000000001" customHeight="1">
      <c r="A28" s="27" t="s">
        <v>78</v>
      </c>
      <c r="B28" s="45" t="s">
        <v>77</v>
      </c>
      <c r="C28" s="47" t="s">
        <v>47</v>
      </c>
      <c r="D28" s="48">
        <v>1</v>
      </c>
      <c r="E28" s="40"/>
      <c r="F28" s="48">
        <f t="shared" si="2"/>
        <v>0</v>
      </c>
    </row>
    <row r="29" spans="1:6" ht="20.100000000000001" customHeight="1">
      <c r="A29" s="27" t="s">
        <v>80</v>
      </c>
      <c r="B29" s="45" t="s">
        <v>79</v>
      </c>
      <c r="C29" s="47" t="s">
        <v>47</v>
      </c>
      <c r="D29" s="48">
        <v>1</v>
      </c>
      <c r="E29" s="40"/>
      <c r="F29" s="48">
        <f t="shared" si="2"/>
        <v>0</v>
      </c>
    </row>
    <row r="30" spans="1:6" ht="20.100000000000001" customHeight="1">
      <c r="A30" s="27" t="s">
        <v>82</v>
      </c>
      <c r="B30" s="45" t="s">
        <v>81</v>
      </c>
      <c r="C30" s="47"/>
      <c r="D30" s="48"/>
      <c r="E30" s="40"/>
      <c r="F30" s="48"/>
    </row>
    <row r="31" spans="1:6" ht="20.100000000000001" customHeight="1">
      <c r="A31" s="27" t="s">
        <v>84</v>
      </c>
      <c r="B31" s="45" t="s">
        <v>83</v>
      </c>
      <c r="C31" s="47" t="s">
        <v>60</v>
      </c>
      <c r="D31" s="48">
        <v>9</v>
      </c>
      <c r="E31" s="40"/>
      <c r="F31" s="48">
        <f t="shared" ref="F31:F32" si="3">D31*E31</f>
        <v>0</v>
      </c>
    </row>
    <row r="32" spans="1:6" ht="20.100000000000001" customHeight="1">
      <c r="A32" s="27" t="s">
        <v>86</v>
      </c>
      <c r="B32" s="45" t="s">
        <v>85</v>
      </c>
      <c r="C32" s="47" t="s">
        <v>60</v>
      </c>
      <c r="D32" s="48">
        <v>17</v>
      </c>
      <c r="E32" s="40"/>
      <c r="F32" s="48">
        <f t="shared" si="3"/>
        <v>0</v>
      </c>
    </row>
    <row r="33" spans="1:19" ht="20.100000000000001" customHeight="1">
      <c r="A33" s="27"/>
      <c r="B33" s="44" t="s">
        <v>108</v>
      </c>
      <c r="C33" s="32"/>
      <c r="D33" s="34"/>
      <c r="E33" s="36"/>
      <c r="F33" s="29"/>
    </row>
    <row r="34" spans="1:19" ht="20.100000000000001" customHeight="1">
      <c r="A34" s="27"/>
      <c r="B34" s="26"/>
      <c r="C34" s="32"/>
      <c r="D34" s="34"/>
      <c r="E34" s="36"/>
      <c r="F34" s="29"/>
    </row>
    <row r="35" spans="1:19" ht="20.100000000000001" customHeight="1">
      <c r="A35" s="27"/>
      <c r="B35" s="26"/>
      <c r="C35" s="32"/>
      <c r="D35" s="34"/>
      <c r="E35" s="36"/>
      <c r="F35" s="29"/>
    </row>
    <row r="36" spans="1:19" ht="18.75">
      <c r="A36" s="6"/>
      <c r="B36" s="23" t="s">
        <v>49</v>
      </c>
      <c r="C36" s="19"/>
      <c r="D36" s="11"/>
      <c r="E36" s="11"/>
      <c r="F36" s="15">
        <f>SUM(F9:F35)</f>
        <v>0</v>
      </c>
      <c r="P36" s="1"/>
      <c r="Q36" s="1"/>
      <c r="R36" s="1"/>
      <c r="S36" s="1"/>
    </row>
    <row r="37" spans="1:19" ht="18.75">
      <c r="A37" s="7"/>
      <c r="B37" s="20" t="s">
        <v>8</v>
      </c>
      <c r="D37" s="8"/>
      <c r="F37" s="16">
        <f>F36*0.2</f>
        <v>0</v>
      </c>
      <c r="P37" s="1"/>
      <c r="Q37" s="1"/>
      <c r="R37" s="1"/>
      <c r="S37" s="1"/>
    </row>
    <row r="38" spans="1:19" ht="18.75">
      <c r="A38" s="9"/>
      <c r="B38" s="21" t="s">
        <v>4</v>
      </c>
      <c r="C38" s="17"/>
      <c r="D38" s="10"/>
      <c r="E38" s="17"/>
      <c r="F38" s="18">
        <f>F36+F37</f>
        <v>0</v>
      </c>
    </row>
    <row r="39" spans="1:19" ht="18.75">
      <c r="A39" s="8"/>
      <c r="B39" s="13"/>
      <c r="D39" s="8"/>
      <c r="F39" s="14"/>
    </row>
    <row r="40" spans="1:19" ht="18.75">
      <c r="A40" s="8"/>
      <c r="D40" s="8"/>
      <c r="F40" s="14"/>
    </row>
    <row r="41" spans="1:19" ht="18.75">
      <c r="A41" s="2"/>
      <c r="B41" s="22" t="s">
        <v>9</v>
      </c>
      <c r="C41" s="2"/>
      <c r="D41" s="2"/>
      <c r="E41" s="2"/>
      <c r="F41" s="2"/>
    </row>
    <row r="42" spans="1:19" ht="18.75">
      <c r="A42" s="2"/>
      <c r="B42" s="13"/>
      <c r="C42" s="2"/>
      <c r="D42" s="2"/>
      <c r="E42" s="2"/>
      <c r="F42" s="2"/>
    </row>
    <row r="43" spans="1:19" ht="18.75">
      <c r="A43" s="2"/>
      <c r="B43" s="2" t="s">
        <v>5</v>
      </c>
      <c r="C43" s="2" t="s">
        <v>6</v>
      </c>
      <c r="D43" s="2"/>
      <c r="E43" s="2"/>
      <c r="F43" s="2"/>
    </row>
    <row r="44" spans="1:19" ht="18.75">
      <c r="A44" s="2"/>
      <c r="B44" s="2"/>
      <c r="C44" s="2"/>
      <c r="D44" s="2"/>
      <c r="E44" s="2"/>
      <c r="F44" s="2"/>
    </row>
    <row r="45" spans="1:19" ht="18.75">
      <c r="A45" s="2"/>
      <c r="B45" s="2" t="s">
        <v>7</v>
      </c>
      <c r="C45" s="2"/>
      <c r="D45" s="2"/>
      <c r="E45" s="2"/>
      <c r="F45" s="2"/>
    </row>
    <row r="46" spans="1:19" ht="18.75">
      <c r="A46" s="2"/>
      <c r="B46" s="2"/>
      <c r="C46" s="13"/>
      <c r="D46" s="2"/>
      <c r="E46" s="2"/>
      <c r="F46" s="2"/>
    </row>
  </sheetData>
  <mergeCells count="5">
    <mergeCell ref="A3:F3"/>
    <mergeCell ref="A5:F5"/>
    <mergeCell ref="A6:F6"/>
    <mergeCell ref="J8:M8"/>
    <mergeCell ref="A7:F7"/>
  </mergeCells>
  <pageMargins left="0.25" right="0.25" top="0.75" bottom="0.75" header="0.3" footer="0.3"/>
  <pageSetup paperSize="256" orientation="landscape" horizont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D3461-C7F3-4B41-B210-626253B81D78}">
  <dimension ref="A1:S44"/>
  <sheetViews>
    <sheetView showGridLines="0" topLeftCell="A10" zoomScale="90" zoomScaleNormal="90" workbookViewId="0">
      <selection activeCell="F23" sqref="F23"/>
    </sheetView>
  </sheetViews>
  <sheetFormatPr baseColWidth="10" defaultColWidth="11.42578125" defaultRowHeight="15"/>
  <cols>
    <col min="1" max="1" width="19.42578125" customWidth="1"/>
    <col min="2" max="2" width="88.5703125" customWidth="1"/>
    <col min="3" max="3" width="17" customWidth="1"/>
    <col min="4" max="4" width="12.28515625" customWidth="1"/>
    <col min="5" max="5" width="19.7109375" customWidth="1"/>
    <col min="6" max="6" width="22.5703125" customWidth="1"/>
  </cols>
  <sheetData>
    <row r="1" spans="1:13" ht="62.25" customHeight="1"/>
    <row r="3" spans="1:13" ht="78" customHeight="1">
      <c r="A3" s="81" t="s">
        <v>11</v>
      </c>
      <c r="B3" s="82"/>
      <c r="C3" s="82"/>
      <c r="D3" s="82"/>
      <c r="E3" s="82"/>
      <c r="F3" s="83"/>
    </row>
    <row r="5" spans="1:13" ht="51.75" customHeight="1">
      <c r="A5" s="94" t="s">
        <v>13</v>
      </c>
      <c r="B5" s="95"/>
      <c r="C5" s="95"/>
      <c r="D5" s="95"/>
      <c r="E5" s="95"/>
      <c r="F5" s="96"/>
    </row>
    <row r="6" spans="1:13" ht="18.75">
      <c r="A6" s="87"/>
      <c r="B6" s="88"/>
      <c r="C6" s="88"/>
      <c r="D6" s="88"/>
      <c r="E6" s="88"/>
      <c r="F6" s="89"/>
    </row>
    <row r="7" spans="1:13" s="59" customFormat="1" ht="40.5" customHeight="1">
      <c r="A7" s="91" t="s">
        <v>87</v>
      </c>
      <c r="B7" s="92"/>
      <c r="C7" s="92"/>
      <c r="D7" s="92"/>
      <c r="E7" s="92"/>
      <c r="F7" s="93"/>
    </row>
    <row r="8" spans="1:13" ht="40.5" customHeight="1">
      <c r="A8" s="3" t="s">
        <v>0</v>
      </c>
      <c r="B8" s="4" t="s">
        <v>10</v>
      </c>
      <c r="C8" s="5" t="s">
        <v>46</v>
      </c>
      <c r="D8" s="5" t="s">
        <v>1</v>
      </c>
      <c r="E8" s="5" t="s">
        <v>2</v>
      </c>
      <c r="F8" s="5" t="s">
        <v>3</v>
      </c>
      <c r="J8" s="90"/>
      <c r="K8" s="90"/>
      <c r="L8" s="90"/>
      <c r="M8" s="90"/>
    </row>
    <row r="9" spans="1:13" ht="19.5" customHeight="1">
      <c r="A9" s="68" t="s">
        <v>24</v>
      </c>
      <c r="B9" s="69"/>
      <c r="C9" s="12"/>
      <c r="D9" s="24"/>
      <c r="E9" s="25"/>
      <c r="F9" s="25"/>
    </row>
    <row r="10" spans="1:13" ht="19.5" customHeight="1">
      <c r="A10" s="70" t="s">
        <v>15</v>
      </c>
      <c r="B10" s="71" t="s">
        <v>16</v>
      </c>
      <c r="C10" s="52" t="s">
        <v>47</v>
      </c>
      <c r="D10" s="52">
        <v>1</v>
      </c>
      <c r="E10" s="35"/>
      <c r="F10" s="52">
        <f t="shared" ref="F10:F19" si="0">D10*E10</f>
        <v>0</v>
      </c>
    </row>
    <row r="11" spans="1:13" ht="25.5" customHeight="1">
      <c r="A11" s="72" t="s">
        <v>17</v>
      </c>
      <c r="B11" t="s">
        <v>93</v>
      </c>
      <c r="C11" s="52" t="s">
        <v>47</v>
      </c>
      <c r="D11" s="52">
        <v>1</v>
      </c>
      <c r="E11" s="35"/>
      <c r="F11" s="52">
        <f t="shared" si="0"/>
        <v>0</v>
      </c>
    </row>
    <row r="12" spans="1:13" ht="25.5" customHeight="1">
      <c r="A12" s="72" t="s">
        <v>18</v>
      </c>
      <c r="B12" t="s">
        <v>94</v>
      </c>
      <c r="C12" s="52" t="s">
        <v>47</v>
      </c>
      <c r="D12" s="52">
        <v>1</v>
      </c>
      <c r="E12" s="35"/>
      <c r="F12" s="52">
        <f t="shared" ref="F12:F15" si="1">D12*E12</f>
        <v>0</v>
      </c>
    </row>
    <row r="13" spans="1:13" ht="25.5" customHeight="1">
      <c r="A13" s="72" t="s">
        <v>19</v>
      </c>
      <c r="B13" s="44" t="s">
        <v>95</v>
      </c>
      <c r="C13" s="52" t="s">
        <v>47</v>
      </c>
      <c r="D13" s="52">
        <v>1</v>
      </c>
      <c r="E13" s="35"/>
      <c r="F13" s="52">
        <f t="shared" si="1"/>
        <v>0</v>
      </c>
    </row>
    <row r="14" spans="1:13" ht="22.5" customHeight="1">
      <c r="A14" s="70" t="s">
        <v>21</v>
      </c>
      <c r="B14" s="44" t="s">
        <v>88</v>
      </c>
      <c r="C14" s="52" t="s">
        <v>47</v>
      </c>
      <c r="D14" s="52">
        <v>1</v>
      </c>
      <c r="E14" s="35"/>
      <c r="F14" s="52">
        <f t="shared" si="1"/>
        <v>0</v>
      </c>
    </row>
    <row r="15" spans="1:13" ht="20.25" customHeight="1">
      <c r="A15" s="70" t="s">
        <v>97</v>
      </c>
      <c r="B15" s="44" t="s">
        <v>96</v>
      </c>
      <c r="C15" s="52" t="s">
        <v>47</v>
      </c>
      <c r="D15" s="52">
        <v>1</v>
      </c>
      <c r="E15" s="35"/>
      <c r="F15" s="52">
        <f t="shared" si="1"/>
        <v>0</v>
      </c>
    </row>
    <row r="16" spans="1:13" ht="19.5" customHeight="1">
      <c r="A16" s="72" t="s">
        <v>98</v>
      </c>
      <c r="B16" s="44" t="s">
        <v>99</v>
      </c>
      <c r="C16" s="52" t="s">
        <v>47</v>
      </c>
      <c r="D16" s="52">
        <v>1</v>
      </c>
      <c r="E16" s="35"/>
      <c r="F16" s="52">
        <f t="shared" si="0"/>
        <v>0</v>
      </c>
    </row>
    <row r="17" spans="1:19" ht="19.5" customHeight="1">
      <c r="A17" s="70" t="s">
        <v>100</v>
      </c>
      <c r="B17" s="44" t="s">
        <v>89</v>
      </c>
      <c r="C17" s="52" t="s">
        <v>47</v>
      </c>
      <c r="D17" s="52">
        <v>1</v>
      </c>
      <c r="E17" s="35"/>
      <c r="F17" s="52">
        <f t="shared" ref="F17" si="2">D17*E17</f>
        <v>0</v>
      </c>
    </row>
    <row r="18" spans="1:19" ht="19.5" customHeight="1">
      <c r="A18" s="70" t="s">
        <v>101</v>
      </c>
      <c r="B18" s="44" t="s">
        <v>20</v>
      </c>
      <c r="C18" s="52" t="s">
        <v>47</v>
      </c>
      <c r="D18" s="52">
        <v>1</v>
      </c>
      <c r="E18" s="35"/>
      <c r="F18" s="52">
        <f t="shared" si="0"/>
        <v>0</v>
      </c>
    </row>
    <row r="19" spans="1:19" ht="19.5" customHeight="1">
      <c r="A19" s="72" t="s">
        <v>102</v>
      </c>
      <c r="B19" s="44" t="s">
        <v>90</v>
      </c>
      <c r="C19" s="52" t="s">
        <v>74</v>
      </c>
      <c r="D19" s="52">
        <v>27</v>
      </c>
      <c r="E19" s="35"/>
      <c r="F19" s="52">
        <f t="shared" si="0"/>
        <v>0</v>
      </c>
    </row>
    <row r="20" spans="1:19" ht="19.5" customHeight="1">
      <c r="A20" s="72" t="s">
        <v>103</v>
      </c>
      <c r="B20" s="44" t="s">
        <v>104</v>
      </c>
      <c r="C20" s="52" t="s">
        <v>47</v>
      </c>
      <c r="D20" s="52">
        <v>1</v>
      </c>
      <c r="E20" s="35"/>
      <c r="F20" s="52">
        <f t="shared" ref="F20" si="3">D20*E20</f>
        <v>0</v>
      </c>
    </row>
    <row r="21" spans="1:19" ht="19.5" customHeight="1">
      <c r="A21" s="72"/>
      <c r="B21" s="44" t="s">
        <v>108</v>
      </c>
      <c r="C21" s="76"/>
      <c r="D21" s="77"/>
      <c r="E21" s="35"/>
      <c r="F21" s="52"/>
    </row>
    <row r="22" spans="1:19" ht="18.75">
      <c r="A22" s="8"/>
      <c r="B22" s="39"/>
      <c r="C22" s="76"/>
      <c r="D22" s="77"/>
      <c r="E22" s="35"/>
      <c r="F22" s="52"/>
    </row>
    <row r="23" spans="1:19" ht="18.75">
      <c r="A23" s="6"/>
      <c r="B23" s="73" t="s">
        <v>30</v>
      </c>
      <c r="C23" s="19"/>
      <c r="D23" s="19"/>
      <c r="E23" s="11"/>
      <c r="F23" s="74">
        <f>SUM(F9:F22)</f>
        <v>0</v>
      </c>
      <c r="P23" s="1"/>
      <c r="Q23" s="1"/>
      <c r="R23" s="1"/>
      <c r="S23" s="1"/>
    </row>
    <row r="24" spans="1:19" ht="18.75">
      <c r="A24" s="7"/>
      <c r="B24" s="13" t="s">
        <v>8</v>
      </c>
      <c r="D24" s="78"/>
      <c r="E24" s="75"/>
      <c r="F24" s="52">
        <f>F23*0.2</f>
        <v>0</v>
      </c>
      <c r="P24" s="1"/>
      <c r="Q24" s="1"/>
      <c r="R24" s="1"/>
      <c r="S24" s="1"/>
    </row>
    <row r="25" spans="1:19" ht="18.75">
      <c r="A25" s="7"/>
      <c r="B25" s="13" t="s">
        <v>31</v>
      </c>
      <c r="D25" s="78"/>
      <c r="E25" s="75"/>
      <c r="F25" s="52">
        <f>F23+F24</f>
        <v>0</v>
      </c>
    </row>
    <row r="26" spans="1:19" ht="20.100000000000001" customHeight="1">
      <c r="A26" s="60"/>
      <c r="B26" s="61"/>
      <c r="C26" s="79"/>
      <c r="D26" s="80"/>
      <c r="E26" s="41"/>
      <c r="F26" s="25"/>
    </row>
    <row r="27" spans="1:19" ht="20.100000000000001" customHeight="1">
      <c r="A27" s="62" t="s">
        <v>24</v>
      </c>
      <c r="B27" s="28" t="s">
        <v>107</v>
      </c>
      <c r="C27" s="76"/>
      <c r="D27" s="77"/>
      <c r="E27" s="40"/>
      <c r="F27" s="35"/>
    </row>
    <row r="28" spans="1:19" ht="20.100000000000001" customHeight="1">
      <c r="A28" s="27" t="s">
        <v>102</v>
      </c>
      <c r="B28" s="44" t="s">
        <v>105</v>
      </c>
      <c r="C28" s="52" t="s">
        <v>74</v>
      </c>
      <c r="D28" s="52">
        <v>27</v>
      </c>
      <c r="E28" s="40"/>
      <c r="F28" s="48"/>
    </row>
    <row r="29" spans="1:19" ht="20.100000000000001" customHeight="1">
      <c r="A29" s="63"/>
      <c r="B29" s="64"/>
      <c r="C29" s="65"/>
      <c r="D29" s="66"/>
      <c r="E29" s="67"/>
      <c r="F29" s="37"/>
    </row>
    <row r="30" spans="1:19" ht="18.75">
      <c r="A30" s="6"/>
      <c r="B30" s="23" t="s">
        <v>50</v>
      </c>
      <c r="C30" s="19"/>
      <c r="D30" s="11"/>
      <c r="E30" s="11"/>
      <c r="F30" s="49">
        <f>SUM(F11:F22)+SUM(F28:F28)-F19</f>
        <v>0</v>
      </c>
      <c r="P30" s="1"/>
      <c r="Q30" s="1"/>
      <c r="R30" s="1"/>
      <c r="S30" s="1"/>
    </row>
    <row r="31" spans="1:19" ht="18.75">
      <c r="A31" s="7"/>
      <c r="B31" s="20" t="s">
        <v>8</v>
      </c>
      <c r="D31" s="8"/>
      <c r="F31" s="50">
        <f>F30*0.2</f>
        <v>0</v>
      </c>
      <c r="P31" s="1"/>
      <c r="Q31" s="1"/>
      <c r="R31" s="1"/>
      <c r="S31" s="1"/>
    </row>
    <row r="32" spans="1:19" ht="18.75">
      <c r="A32" s="9"/>
      <c r="B32" s="21" t="s">
        <v>4</v>
      </c>
      <c r="C32" s="17"/>
      <c r="D32" s="10"/>
      <c r="E32" s="17"/>
      <c r="F32" s="51">
        <f>F30+F31</f>
        <v>0</v>
      </c>
    </row>
    <row r="33" spans="1:6" ht="18.75">
      <c r="A33" s="8"/>
      <c r="B33" s="43"/>
      <c r="D33" s="8"/>
      <c r="F33" s="14"/>
    </row>
    <row r="34" spans="1:6" ht="18.75">
      <c r="A34" s="8"/>
      <c r="B34" s="43"/>
      <c r="D34" s="8"/>
      <c r="F34" s="14"/>
    </row>
    <row r="35" spans="1:6" ht="18.75">
      <c r="A35" s="8"/>
      <c r="B35" s="43"/>
      <c r="D35" s="8"/>
      <c r="F35" s="14"/>
    </row>
    <row r="36" spans="1:6" ht="18.75">
      <c r="A36" s="8"/>
      <c r="B36" s="43"/>
      <c r="D36" s="8"/>
      <c r="F36" s="14"/>
    </row>
    <row r="37" spans="1:6" ht="18.75">
      <c r="A37" s="8"/>
      <c r="B37" s="13"/>
      <c r="D37" s="8"/>
      <c r="F37" s="14"/>
    </row>
    <row r="38" spans="1:6" ht="18.75">
      <c r="A38" s="8"/>
      <c r="D38" s="8"/>
      <c r="F38" s="14"/>
    </row>
    <row r="39" spans="1:6" ht="18.75">
      <c r="A39" s="2"/>
      <c r="B39" s="22" t="s">
        <v>9</v>
      </c>
      <c r="C39" s="2"/>
      <c r="D39" s="2"/>
      <c r="E39" s="2"/>
      <c r="F39" s="2"/>
    </row>
    <row r="40" spans="1:6" ht="18.75">
      <c r="A40" s="2"/>
      <c r="B40" s="13"/>
      <c r="C40" s="2"/>
      <c r="D40" s="2"/>
      <c r="E40" s="2"/>
      <c r="F40" s="2"/>
    </row>
    <row r="41" spans="1:6" ht="18.75">
      <c r="A41" s="2"/>
      <c r="B41" s="2" t="s">
        <v>5</v>
      </c>
      <c r="C41" s="2" t="s">
        <v>6</v>
      </c>
      <c r="D41" s="2"/>
      <c r="E41" s="2"/>
      <c r="F41" s="2"/>
    </row>
    <row r="42" spans="1:6" ht="18.75">
      <c r="A42" s="2"/>
      <c r="B42" s="2"/>
      <c r="C42" s="2"/>
      <c r="D42" s="2"/>
      <c r="E42" s="2"/>
      <c r="F42" s="2"/>
    </row>
    <row r="43" spans="1:6" ht="18.75">
      <c r="A43" s="2"/>
      <c r="B43" s="2" t="s">
        <v>7</v>
      </c>
      <c r="C43" s="2"/>
      <c r="D43" s="2"/>
      <c r="E43" s="2"/>
      <c r="F43" s="2"/>
    </row>
    <row r="44" spans="1:6" ht="18.75">
      <c r="A44" s="2"/>
      <c r="B44" s="2"/>
      <c r="C44" s="13"/>
      <c r="D44" s="2"/>
      <c r="E44" s="2"/>
      <c r="F44" s="2"/>
    </row>
  </sheetData>
  <mergeCells count="5">
    <mergeCell ref="A3:F3"/>
    <mergeCell ref="A5:F5"/>
    <mergeCell ref="A6:F6"/>
    <mergeCell ref="J8:M8"/>
    <mergeCell ref="A7:F7"/>
  </mergeCells>
  <pageMargins left="0.25" right="0.25" top="0.75" bottom="0.75" header="0.3" footer="0.3"/>
  <pageSetup paperSize="256" orientation="landscape" horizont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C6EA8084AADE43A9B8E5E978FE310B" ma:contentTypeVersion="15" ma:contentTypeDescription="Crée un document." ma:contentTypeScope="" ma:versionID="c3ff2098dea28bb88f91fb4a79eb8b3c">
  <xsd:schema xmlns:xsd="http://www.w3.org/2001/XMLSchema" xmlns:xs="http://www.w3.org/2001/XMLSchema" xmlns:p="http://schemas.microsoft.com/office/2006/metadata/properties" xmlns:ns2="e7579cac-aa25-44a1-a446-c8e02f9ca598" xmlns:ns3="d33e7614-f963-4cea-b827-976a6a12bdf5" targetNamespace="http://schemas.microsoft.com/office/2006/metadata/properties" ma:root="true" ma:fieldsID="4d4e43d1f7216f56d2ec3c17558e0cc6" ns2:_="" ns3:_="">
    <xsd:import namespace="e7579cac-aa25-44a1-a446-c8e02f9ca598"/>
    <xsd:import namespace="d33e7614-f963-4cea-b827-976a6a12bd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579cac-aa25-44a1-a446-c8e02f9ca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db90e0ef-b522-4543-9d1b-4f5d7e07e0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e7614-f963-4cea-b827-976a6a12bdf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4e4e0b1-dc2b-487f-be5c-1140896a0975}" ma:internalName="TaxCatchAll" ma:showField="CatchAllData" ma:web="d33e7614-f963-4cea-b827-976a6a12bd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7255CD-3D58-4EB1-AAF6-CDC15840C0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886CD0-D485-4264-9AC6-155A17AF90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579cac-aa25-44a1-a446-c8e02f9ca598"/>
    <ds:schemaRef ds:uri="d33e7614-f963-4cea-b827-976a6a12bd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24</vt:i4>
      </vt:variant>
    </vt:vector>
  </HeadingPairs>
  <TitlesOfParts>
    <vt:vector size="27" baseType="lpstr">
      <vt:lpstr>DPGF LOT 1</vt:lpstr>
      <vt:lpstr>DPGF LOT 2</vt:lpstr>
      <vt:lpstr>DPGF LOT 3</vt:lpstr>
      <vt:lpstr>'DPGF LOT 3'!_Toc189116495</vt:lpstr>
      <vt:lpstr>'DPGF LOT 3'!_Toc189116510</vt:lpstr>
      <vt:lpstr>'DPGF LOT 3'!_Toc189731595</vt:lpstr>
      <vt:lpstr>'DPGF LOT 3'!_Toc189731596</vt:lpstr>
      <vt:lpstr>'DPGF LOT 1'!_Toc189752362</vt:lpstr>
      <vt:lpstr>'DPGF LOT 1'!_Toc189752365</vt:lpstr>
      <vt:lpstr>'DPGF LOT 1'!_Toc189752369</vt:lpstr>
      <vt:lpstr>'DPGF LOT 1'!_Toc189752378</vt:lpstr>
      <vt:lpstr>'DPGF LOT 1'!_Toc189752379</vt:lpstr>
      <vt:lpstr>'DPGF LOT 1'!_Toc189752387</vt:lpstr>
      <vt:lpstr>'DPGF LOT 1'!_Toc189752388</vt:lpstr>
      <vt:lpstr>'DPGF LOT 1'!_Toc189752389</vt:lpstr>
      <vt:lpstr>'DPGF LOT 1'!_Toc189752390</vt:lpstr>
      <vt:lpstr>'DPGF LOT 2'!_Toc189753677</vt:lpstr>
      <vt:lpstr>'DPGF LOT 2'!_Toc189753679</vt:lpstr>
      <vt:lpstr>'DPGF LOT 2'!_Toc189753680</vt:lpstr>
      <vt:lpstr>'DPGF LOT 2'!_Toc189753681</vt:lpstr>
      <vt:lpstr>'DPGF LOT 2'!_Toc189753684</vt:lpstr>
      <vt:lpstr>'DPGF LOT 2'!_Toc189753685</vt:lpstr>
      <vt:lpstr>'DPGF LOT 2'!_Toc189753690</vt:lpstr>
      <vt:lpstr>'DPGF LOT 2'!_Toc189753693</vt:lpstr>
      <vt:lpstr>'DPGF LOT 2'!_Toc189753694</vt:lpstr>
      <vt:lpstr>'DPGF LOT 3'!_Toc190185376</vt:lpstr>
      <vt:lpstr>'DPGF LOT 3'!_Toc190185386</vt:lpstr>
    </vt:vector>
  </TitlesOfParts>
  <Manager/>
  <Company>Mairie de Saint-Paul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 BARET</dc:creator>
  <cp:keywords/>
  <dc:description/>
  <cp:lastModifiedBy>Laurence VOLAND</cp:lastModifiedBy>
  <cp:revision/>
  <dcterms:created xsi:type="dcterms:W3CDTF">2014-03-04T04:09:51Z</dcterms:created>
  <dcterms:modified xsi:type="dcterms:W3CDTF">2025-03-14T10:27:32Z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2024-04-12T07:31:15Z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b5ba2291-e8b7-45fa-9a63-48489d976a9a</vt:lpwstr>
  </property>
  <property fmtid="{D5CDD505-2E9C-101B-9397-08002B2CF9AE}" pid="8" name="MSIP_Label_defa4170-0d19-0005-0004-bc88714345d2_ContentBits">
    <vt:lpwstr>0</vt:lpwstr>
  </property>
</Properties>
</file>