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9"/>
  <workbookPr date1904="1" showInkAnnotation="0" codeName="ThisWorkbook" checkCompatibility="1" autoCompressPictures="0"/>
  <mc:AlternateContent xmlns:mc="http://schemas.openxmlformats.org/markup-compatibility/2006">
    <mc:Choice Requires="x15">
      <x15ac:absPath xmlns:x15ac="http://schemas.microsoft.com/office/spreadsheetml/2010/11/ac" url="/Volumes/ARTEXIA/AFF/AFF_6001_6500/6031_CLIGNANCOURT_127/6031_03/6031_03__DCE/ENVOI_DCE_10_02_2025_LOT_3/"/>
    </mc:Choice>
  </mc:AlternateContent>
  <xr:revisionPtr revIDLastSave="0" documentId="13_ncr:1_{99244837-B850-B442-846E-34E14A39166F}" xr6:coauthVersionLast="47" xr6:coauthVersionMax="47" xr10:uidLastSave="{00000000-0000-0000-0000-000000000000}"/>
  <bookViews>
    <workbookView xWindow="-36080" yWindow="500" windowWidth="34280" windowHeight="19400" tabRatio="1000" xr2:uid="{00000000-000D-0000-FFFF-FFFF00000000}"/>
  </bookViews>
  <sheets>
    <sheet name="DPGF LOT 3 + COMPLEMENT" sheetId="56" r:id="rId1"/>
  </sheets>
  <externalReferences>
    <externalReference r:id="rId2"/>
  </externalReferences>
  <definedNames>
    <definedName name="ADRESSE_IMM" localSheetId="0">#REF!</definedName>
    <definedName name="ADRESSE_IMM">#REF!</definedName>
    <definedName name="C._AFF" localSheetId="0">#REF!</definedName>
    <definedName name="C._AFF">#REF!</definedName>
    <definedName name="C._CLIENT" localSheetId="0">#REF!</definedName>
    <definedName name="C._CLIENT">#REF!</definedName>
    <definedName name="CCOMPOSITION" localSheetId="0">#REF!</definedName>
    <definedName name="CCOMPOSITION">#REF!</definedName>
    <definedName name="CDEFINITION" localSheetId="0">#REF!</definedName>
    <definedName name="CDEFINITION">#REF!</definedName>
    <definedName name="CEXE" localSheetId="0">#REF!</definedName>
    <definedName name="CEXE">#REF!</definedName>
    <definedName name="CLELOT" localSheetId="0">#REF!</definedName>
    <definedName name="CLELOT">#REF!</definedName>
    <definedName name="CLOT" localSheetId="0">#REF!</definedName>
    <definedName name="CLOT">#REF!</definedName>
    <definedName name="CMARCHE" localSheetId="0">#REF!</definedName>
    <definedName name="CMARCHE">#REF!</definedName>
    <definedName name="CODE_CLIENT" localSheetId="0">#REF!</definedName>
    <definedName name="CODE_CLIENT">#REF!</definedName>
    <definedName name="CODE_IMM" localSheetId="0">#REF!</definedName>
    <definedName name="CODE_IMM">#REF!</definedName>
    <definedName name="CODE_POSTAL" localSheetId="0">#REF!</definedName>
    <definedName name="CODE_POSTAL">#REF!</definedName>
    <definedName name="COPT" localSheetId="0">#REF!</definedName>
    <definedName name="COPT">#REF!</definedName>
    <definedName name="CPROJET" localSheetId="0">#REF!</definedName>
    <definedName name="CPROJET">#REF!</definedName>
    <definedName name="CPUNIT" localSheetId="0">#REF!</definedName>
    <definedName name="CPUNIT">#REF!</definedName>
    <definedName name="CQUANT" localSheetId="0">#REF!</definedName>
    <definedName name="CQUANT">#REF!</definedName>
    <definedName name="_xlnm.Criteria" localSheetId="0">#REF!</definedName>
    <definedName name="_xlnm.Criteria">#REF!</definedName>
    <definedName name="CSITUATION" localSheetId="0">#REF!</definedName>
    <definedName name="CSITUATION">#REF!</definedName>
    <definedName name="CU" localSheetId="0">#REF!</definedName>
    <definedName name="CU">#REF!</definedName>
    <definedName name="date_envoi_AO" localSheetId="0">#REF!</definedName>
    <definedName name="date_envoi_AO">#REF!</definedName>
    <definedName name="date_fin_AO" localSheetId="0">#REF!</definedName>
    <definedName name="date_fin_AO">#REF!</definedName>
    <definedName name="DEB" localSheetId="0">#REF!</definedName>
    <definedName name="DEB">#REF!</definedName>
    <definedName name="_xlnm.Extract" localSheetId="0">#REF!</definedName>
    <definedName name="_xlnm.Extract">#REF!</definedName>
    <definedName name="FIN" localSheetId="0">#REF!</definedName>
    <definedName name="FIN">#REF!</definedName>
    <definedName name="_xlnm.Print_Titles" localSheetId="0">'DPGF LOT 3 + COMPLEMENT'!$13:$16</definedName>
    <definedName name="MMARCHE" localSheetId="0">#REF!</definedName>
    <definedName name="MMARCHE">#REF!</definedName>
    <definedName name="MPROJET" localSheetId="0">#REF!</definedName>
    <definedName name="MPROJET">#REF!</definedName>
    <definedName name="MSITUATION" localSheetId="0">#REF!</definedName>
    <definedName name="MSITUATION">#REF!</definedName>
    <definedName name="N._AFF" localSheetId="0">#REF!</definedName>
    <definedName name="N._AFF">#REF!</definedName>
    <definedName name="NOMPROV" localSheetId="0">#REF!</definedName>
    <definedName name="NOMPROV">#REF!</definedName>
    <definedName name="NUM_CL" localSheetId="0">#REF!</definedName>
    <definedName name="NUM_CL">#REF!</definedName>
    <definedName name="OBJETAFFAIRE" localSheetId="0">#REF!</definedName>
    <definedName name="OBJETAFFAIRE">#REF!</definedName>
    <definedName name="reglages" localSheetId="0">'DPGF LOT 3 + COMPLEMENT'!#REF!,'DPGF LOT 3 + COMPLEMENT'!#REF!,'DPGF LOT 3 + COMPLEMENT'!#REF!,'DPGF LOT 3 + COMPLEMENT'!#REF!,'DPGF LOT 3 + COMPLEMENT'!#REF!,'DPGF LOT 3 + COMPLEMENT'!#REF!,'DPGF LOT 3 + COMPLEMENT'!#REF!,'DPGF LOT 3 + COMPLEMENT'!#REF!,'DPGF LOT 3 + COMPLEMENT'!#REF!,'DPGF LOT 3 + COMPLEMENT'!#REF!,'DPGF LOT 3 + COMPLEMENT'!#REF!,'DPGF LOT 3 + COMPLEMENT'!#REF!,'DPGF LOT 3 + COMPLEMENT'!#REF!,'DPGF LOT 3 + COMPLEMENT'!#REF!,'DPGF LOT 3 + COMPLEMENT'!#REF!,'DPGF LOT 3 + COMPLEMENT'!#REF!,'DPGF LOT 3 + COMPLEMENT'!#REF!,'DPGF LOT 3 + COMPLEMENT'!#REF!</definedName>
    <definedName name="reglages">#REF!,#REF!,#REF!,#REF!,#REF!,#REF!,#REF!,#REF!,#REF!,#REF!,#REF!,#REF!,#REF!,#REF!,#REF!,#REF!,#REF!,#REF!</definedName>
    <definedName name="RESPDOS" localSheetId="0">#REF!</definedName>
    <definedName name="RESPDOS">#REF!</definedName>
    <definedName name="TITRE" localSheetId="0">#REF!</definedName>
    <definedName name="TITRE">#REF!</definedName>
    <definedName name="VILLE" localSheetId="0">#REF!</definedName>
    <definedName name="VILLE">#REF!</definedName>
    <definedName name="_xlnm.Print_Area" localSheetId="0">'DPGF LOT 3 + COMPLEMENT'!$A$1:$H$270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261" i="56" l="1"/>
  <c r="H259" i="56"/>
  <c r="H263" i="56" s="1"/>
  <c r="H248" i="56"/>
  <c r="H247" i="56"/>
  <c r="H246" i="56"/>
  <c r="H242" i="56"/>
  <c r="H241" i="56"/>
  <c r="H240" i="56"/>
  <c r="H236" i="56"/>
  <c r="H232" i="56"/>
  <c r="H231" i="56"/>
  <c r="H225" i="56"/>
  <c r="H224" i="56"/>
  <c r="H250" i="56" s="1"/>
  <c r="H201" i="56"/>
  <c r="H200" i="56"/>
  <c r="H192" i="56"/>
  <c r="H191" i="56"/>
  <c r="H190" i="56"/>
  <c r="H185" i="56"/>
  <c r="H184" i="56"/>
  <c r="H180" i="56"/>
  <c r="H174" i="56"/>
  <c r="F173" i="56"/>
  <c r="F166" i="56"/>
  <c r="H166" i="56" s="1"/>
  <c r="F165" i="56"/>
  <c r="H165" i="56" s="1"/>
  <c r="H156" i="56"/>
  <c r="H155" i="56"/>
  <c r="H145" i="56"/>
  <c r="F144" i="56"/>
  <c r="H144" i="56" s="1"/>
  <c r="F143" i="56"/>
  <c r="H143" i="56" s="1"/>
  <c r="F139" i="56"/>
  <c r="H139" i="56" s="1"/>
  <c r="H138" i="56"/>
  <c r="F138" i="56"/>
  <c r="F137" i="56"/>
  <c r="H137" i="56" s="1"/>
  <c r="F128" i="56"/>
  <c r="H128" i="56" s="1"/>
  <c r="F127" i="56"/>
  <c r="H127" i="56" s="1"/>
  <c r="F126" i="56"/>
  <c r="H126" i="56" s="1"/>
  <c r="H117" i="56"/>
  <c r="H116" i="56"/>
  <c r="H112" i="56"/>
  <c r="H101" i="56"/>
  <c r="H100" i="56"/>
  <c r="H99" i="56"/>
  <c r="H95" i="56"/>
  <c r="H92" i="56"/>
  <c r="H91" i="56"/>
  <c r="H90" i="56"/>
  <c r="H87" i="56"/>
  <c r="F86" i="56"/>
  <c r="F179" i="56" s="1"/>
  <c r="H179" i="56" s="1"/>
  <c r="F85" i="56"/>
  <c r="F178" i="56" s="1"/>
  <c r="H178" i="56" s="1"/>
  <c r="H81" i="56"/>
  <c r="H77" i="56"/>
  <c r="H72" i="56"/>
  <c r="H65" i="56"/>
  <c r="H67" i="56" s="1"/>
  <c r="H58" i="56"/>
  <c r="H55" i="56"/>
  <c r="H52" i="56"/>
  <c r="H50" i="56"/>
  <c r="H45" i="56"/>
  <c r="H43" i="56"/>
  <c r="H42" i="56"/>
  <c r="H2" i="56"/>
  <c r="G2" i="56"/>
  <c r="H211" i="56" l="1"/>
  <c r="H158" i="56"/>
  <c r="H265" i="56"/>
  <c r="H85" i="56"/>
  <c r="H103" i="56" s="1"/>
  <c r="H266" i="56" s="1"/>
  <c r="H86" i="56"/>
  <c r="H267" i="56" l="1"/>
  <c r="H269" i="56" s="1"/>
  <c r="H268" i="56"/>
</calcChain>
</file>

<file path=xl/sharedStrings.xml><?xml version="1.0" encoding="utf-8"?>
<sst xmlns="http://schemas.openxmlformats.org/spreadsheetml/2006/main" count="328" uniqueCount="180">
  <si>
    <t>CODE</t>
  </si>
  <si>
    <t>LOT</t>
  </si>
  <si>
    <t>U</t>
  </si>
  <si>
    <t>QUANT</t>
  </si>
  <si>
    <t>ENS</t>
  </si>
  <si>
    <t>PU / € HT</t>
  </si>
  <si>
    <t>PT / € HT</t>
  </si>
  <si>
    <t>SOUS-TOTAL</t>
  </si>
  <si>
    <t>N° D'AFFAIRE</t>
  </si>
  <si>
    <t>DATE :</t>
  </si>
  <si>
    <t>DÉSIGNATION DES OUVRAGES</t>
  </si>
  <si>
    <t>TOTAL TTC</t>
  </si>
  <si>
    <t>GÉNÉRALITÉS</t>
  </si>
  <si>
    <t>TVA 10%</t>
  </si>
  <si>
    <t>RAV</t>
  </si>
  <si>
    <t>M2</t>
  </si>
  <si>
    <t>PM</t>
  </si>
  <si>
    <t>ML</t>
  </si>
  <si>
    <t>GRAVOIS</t>
  </si>
  <si>
    <t>TRAVAUX PRÉPARATOIRES</t>
  </si>
  <si>
    <t>DIVERS</t>
  </si>
  <si>
    <t>M3</t>
  </si>
  <si>
    <t>GÉNÉRALITÉ : PEINTURE AU PLOMB</t>
  </si>
  <si>
    <r>
      <rPr>
        <b/>
        <sz val="10"/>
        <rFont val="Arial Narrow"/>
        <family val="2"/>
      </rPr>
      <t>Les quantités sont données à titre indicatif, l'entreprise se doit de les vérifier et le cas échéant de les modifier. L'entreprise est seule responsable du quantitatif des ouvrages à traiter.</t>
    </r>
    <r>
      <rPr>
        <sz val="10"/>
        <rFont val="Arial Narrow"/>
        <family val="2"/>
      </rPr>
      <t xml:space="preserve">
L'entreprise est réputée :
• Avoir pris pleine connaissance de tous plans et documents utiles à la réalisation des travaux.
• Avoir apprécié exactement toutes les conditions d'exécution des ouvrages.
• Avoir procédé à une visite détaillée du site et avoir pris parfaitement connaissance de toutes les conditions physiques et de toutes les sujétions relatives aux lieux des travaux ainsi qu'au fonctionnement du chantier.
</t>
    </r>
  </si>
  <si>
    <t xml:space="preserve">• Installation d'un sanitaire de chantier intégrant cuvette, accessoire, cuve, dispositif de vidange. Coltinage, montage, installation et enlèvement suivant besoins du chantier et spécificités du site. Maintenance et nettoyage pendant la durée des travaux compris taxes et droits divers.
</t>
  </si>
  <si>
    <t>ARMOIRE ÉLECTRIQUE</t>
  </si>
  <si>
    <t>BRANCHEMENT ET COMPTEUR D'EAU</t>
  </si>
  <si>
    <t>PANNEAU DE CHANTIER</t>
  </si>
  <si>
    <t xml:space="preserve">Réalisation et pose de panneau de chantier réglementaire, comportant les caractéristiques de l'opération, le nom et l'adresse du maître d'ouvrage, du maître d'œuvre et des entreprises intervenantes.
</t>
  </si>
  <si>
    <t>CONSTAT D'HUISSIER</t>
  </si>
  <si>
    <t xml:space="preserve">Constat dressé par huissier au frais et à l'initiative de l'entrepreneur avant le début des travaux compris copies aux différents intéressés.
</t>
  </si>
  <si>
    <t>TCE</t>
  </si>
  <si>
    <t>En cas de présence de peinture au plomb, les intervenants devront impérativement être pourvus d'équipement individuel adapté à ces travaux à risques (combinaison journalière jettable, gants, masque à cartouche, lunettes, surchaussures…). 
Le chef d'entreprise concerné prendra toutes dispositions nécessaires en matière d'équipement, précaution, encadrement et suivi médical. Les informations adaptées seront communiquées par l'entreprise au coordonnateur SPS.</t>
  </si>
  <si>
    <t xml:space="preserve">Nettoyage au fur et à mesure de l'avancement des travaux de démolition et de dépose, mise en sac des gravois, manutention et transport dans les décharges publiques concernées, compris frais et taxes liés.
NOTA : Le chiffrage de l'entreprise s'appuiera sur le décret n° 2020-1817 du 29 décembre 2020.
L'entreprise devra faire la liste des produits dangereux et des produits polluants et prévoir un tri spécifique.
L'entreprise devra s'assurer  de la destination finale des déchets. Le carnet de bordereau de suivi devra être transmis en fin de chantier.
Il est strictement interdit de brûler ou d'enfouir les déchets sur le chantier.
</t>
  </si>
  <si>
    <r>
      <rPr>
        <b/>
        <i/>
        <sz val="10"/>
        <rFont val="Arial Narrow"/>
        <family val="2"/>
      </rPr>
      <t>maçonnerie :</t>
    </r>
    <r>
      <rPr>
        <i/>
        <sz val="10"/>
        <rFont val="Arial Narrow"/>
        <family val="2"/>
      </rPr>
      <t xml:space="preserve"> estimation par l'entreprise de la quantité totale de déchets générée et estimation des coûts associés à la gestion et à l'enlèvement de ces déchets</t>
    </r>
  </si>
  <si>
    <t>localisation : baraque de chantier dans le jardin</t>
  </si>
  <si>
    <t>localisation : WC dans le jardin</t>
  </si>
  <si>
    <t xml:space="preserve"> </t>
  </si>
  <si>
    <t>STRUCTURE</t>
  </si>
  <si>
    <t xml:space="preserve">localisation : parties communes traversées à RDC </t>
  </si>
  <si>
    <t>PROTECTIONS</t>
  </si>
  <si>
    <t>TRAVAUX TECHNIQUES LIÉS</t>
  </si>
  <si>
    <t>TRAVAUX COMPLEMENTAIRES DE MAÇONNERIES</t>
  </si>
  <si>
    <t>localisation : murs périphériques de la cour</t>
  </si>
  <si>
    <t>localisation : fontaine sur sur ou sur jardin</t>
  </si>
  <si>
    <t>TOTAL CAVES HT (TVA à 10%)</t>
  </si>
  <si>
    <t>TOTAL CAVES TTC</t>
  </si>
  <si>
    <t xml:space="preserve">Installation d'une armoire de chantier raccordée sur les services généraux et équipée d'un disjoncteur, de prises de courant à l'usage de l'ensemble des intervenants, d'un arrêt d'urgence type coup de poing compris toutes démarches nécessaires à cette installation; consommation à la charge du Maître d'ouvrage.
</t>
  </si>
  <si>
    <t xml:space="preserve">Eau à tirer pour les besoins du chantier sur robinet de puisage mis à la disposition par le Maître d'Ouvrage, compris vanne quart de tour avec raccord au nez et tuyau; consommation à la charge du Maître d'ouvrage.
</t>
  </si>
  <si>
    <t>INSTALLATION DE CHANTIER</t>
  </si>
  <si>
    <t>COP</t>
  </si>
  <si>
    <t>Immeuble 127 rue de Clignancourt 75018 PARIS</t>
  </si>
  <si>
    <t>0000</t>
  </si>
  <si>
    <t>0010</t>
  </si>
  <si>
    <t>REMARQUES CONCERNANT LE QUANTITATIF</t>
  </si>
  <si>
    <t>0020</t>
  </si>
  <si>
    <t>0030</t>
  </si>
  <si>
    <t>DÉBARRAS DES INSTALLATIONS PRIVATIVES</t>
  </si>
  <si>
    <t>STATIONNEMENT ET EMPRISE SUR LE DOMAINE PUBLIC</t>
  </si>
  <si>
    <t xml:space="preserve">Pendant la période de préparation du chantier, l'Entrepreneur aura à sa charge toutes les démarches vis-à-vis de la ville de Paris pour :
- réserver les deux places de stationnement situées à proximité (voir plans N°6EX et N°6PR) pendant toute la durée du chantier
- obtenir l'avis favorable de la ville au sujet de l'emprise des échafaudages sur le domaine public
Les frais de réservation des deux places et les frais d'emprise des échafaudages seront à la charge de l'Entrepreneur.
</t>
  </si>
  <si>
    <t>MAÇ</t>
  </si>
  <si>
    <t xml:space="preserve">Il devra être organisé le débarras de l'ensemble des caves de l'immeuble avant le démarrage du chantier.
</t>
  </si>
  <si>
    <t>DÉBARRAS DES CAVES</t>
  </si>
  <si>
    <t xml:space="preserve">En fonction des besoins du chantier, certaines caves devront être accessibles et libres de tout stockage pour permettre la bonne exécution des travaux. 
Le débarras de ces lots privatifs reste à l'initiative et à la charge de leurs propriétaires.
</t>
  </si>
  <si>
    <t>A LA CHARGE DES LOCATAIRES</t>
  </si>
  <si>
    <t>Localisation : ensemble des caves</t>
  </si>
  <si>
    <t xml:space="preserve">Protections des accès par polyanes au sols et bas de murs lorsque nécessaire.
Nettoyage soigné en fin de chantier.
</t>
  </si>
  <si>
    <t>localisation : parties communes à RDC</t>
  </si>
  <si>
    <t>ELEC</t>
  </si>
  <si>
    <t>ÉCLAIRAGE</t>
  </si>
  <si>
    <t xml:space="preserve">Installation d'un éclairage provisoire de chantier. Pose et dépose à la fin du chantier.
</t>
  </si>
  <si>
    <t>Localisation : caves</t>
  </si>
  <si>
    <t>SÉCURITÉ</t>
  </si>
  <si>
    <t xml:space="preserve">Complément d'étaiement, toutes mesures de sécurité. Selon nécessité et demande du maître d'œuvre s'il y a lieu.
Compris tout remaniement au cours du chantier.
</t>
  </si>
  <si>
    <t>DÉMOLITION</t>
  </si>
  <si>
    <t>localisation : caves zone sous bâtiment rue, ensemble des cloisons</t>
  </si>
  <si>
    <t>localisation : caves zone sous cour, ensemble des cloisons</t>
  </si>
  <si>
    <t xml:space="preserve">• Dépose de la structure existante et mise à la décharge.
</t>
  </si>
  <si>
    <t>localisation : 2 fers HEA, caves zone sous bâtiment rue</t>
  </si>
  <si>
    <t>localisation : caves zone sous cour</t>
  </si>
  <si>
    <t xml:space="preserve">• Démolition de chape maçonnée et évacuation des gravois. Nous rappelons que toutes les caves n'ont pas été visitées, faute d'accès lors de notre passage. Si d'autres chapes sont constatées durant les travaux, leur démolition feront l'objet d'un chiffrage complémentaire.
</t>
  </si>
  <si>
    <t>CURAGE ET PASSIVATION EN PLAFONDS</t>
  </si>
  <si>
    <t>localisation : caves zone sous bâtiment rue</t>
  </si>
  <si>
    <t>ETUDE TECHNIQUE</t>
  </si>
  <si>
    <t xml:space="preserve">La note de calcul du bureau d'études mandaté par l'entreprise devra être impérativement transmise par l'entreprise pour justifier le dimensionnement  de l'ensemble des ouvrages en sous-œuvre du plancher haut des caves.
</t>
  </si>
  <si>
    <t>Localisation : ensemble des plafonds concernés par les travaux</t>
  </si>
  <si>
    <t xml:space="preserve">POTEAUX </t>
  </si>
  <si>
    <r>
      <t xml:space="preserve">Fourniture et pose de fers HEA de 140, </t>
    </r>
    <r>
      <rPr>
        <b/>
        <sz val="10"/>
        <rFont val="Arial Narrow"/>
        <family val="2"/>
      </rPr>
      <t>dimentionnement à adapter suivant la note de calcul du BET</t>
    </r>
    <r>
      <rPr>
        <sz val="10"/>
        <rFont val="Arial Narrow"/>
        <family val="2"/>
      </rPr>
      <t xml:space="preserve">, formant poteaux, posés sur semelles dito par platines boulonnées et soudées. Suivant plan schématique.
</t>
    </r>
  </si>
  <si>
    <t>MISE EN PLACE OSSATURE HEA 200</t>
  </si>
  <si>
    <t>localisation : caves zone sous bâtiment rue (x8)</t>
  </si>
  <si>
    <t>localisation : caves zone sous cour (x8)</t>
  </si>
  <si>
    <t>MISE EN PLACE OSSATURE IPE 160 (entraxe 70cm env.)</t>
  </si>
  <si>
    <t>localisation : caves zone sous bâtiment rue (x40)</t>
  </si>
  <si>
    <t>localisation : caves zone sous cour (x48)</t>
  </si>
  <si>
    <t>REMPLISSAGE ENTRE ÉLÉMENTS D'OSSATURE MÉTALLIQUE</t>
  </si>
  <si>
    <t xml:space="preserve">• Fourniture de bardeaux préfabriqués terre cuite ou béton
• Pose entre les profilés
• Bourrage béton soigné entre bardeaux et sous-face de l'ancien plafond
</t>
  </si>
  <si>
    <t>REMPLACEMENT LINTEAU</t>
  </si>
  <si>
    <t xml:space="preserve">Remplacement de linteau dégradé par HEB ou IPN double en appui dans les murs porteurs sur sommiers de réception en béton anti retrait armé à déterminer selon calcul du BET.
Intervention en passe alternée pour ne pas destabiliser la structure.
scellement et blocage au mortier expansif, application de deux couches de peinture antirouille, toutes sujétions de blocage en briques pleines hourdées à plat et calfeutrement au mortier de chaux.
Compris tout étaiement nécessaire.
</t>
  </si>
  <si>
    <t>localisation : caves zone sous bâtiment rue, double IPN</t>
  </si>
  <si>
    <t>localisation : caves zone sous cour, double IPN</t>
  </si>
  <si>
    <t>MAC</t>
  </si>
  <si>
    <t>REMPLACEMENT LINTEAU SOUPIRAIL</t>
  </si>
  <si>
    <t xml:space="preserve">En remplacement des linteaux de soupiraux détériorés, fourniture et pose de profil métallique type IPN, section suivant étude technique du BET mandaté par l'entreprise, en appui dans les murs porteurs sur sommiers de réception en béton anti retrait armé compris étaiement préalable du plancher, retaille des saignées dans mur en meulières, scellement et blocage au mortier expansif, application de deux couches de peinture antirouille, toutes sujétions de blocage en briques pleines hourdées à plat et calfeutrement au mortier de chaux.
</t>
  </si>
  <si>
    <t>localisation : caves zone sous bâtiment cour, double IPN</t>
  </si>
  <si>
    <t>DÉCAPAGE SOL</t>
  </si>
  <si>
    <r>
      <t>• Décapage du sol de</t>
    </r>
    <r>
      <rPr>
        <b/>
        <sz val="10"/>
        <rFont val="Arial Narrow"/>
        <family val="2"/>
      </rPr>
      <t xml:space="preserve"> 20 cm env</t>
    </r>
    <r>
      <rPr>
        <sz val="10"/>
        <rFont val="Arial Narrow"/>
        <family val="2"/>
      </rPr>
      <t xml:space="preserve">., mise à décharge des terres en excédent.
Prévoir la réalisation d'une marche supplémentaire en pied d'escalier d'accès aux caves (du bâtiment rue).
• Pour obtenir un sol avec une horizontalité satisfaisante et un état de surface homogène, ratissage des points hauts et apports aux points bas, régalage final.
</t>
    </r>
  </si>
  <si>
    <t>localisation : caves zone sous bâtiment rue, ensemble des sols</t>
  </si>
  <si>
    <t>localisation : caves zone sous cour, ensemble des sols</t>
  </si>
  <si>
    <t>localisation : caves zone sous bâtiment cour, parties communes</t>
  </si>
  <si>
    <t>REJOINTOIEMENT PIEDS DE MUR</t>
  </si>
  <si>
    <t xml:space="preserve">Reprises ponctuelles sur pieds de murs déchaussés. Blocages et révision de joints au mortier de chaux sur les parties basse H 40cm
</t>
  </si>
  <si>
    <t>Localisation : caves zone sous bâtiment rue, murs périphériques</t>
  </si>
  <si>
    <t>localisation : caves zone sous cour, murs périphériques</t>
  </si>
  <si>
    <t>CLOISONS SÉPARATIVES REFECTION</t>
  </si>
  <si>
    <t xml:space="preserve">Sur terre battue, après régalage général et restitution de l'état de surface, épandage soigné de gravillons roulés (épaisseur env. 5 cm).
</t>
  </si>
  <si>
    <t>localisation : caves zone sous bâtiment rue, parties communes</t>
  </si>
  <si>
    <t>localisation : caves zone sous cour, parties communes</t>
  </si>
  <si>
    <t>PORTES CAVES</t>
  </si>
  <si>
    <t xml:space="preserve">Fourniture et pose de portes en bois à claire-voie (scellements, petites fournitures, serrure + 3 clefs, numérotation des portes).
Compris dépose et mise à la décharge des portes existantes
</t>
  </si>
  <si>
    <t>localisation : caves zone sous bâtiment cour</t>
  </si>
  <si>
    <t>AGRANDISSEMENT DE SOUPIRAIL</t>
  </si>
  <si>
    <t xml:space="preserve">• Sondages de repérage des soupiraux à agrandir.
• Carottage en oblique et en plusieurs passes de gros mur en moellons pour agrandir l'orifice de ventilation de caves compris protections à l'intérieur du volume de cave.
• Blocages des pourtours, réfection des joints d'appareillage au mortier de chaux.
• Traitement soigné des épaufrures et couturage de fissures suivant nécessité.
• Complément de maçonnerie au mortier de chaux suivant état des conduits en agrandissement et au niveau de la façade cour et de la façade rue.
</t>
  </si>
  <si>
    <t>localisation : ensemble des soupiraux</t>
  </si>
  <si>
    <t>RÉOUVERTURE DE SOUPIRAIL</t>
  </si>
  <si>
    <t xml:space="preserve">• Sondages de repérage des soupiraux condamnés
• Réouverture par carottage en oblique et en plusieurs passes de gros mur en moellons pour ouvrir l'ancien orifice de ventilation de caves compris protections à l'intérieur du volume de cave.
• Blocages des pourtours, réfection des joints d'appareillage au mortier de chaux.
• Traitement soigné des épaufrures et couturage de fissures suivant nécessité.
• Complément de maçonnerie au mortier de chaux suivant état des conduits en réouverture et au niveau de la cour et de la façade arrière du bâtiment B.
• Fourniture et pose d'une nouvelle grille de ventilation en métal déployé fixées sur cadre compris cordon étanche en périmétrie et dépose des anciennes grilles. 
Fourniture, pose et scellement de grilles en métal constituées d'un cadre en cornière avec angles soudés et pattes de scellements, remplissage par métal déployé soudé à l'intérieur des cornières compris peinture antirouille et toutes sujétions de rectification nécessaire du tableau du soupirail.
</t>
  </si>
  <si>
    <t>localisation : soupirail de la cave 1</t>
  </si>
  <si>
    <t xml:space="preserve">provision pour </t>
  </si>
  <si>
    <t>GRILLE DE SOUPIRAIL</t>
  </si>
  <si>
    <t xml:space="preserve">• Remplacement des grilles de ventilation de cave sur soubassement, façade et tabernacle. Fourniture, pose et scellement de grilles de ventilation à ailettes en acier TORDJMAN Métal, cadre cornière avec angles soudés et pattes de scellements, compris toutes sujétions de rectification nécessaire du tableau du soupirail.
• Application d'une peinture anticorrosion en phase acqueuse (résines alkydes uréthanes) en deux couches qualité extérieure sur une couche d'impression antirouille compris lessivage et grattage des peintures écaillées et des parties oxydées.
</t>
  </si>
  <si>
    <t>PIERRE DE SEUIL 1,60 M DE LONG</t>
  </si>
  <si>
    <t xml:space="preserve">Recouvrement de seuil par pierre marbrière de 30mm épaisseur collée sur système d'étanchéité liquide armaturé en plein avec une couche de sable de silice en finition compris angle adouci, larmier et plinthes
</t>
  </si>
  <si>
    <t>localisation : pierre de seuil de la porte cochère</t>
  </si>
  <si>
    <t>INTERVENTIONS PONCTUELLES PLOMBERIE</t>
  </si>
  <si>
    <t>INTERVENTIONS PONCTUELLES ÉLECTRICITÉ</t>
  </si>
  <si>
    <t>NETTOYAGE FIN DE CHANTIER</t>
  </si>
  <si>
    <t xml:space="preserve">Nettoyage, compris lavage ou essuyage des sols des parties communes concernées. 
</t>
  </si>
  <si>
    <t>BASE VIE MODULAIRE4/5 OUVRIERS ET SANITAIRE</t>
  </si>
  <si>
    <t>• Installation et désinstallation de bungalow de chantier prééquipés et précablés pour vestiaires, sanitaires et réfectoire à l'usage de tous les intervenants compris double transport et frais de location pendant la durée du chantier, toutes démarches nécessaires à cette installation et toutes sujétions de raccordement sur les réseaux communs</t>
  </si>
  <si>
    <t>provision pour</t>
  </si>
  <si>
    <t xml:space="preserve">NOTA : Un plan de principe et un plan de zonage du R-1 sont fournis dans le cadre de cette étude pour le chiffrage.
</t>
  </si>
  <si>
    <t>• Façon d'empochements dans maçonnerie porteuse</t>
  </si>
  <si>
    <t>• Fourniture et pose poutres métalliques HEA 200 suivant note de calcul du BE</t>
  </si>
  <si>
    <t>• Scellement et blocage au mortier expansif</t>
  </si>
  <si>
    <t>• 2 couches antirouille sur nouvelle ossature</t>
  </si>
  <si>
    <t>• Cales métalliques de blocage entre la nouvelle et l'ancienne ossature</t>
  </si>
  <si>
    <t xml:space="preserve">• Points et cordons de soudure à la demande
</t>
  </si>
  <si>
    <t>• Façon d'empochements dans maçonnerie porteuse et liaisonnement sur poutres  HEA 200.</t>
  </si>
  <si>
    <t>• Sommiers de réception BA</t>
  </si>
  <si>
    <t>• Fourniture et pose de poutrelles métalliques IPE 160 suivant note de calcul du BE</t>
  </si>
  <si>
    <t xml:space="preserve">       </t>
  </si>
  <si>
    <t>PLAN DE PRINCIPE</t>
  </si>
  <si>
    <t xml:space="preserve">• Restitution des cloisonnements dito implantation actuelle
• Terrassement pour longrines de fondations
• Coulage des fondations y c. armatures
• Cloisonnement en parpaings creux de 10cm ajouré en pied et en tête
</t>
  </si>
  <si>
    <t xml:space="preserve">Un plan de principe du R-1 est fourni dans le cadre de cette étude pour le chiffrage.
</t>
  </si>
  <si>
    <t xml:space="preserve">• Curage des plafonds
• Brossage et passivation des fers conservés 
• Sondage de l'ensemble des plafonds, piochage des parties soufflées, dégradées ou sonnant creux en plâtre.
• Raccord au mortier de plâtre gros après dépoussiérage des surfaces à enduire compris armature galvanisée suivant l'importance de la surface à traiter et l'hétérogénéité du support, renformis nécessaires et finition dressée. 
</t>
  </si>
  <si>
    <t xml:space="preserve">GRAVILLONS EN SOLS </t>
  </si>
  <si>
    <t>ALMENTATION EAU FROIDE</t>
  </si>
  <si>
    <t>ALMENTATION GAZ</t>
  </si>
  <si>
    <t xml:space="preserve">NOTA : Intervention de GRDF avant les travaux de renforcement de structure.
</t>
  </si>
  <si>
    <t>RÉSEAU ÉLECTRIQUE</t>
  </si>
  <si>
    <t>RÉFECTION COMPLÈTE DE L'ECLAIRAGE DES CAVES</t>
  </si>
  <si>
    <t xml:space="preserve">• Mise en volant de l'ensemble des dispositifs d'alimentation et d'évacuation d'eau
• Mise en place de canalisations souples si nécessaire pendant la durée du chantier pour ne pas neutraliser l'utilisation des réseaux d'évacuation.
• Modification des dispositifs d'alimentation et d'évacuation d'eau là où nécessaire pour permettre la bonne réalisation des travaux et la mise en œuvre des ouvrages confortatifs.
• Raccrochage des réseaux suite au renforcement , compris toutes sujétions d'exécution  nécessaire.
</t>
  </si>
  <si>
    <t>PRISES DE COURANT ÉTANCHE</t>
  </si>
  <si>
    <t>TABLEAU DE PROTECTION</t>
  </si>
  <si>
    <t>Fourniture et pose d'une tableau modulaire de protection et de commande LEGRAND ou similaire dans coffret de ditribution, emplacements pour dispositifs de répartition, protection phases et sectionnement neutre des circuits emplacements pour disjoncteur, contacteur jour/nuit compris étiquetage des lignes et raccordement de l'ensemble des alimentations existantes.</t>
  </si>
  <si>
    <t>localisation : caves</t>
  </si>
  <si>
    <r>
      <t xml:space="preserve">• Neutralisation et dégrafage provisoire des installations électriques, compris hublots d'éclairage fixés au plafond ou en partie haute des murs, gênant la mise en œuvre des ouvrages de renforcement de plancher. 
• Dépose des câbles et fourreaux inutilisés et inactifs. Compris bouchements soignés de maçonnerie.
• </t>
    </r>
    <r>
      <rPr>
        <b/>
        <u/>
        <sz val="10"/>
        <rFont val="Arial Narrow"/>
        <family val="2"/>
      </rPr>
      <t>Raccrochage soigné sur rails métalliques</t>
    </r>
    <r>
      <rPr>
        <sz val="10"/>
        <rFont val="Arial Narrow"/>
        <family val="2"/>
      </rPr>
      <t xml:space="preserve"> et adapté aux nouveaux ouvrages sur les murs en fin de travaux, compris fourniture et pose de colliers et accessoires.
• Compris toutes sujétions d'exécution nécessaire.
</t>
    </r>
  </si>
  <si>
    <r>
      <t xml:space="preserve">Réfection de l'installation d'éclairage sous tubes plastiques étanches IRO et cables RO2V, compris douilles, globes étanches </t>
    </r>
    <r>
      <rPr>
        <b/>
        <sz val="10"/>
        <rFont val="Arial Narrow"/>
        <family val="2"/>
      </rPr>
      <t>(9 unités)</t>
    </r>
    <r>
      <rPr>
        <sz val="10"/>
        <rFont val="Arial Narrow"/>
        <family val="2"/>
      </rPr>
      <t xml:space="preserve"> classe II MAP 400 de marque SARLAM ou équivalent et ampoules de 75 W; Raccordement sur le réseau existant des services généraux. 
Commande générale par boutons poussoirs va-et-vient lumineux; répartis dans les couloirs de cave et jusqu'en haut de l'escalier. 
Dépose de l'ancienne installation et mise à la décharge</t>
    </r>
  </si>
  <si>
    <r>
      <t xml:space="preserve">Réfection de l'installation d'éclairage sous tubes plastiques étanches IRO et cables Réfection de l'installation d'alimentation de prise de courant étanches </t>
    </r>
    <r>
      <rPr>
        <b/>
        <sz val="10"/>
        <rFont val="Arial Narrow"/>
        <family val="2"/>
      </rPr>
      <t>(3 unités)</t>
    </r>
    <r>
      <rPr>
        <sz val="10"/>
        <rFont val="Arial Narrow"/>
        <family val="2"/>
      </rPr>
      <t xml:space="preserve"> 16 A+T, type PLEXO, sous tube IRO et raccordement au réseau.</t>
    </r>
  </si>
  <si>
    <t xml:space="preserve">Les caves doivent être entièrement vidés par leurs propriétaires avant le début des travaux. Dans le cas où il resterait des détritus à mettre à décharge : chiffrage pour 20 M3 (estimatif)  —&gt; chargement, évacuation, mise à décharge.
</t>
  </si>
  <si>
    <t>Liste des déchets à trier :
........................................................................................................................................................................................................................................</t>
  </si>
  <si>
    <t>Liste des points de collecte à indiquer par l'entreprise (identification avec raison sociale, adresse et type d'installation) :
........................................................................................................................................................................................................................................</t>
  </si>
  <si>
    <t>DPGF - LOT 3 - STRUCTURE CAVES</t>
  </si>
  <si>
    <r>
      <t xml:space="preserve">• Afin de permettre les travaux de renforcement structurel des planchers haut du sous-sol, démolition de l'ensemble des cloisons non-porteuses et la dépose des portes sans conservation. </t>
    </r>
    <r>
      <rPr>
        <b/>
        <sz val="10"/>
        <rFont val="Arial Narrow"/>
        <family val="2"/>
      </rPr>
      <t>HSP d'environ 2,10 m</t>
    </r>
    <r>
      <rPr>
        <sz val="10"/>
        <rFont val="Arial Narrow"/>
        <family val="2"/>
      </rPr>
      <t xml:space="preserve">
</t>
    </r>
  </si>
  <si>
    <t>localisation : caves zone sous bâtiment cour, cloison entre lots 21 et 22</t>
  </si>
  <si>
    <t>localisation : 2 fers HEA, caves 20 et 21, sous bâtiment cour</t>
  </si>
  <si>
    <t>localisation : caves zone bâtiment cour (x4)</t>
  </si>
  <si>
    <t>localisation : caves zone bâtiment cour (x20)</t>
  </si>
  <si>
    <t xml:space="preserve">localisation : caves zone bâtiment cour </t>
  </si>
  <si>
    <t>localisation : caves zone sous bâtiment rue, PV adaptation des regards</t>
  </si>
  <si>
    <t>localisation : caves zone sous bâtiment cour, PV adaptation des regards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</si>
</sst>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
    <numFmt numFmtId="166" formatCode="d/mm/yyyy"/>
    <numFmt numFmtId="167" formatCode="#,##0.0"/>
    <numFmt numFmtId="168" formatCode="#,##0.00\ &quot; F&quot;;\-#,##0.00\ &quot; F&quot;;&quot;&quot;"/>
  </numFmts>
  <fonts count="35">
    <font>
      <sz val="10"/>
      <name val="N Helvetica Narrow"/>
    </font>
    <font>
      <b/>
      <sz val="10"/>
      <name val="N Helvetica Narrow"/>
    </font>
    <font>
      <sz val="10"/>
      <name val="Arial"/>
      <family val="2"/>
    </font>
    <font>
      <sz val="10"/>
      <name val="Arial Narrow"/>
      <family val="2"/>
    </font>
    <font>
      <b/>
      <sz val="10"/>
      <name val="Arial Narrow"/>
      <family val="2"/>
    </font>
    <font>
      <i/>
      <sz val="12"/>
      <name val="Arial Narrow"/>
      <family val="2"/>
    </font>
    <font>
      <b/>
      <sz val="12"/>
      <name val="Arial Narrow"/>
      <family val="2"/>
    </font>
    <font>
      <sz val="24"/>
      <name val="Arial"/>
      <family val="2"/>
    </font>
    <font>
      <sz val="14"/>
      <name val="Arial Narrow"/>
      <family val="2"/>
    </font>
    <font>
      <sz val="24"/>
      <name val="Arial Narrow"/>
      <family val="2"/>
    </font>
    <font>
      <b/>
      <sz val="24"/>
      <name val="Arial Narrow"/>
      <family val="2"/>
    </font>
    <font>
      <b/>
      <sz val="14"/>
      <name val="Arial Narrow"/>
      <family val="2"/>
    </font>
    <font>
      <i/>
      <sz val="10"/>
      <name val="Arial Narrow"/>
      <family val="2"/>
    </font>
    <font>
      <sz val="7"/>
      <name val="Arial Narrow"/>
      <family val="2"/>
    </font>
    <font>
      <sz val="10"/>
      <color indexed="10"/>
      <name val="Arial Narrow"/>
      <family val="2"/>
    </font>
    <font>
      <b/>
      <sz val="24"/>
      <name val="Arial"/>
      <family val="2"/>
    </font>
    <font>
      <b/>
      <sz val="14"/>
      <name val="Arial"/>
      <family val="2"/>
    </font>
    <font>
      <sz val="10"/>
      <name val="N Helvetica Narrow"/>
    </font>
    <font>
      <b/>
      <i/>
      <sz val="10"/>
      <name val="Arial Narrow"/>
      <family val="2"/>
    </font>
    <font>
      <b/>
      <i/>
      <u/>
      <sz val="10"/>
      <name val="Arial Narrow"/>
      <family val="2"/>
    </font>
    <font>
      <b/>
      <u/>
      <sz val="10"/>
      <name val="Arial Narrow"/>
      <family val="2"/>
    </font>
    <font>
      <sz val="10"/>
      <color rgb="FFFF0000"/>
      <name val="Arial Narrow"/>
      <family val="2"/>
    </font>
    <font>
      <i/>
      <sz val="10"/>
      <color rgb="FFFF0000"/>
      <name val="Arial Narrow"/>
      <family val="2"/>
    </font>
    <font>
      <sz val="10"/>
      <color rgb="FF006666"/>
      <name val="Arial Narrow"/>
      <family val="2"/>
    </font>
    <font>
      <u/>
      <sz val="10"/>
      <color theme="10"/>
      <name val="N Helvetica Narrow"/>
    </font>
    <font>
      <u/>
      <sz val="10"/>
      <color theme="11"/>
      <name val="N Helvetica Narrow"/>
    </font>
    <font>
      <b/>
      <sz val="10"/>
      <color theme="2" tint="-0.749992370372631"/>
      <name val="Arial Narrow"/>
      <family val="2"/>
    </font>
    <font>
      <sz val="10"/>
      <color theme="2" tint="-0.749992370372631"/>
      <name val="Arial Narrow"/>
      <family val="2"/>
    </font>
    <font>
      <b/>
      <sz val="10"/>
      <color rgb="FFFF0000"/>
      <name val="Arial Narrow"/>
      <family val="2"/>
    </font>
    <font>
      <sz val="11"/>
      <color rgb="FF008000"/>
      <name val="Arial Narrow"/>
      <family val="2"/>
    </font>
    <font>
      <b/>
      <sz val="10"/>
      <color theme="1"/>
      <name val="Arial Narrow"/>
      <family val="2"/>
    </font>
    <font>
      <sz val="10"/>
      <color theme="1"/>
      <name val="Arial Narrow"/>
      <family val="2"/>
    </font>
    <font>
      <i/>
      <sz val="10"/>
      <color theme="5" tint="-0.249977111117893"/>
      <name val="Arial Narrow"/>
      <family val="2"/>
    </font>
    <font>
      <b/>
      <sz val="10"/>
      <color theme="5" tint="-0.249977111117893"/>
      <name val="Arial Narrow"/>
      <family val="2"/>
    </font>
    <font>
      <sz val="10"/>
      <color theme="5" tint="-0.249977111117893"/>
      <name val="Arial Narrow"/>
      <family val="2"/>
    </font>
  </fonts>
  <fills count="13">
    <fill>
      <patternFill patternType="none"/>
    </fill>
    <fill>
      <patternFill patternType="gray125"/>
    </fill>
    <fill>
      <patternFill patternType="solid">
        <fgColor indexed="65"/>
        <bgColor indexed="64"/>
      </patternFill>
    </fill>
    <fill>
      <patternFill patternType="solid">
        <fgColor indexed="23"/>
        <bgColor indexed="64"/>
      </patternFill>
    </fill>
    <fill>
      <patternFill patternType="solid">
        <fgColor indexed="22"/>
        <bgColor indexed="64"/>
      </patternFill>
    </fill>
    <fill>
      <patternFill patternType="solid">
        <fgColor theme="0" tint="-0.249977111117893"/>
        <bgColor indexed="64"/>
      </patternFill>
    </fill>
    <fill>
      <patternFill patternType="solid">
        <fgColor rgb="FFC0C0C0"/>
        <bgColor rgb="FF000000"/>
      </patternFill>
    </fill>
    <fill>
      <patternFill patternType="solid">
        <fgColor rgb="FFFFFFCC"/>
        <bgColor indexed="64"/>
      </patternFill>
    </fill>
    <fill>
      <patternFill patternType="solid">
        <fgColor rgb="FFFFFF99"/>
        <bgColor indexed="64"/>
      </patternFill>
    </fill>
    <fill>
      <patternFill patternType="solid">
        <fgColor rgb="FFFFFFFF"/>
        <bgColor rgb="FF000000"/>
      </patternFill>
    </fill>
    <fill>
      <patternFill patternType="solid">
        <fgColor theme="0"/>
        <bgColor indexed="64"/>
      </patternFill>
    </fill>
    <fill>
      <patternFill patternType="solid">
        <fgColor theme="0" tint="-0.249977111117893"/>
        <bgColor rgb="FF000000"/>
      </patternFill>
    </fill>
    <fill>
      <patternFill patternType="gray125">
        <fgColor rgb="FF000000"/>
      </patternFill>
    </fill>
  </fills>
  <borders count="31">
    <border>
      <left/>
      <right/>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style="thin">
        <color indexed="22"/>
      </right>
      <top style="thin">
        <color indexed="22"/>
      </top>
      <bottom/>
      <diagonal/>
    </border>
    <border>
      <left style="thin">
        <color indexed="22"/>
      </left>
      <right style="thin">
        <color indexed="22"/>
      </right>
      <top style="thin">
        <color indexed="22"/>
      </top>
      <bottom/>
      <diagonal/>
    </border>
    <border>
      <left style="thin">
        <color indexed="22"/>
      </left>
      <right style="thin">
        <color auto="1"/>
      </right>
      <top style="thin">
        <color indexed="22"/>
      </top>
      <bottom/>
      <diagonal/>
    </border>
    <border>
      <left style="thin">
        <color auto="1"/>
      </left>
      <right/>
      <top style="thin">
        <color auto="1"/>
      </top>
      <bottom style="thin">
        <color indexed="22"/>
      </bottom>
      <diagonal/>
    </border>
    <border>
      <left/>
      <right/>
      <top style="thin">
        <color auto="1"/>
      </top>
      <bottom style="thin">
        <color indexed="22"/>
      </bottom>
      <diagonal/>
    </border>
    <border>
      <left/>
      <right style="thin">
        <color auto="1"/>
      </right>
      <top style="thin">
        <color auto="1"/>
      </top>
      <bottom style="thin">
        <color indexed="22"/>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style="thin">
        <color theme="0" tint="-0.249977111117893"/>
      </left>
      <right/>
      <top/>
      <bottom style="thin">
        <color auto="1"/>
      </bottom>
      <diagonal/>
    </border>
    <border>
      <left/>
      <right style="thin">
        <color theme="0" tint="-0.249977111117893"/>
      </right>
      <top/>
      <bottom style="thin">
        <color auto="1"/>
      </bottom>
      <diagonal/>
    </border>
    <border>
      <left/>
      <right style="thin">
        <color theme="0" tint="-0.249977111117893"/>
      </right>
      <top style="thin">
        <color theme="0" tint="-0.249977111117893"/>
      </top>
      <bottom/>
      <diagonal/>
    </border>
    <border>
      <left/>
      <right/>
      <top style="thin">
        <color indexed="22"/>
      </top>
      <bottom style="thin">
        <color indexed="22"/>
      </bottom>
      <diagonal/>
    </border>
    <border>
      <left/>
      <right/>
      <top/>
      <bottom style="thin">
        <color rgb="FFC0C0C0"/>
      </bottom>
      <diagonal/>
    </border>
  </borders>
  <cellStyleXfs count="838">
    <xf numFmtId="0" fontId="0" fillId="0" borderId="0"/>
    <xf numFmtId="0" fontId="17" fillId="0" borderId="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cellStyleXfs>
  <cellXfs count="221">
    <xf numFmtId="0" fontId="0" fillId="0" borderId="0" xfId="0"/>
    <xf numFmtId="0" fontId="2" fillId="0" borderId="0" xfId="0" applyFont="1"/>
    <xf numFmtId="0" fontId="3" fillId="0" borderId="0" xfId="0" applyFont="1"/>
    <xf numFmtId="0" fontId="5" fillId="0" borderId="2" xfId="0" applyFont="1" applyBorder="1" applyAlignment="1">
      <alignment horizontal="centerContinuous"/>
    </xf>
    <xf numFmtId="0" fontId="5" fillId="0" borderId="4" xfId="0" applyFont="1" applyBorder="1" applyAlignment="1">
      <alignment horizontal="centerContinuous"/>
    </xf>
    <xf numFmtId="166" fontId="6" fillId="0" borderId="5" xfId="0" applyNumberFormat="1" applyFont="1" applyBorder="1" applyAlignment="1">
      <alignment horizontal="centerContinuous"/>
    </xf>
    <xf numFmtId="0" fontId="6" fillId="0" borderId="6" xfId="0" applyFont="1" applyBorder="1" applyAlignment="1">
      <alignment horizontal="centerContinuous" textRotation="64"/>
    </xf>
    <xf numFmtId="0" fontId="3" fillId="0" borderId="0" xfId="0" applyFont="1" applyAlignment="1">
      <alignment horizontal="center"/>
    </xf>
    <xf numFmtId="0" fontId="3" fillId="3" borderId="0" xfId="0" applyFont="1" applyFill="1" applyAlignment="1">
      <alignment horizontal="right"/>
    </xf>
    <xf numFmtId="0" fontId="8" fillId="3" borderId="0" xfId="0" applyFont="1" applyFill="1" applyAlignment="1">
      <alignment horizontal="right"/>
    </xf>
    <xf numFmtId="0" fontId="9" fillId="3" borderId="0" xfId="0" applyFont="1" applyFill="1" applyAlignment="1">
      <alignment horizontal="right"/>
    </xf>
    <xf numFmtId="0" fontId="10" fillId="0" borderId="0" xfId="0" applyFont="1" applyAlignment="1">
      <alignment horizontal="right"/>
    </xf>
    <xf numFmtId="0" fontId="11" fillId="0" borderId="0" xfId="0" applyFont="1" applyAlignment="1">
      <alignment horizontal="right"/>
    </xf>
    <xf numFmtId="0" fontId="9" fillId="0" borderId="0" xfId="0" applyFont="1" applyAlignment="1">
      <alignment horizontal="right"/>
    </xf>
    <xf numFmtId="0" fontId="3" fillId="0" borderId="0" xfId="0" applyFont="1" applyAlignment="1">
      <alignment horizontal="right"/>
    </xf>
    <xf numFmtId="0" fontId="3" fillId="0" borderId="0" xfId="0" applyFont="1" applyAlignment="1">
      <alignment vertical="top" wrapText="1"/>
    </xf>
    <xf numFmtId="1" fontId="3" fillId="0" borderId="0" xfId="0" applyNumberFormat="1" applyFont="1" applyAlignment="1">
      <alignment horizontal="right" vertical="top"/>
    </xf>
    <xf numFmtId="0" fontId="2" fillId="0" borderId="0" xfId="0" applyFont="1" applyAlignment="1">
      <alignment horizontal="right"/>
    </xf>
    <xf numFmtId="4" fontId="13" fillId="0" borderId="0" xfId="0" applyNumberFormat="1" applyFont="1" applyAlignment="1">
      <alignment horizontal="left" vertical="top"/>
    </xf>
    <xf numFmtId="4" fontId="3" fillId="0" borderId="0" xfId="0" applyNumberFormat="1" applyFont="1" applyAlignment="1">
      <alignment horizontal="left" vertical="top"/>
    </xf>
    <xf numFmtId="1" fontId="3" fillId="0" borderId="0" xfId="0" applyNumberFormat="1" applyFont="1" applyAlignment="1">
      <alignment horizontal="left" vertical="top"/>
    </xf>
    <xf numFmtId="0" fontId="5" fillId="0" borderId="1" xfId="0" applyFont="1" applyBorder="1" applyAlignment="1">
      <alignment horizontal="centerContinuous"/>
    </xf>
    <xf numFmtId="0" fontId="9" fillId="0" borderId="0" xfId="0" applyFont="1"/>
    <xf numFmtId="0" fontId="9" fillId="0" borderId="0" xfId="0" applyFont="1" applyAlignment="1">
      <alignment horizontal="right" vertical="center" textRotation="90"/>
    </xf>
    <xf numFmtId="0" fontId="9" fillId="0" borderId="0" xfId="0" applyFont="1" applyAlignment="1">
      <alignment horizontal="center" vertical="center" textRotation="90"/>
    </xf>
    <xf numFmtId="0" fontId="7" fillId="0" borderId="0" xfId="0" applyFont="1" applyAlignment="1">
      <alignment horizontal="right"/>
    </xf>
    <xf numFmtId="4" fontId="3" fillId="0" borderId="0" xfId="0" applyNumberFormat="1" applyFont="1" applyAlignment="1">
      <alignment horizontal="right"/>
    </xf>
    <xf numFmtId="4" fontId="3" fillId="0" borderId="0" xfId="0" applyNumberFormat="1" applyFont="1" applyAlignment="1">
      <alignment horizontal="left"/>
    </xf>
    <xf numFmtId="0" fontId="15" fillId="0" borderId="0" xfId="0" applyFont="1" applyAlignment="1">
      <alignment horizontal="right"/>
    </xf>
    <xf numFmtId="0" fontId="16" fillId="0" borderId="0" xfId="0" applyFont="1" applyAlignment="1">
      <alignment horizontal="right"/>
    </xf>
    <xf numFmtId="4" fontId="3" fillId="0" borderId="0" xfId="0" applyNumberFormat="1" applyFont="1" applyAlignment="1">
      <alignment horizontal="right" vertical="top"/>
    </xf>
    <xf numFmtId="1" fontId="13" fillId="0" borderId="13" xfId="0" applyNumberFormat="1" applyFont="1" applyBorder="1" applyAlignment="1">
      <alignment horizontal="left" vertical="top"/>
    </xf>
    <xf numFmtId="1" fontId="13" fillId="0" borderId="14" xfId="0" applyNumberFormat="1" applyFont="1" applyBorder="1" applyAlignment="1">
      <alignment horizontal="left" vertical="top"/>
    </xf>
    <xf numFmtId="1" fontId="13" fillId="0" borderId="14" xfId="0" applyNumberFormat="1" applyFont="1" applyBorder="1" applyAlignment="1">
      <alignment horizontal="left" vertical="top" wrapText="1"/>
    </xf>
    <xf numFmtId="4" fontId="13" fillId="0" borderId="14" xfId="0" applyNumberFormat="1" applyFont="1" applyBorder="1" applyAlignment="1">
      <alignment horizontal="left" vertical="top"/>
    </xf>
    <xf numFmtId="4" fontId="13" fillId="0" borderId="14" xfId="0" applyNumberFormat="1" applyFont="1" applyBorder="1" applyAlignment="1">
      <alignment horizontal="center" vertical="top"/>
    </xf>
    <xf numFmtId="4" fontId="13" fillId="0" borderId="15" xfId="0" applyNumberFormat="1" applyFont="1" applyBorder="1" applyAlignment="1">
      <alignment horizontal="center" vertical="top"/>
    </xf>
    <xf numFmtId="1" fontId="4" fillId="0" borderId="0" xfId="0" applyNumberFormat="1" applyFont="1" applyAlignment="1">
      <alignment horizontal="left" vertical="top"/>
    </xf>
    <xf numFmtId="0" fontId="1" fillId="0" borderId="0" xfId="0" applyFont="1" applyAlignment="1">
      <alignment horizontal="left" vertical="top"/>
    </xf>
    <xf numFmtId="1" fontId="3" fillId="0" borderId="5" xfId="0" applyNumberFormat="1" applyFont="1" applyBorder="1" applyAlignment="1">
      <alignment horizontal="left" vertical="top"/>
    </xf>
    <xf numFmtId="4" fontId="3" fillId="0" borderId="1" xfId="0" applyNumberFormat="1" applyFont="1" applyBorder="1" applyAlignment="1">
      <alignment horizontal="right" vertical="top"/>
    </xf>
    <xf numFmtId="4" fontId="3" fillId="4" borderId="0" xfId="0" applyNumberFormat="1" applyFont="1" applyFill="1" applyAlignment="1">
      <alignment horizontal="left" vertical="top"/>
    </xf>
    <xf numFmtId="4" fontId="3" fillId="0" borderId="11" xfId="0" applyNumberFormat="1" applyFont="1" applyBorder="1" applyAlignment="1">
      <alignment horizontal="right" vertical="top"/>
    </xf>
    <xf numFmtId="2" fontId="3" fillId="0" borderId="9" xfId="0" applyNumberFormat="1" applyFont="1" applyBorder="1" applyAlignment="1">
      <alignment horizontal="left" vertical="top"/>
    </xf>
    <xf numFmtId="2" fontId="3" fillId="0" borderId="0" xfId="0" applyNumberFormat="1" applyFont="1" applyAlignment="1">
      <alignment horizontal="left" vertical="top"/>
    </xf>
    <xf numFmtId="1" fontId="3" fillId="4" borderId="0" xfId="0" applyNumberFormat="1" applyFont="1" applyFill="1" applyAlignment="1">
      <alignment horizontal="left" vertical="top"/>
    </xf>
    <xf numFmtId="4" fontId="3" fillId="4" borderId="0" xfId="0" applyNumberFormat="1" applyFont="1" applyFill="1" applyAlignment="1">
      <alignment horizontal="right" vertical="top"/>
    </xf>
    <xf numFmtId="2" fontId="3" fillId="0" borderId="3" xfId="0" applyNumberFormat="1" applyFont="1" applyBorder="1" applyAlignment="1">
      <alignment horizontal="left" vertical="top"/>
    </xf>
    <xf numFmtId="4" fontId="12" fillId="0" borderId="0" xfId="0" applyNumberFormat="1" applyFont="1" applyAlignment="1">
      <alignment horizontal="left" vertical="top"/>
    </xf>
    <xf numFmtId="1" fontId="3" fillId="0" borderId="2" xfId="0" applyNumberFormat="1" applyFont="1" applyBorder="1" applyAlignment="1">
      <alignment horizontal="left" vertical="top"/>
    </xf>
    <xf numFmtId="1" fontId="3" fillId="0" borderId="7" xfId="0" applyNumberFormat="1" applyFont="1" applyBorder="1" applyAlignment="1">
      <alignment horizontal="left" vertical="top"/>
    </xf>
    <xf numFmtId="1" fontId="13" fillId="0" borderId="0" xfId="0" applyNumberFormat="1" applyFont="1" applyAlignment="1">
      <alignment horizontal="left" vertical="top"/>
    </xf>
    <xf numFmtId="1" fontId="13" fillId="0" borderId="0" xfId="0" applyNumberFormat="1" applyFont="1" applyAlignment="1">
      <alignment horizontal="left" vertical="top" wrapText="1"/>
    </xf>
    <xf numFmtId="4" fontId="13" fillId="0" borderId="0" xfId="0" applyNumberFormat="1" applyFont="1" applyAlignment="1">
      <alignment horizontal="center" vertical="top"/>
    </xf>
    <xf numFmtId="4" fontId="21" fillId="0" borderId="0" xfId="0" applyNumberFormat="1" applyFont="1" applyAlignment="1">
      <alignment horizontal="right" vertical="top"/>
    </xf>
    <xf numFmtId="2" fontId="12" fillId="0" borderId="0" xfId="0" applyNumberFormat="1" applyFont="1" applyAlignment="1">
      <alignment horizontal="right" vertical="top" wrapText="1"/>
    </xf>
    <xf numFmtId="4" fontId="12" fillId="0" borderId="0" xfId="0" applyNumberFormat="1" applyFont="1" applyAlignment="1">
      <alignment horizontal="left" vertical="justify" wrapText="1"/>
    </xf>
    <xf numFmtId="4" fontId="21" fillId="0" borderId="0" xfId="0" applyNumberFormat="1" applyFont="1" applyAlignment="1">
      <alignment horizontal="left" vertical="top"/>
    </xf>
    <xf numFmtId="4" fontId="3" fillId="0" borderId="0" xfId="0" applyNumberFormat="1" applyFont="1" applyAlignment="1">
      <alignment horizontal="left" vertical="justify" wrapText="1"/>
    </xf>
    <xf numFmtId="4" fontId="12" fillId="0" borderId="0" xfId="0" applyNumberFormat="1" applyFont="1" applyAlignment="1">
      <alignment horizontal="right" vertical="justify" wrapText="1"/>
    </xf>
    <xf numFmtId="4" fontId="3" fillId="0" borderId="8" xfId="0" applyNumberFormat="1" applyFont="1" applyBorder="1" applyAlignment="1">
      <alignment horizontal="left" vertical="top"/>
    </xf>
    <xf numFmtId="4" fontId="3" fillId="0" borderId="9" xfId="0" applyNumberFormat="1" applyFont="1" applyBorder="1" applyAlignment="1">
      <alignment horizontal="left" vertical="top"/>
    </xf>
    <xf numFmtId="2" fontId="4" fillId="0" borderId="9" xfId="0" applyNumberFormat="1" applyFont="1" applyBorder="1" applyAlignment="1">
      <alignment horizontal="justify" vertical="top" wrapText="1"/>
    </xf>
    <xf numFmtId="4" fontId="3" fillId="4" borderId="10" xfId="0" applyNumberFormat="1" applyFont="1" applyFill="1" applyBorder="1" applyAlignment="1">
      <alignment horizontal="left" vertical="top"/>
    </xf>
    <xf numFmtId="4" fontId="3" fillId="0" borderId="9" xfId="0" applyNumberFormat="1" applyFont="1" applyBorder="1" applyAlignment="1">
      <alignment vertical="top"/>
    </xf>
    <xf numFmtId="1" fontId="12" fillId="0" borderId="0" xfId="0" applyNumberFormat="1" applyFont="1" applyAlignment="1">
      <alignment horizontal="right" vertical="top" wrapText="1"/>
    </xf>
    <xf numFmtId="1" fontId="3" fillId="0" borderId="0" xfId="1" applyNumberFormat="1" applyFont="1" applyAlignment="1">
      <alignment horizontal="justify" vertical="top" wrapText="1"/>
    </xf>
    <xf numFmtId="4" fontId="3" fillId="0" borderId="0" xfId="1" applyNumberFormat="1" applyFont="1" applyAlignment="1">
      <alignment horizontal="left" vertical="top"/>
    </xf>
    <xf numFmtId="4" fontId="3" fillId="0" borderId="0" xfId="1" applyNumberFormat="1" applyFont="1" applyAlignment="1">
      <alignment horizontal="right" vertical="top"/>
    </xf>
    <xf numFmtId="4" fontId="12" fillId="0" borderId="0" xfId="0" applyNumberFormat="1" applyFont="1" applyAlignment="1">
      <alignment horizontal="right" vertical="top"/>
    </xf>
    <xf numFmtId="1" fontId="12" fillId="0" borderId="0" xfId="0" applyNumberFormat="1" applyFont="1" applyAlignment="1">
      <alignment horizontal="left" vertical="top"/>
    </xf>
    <xf numFmtId="1" fontId="3" fillId="0" borderId="0" xfId="0" applyNumberFormat="1" applyFont="1" applyAlignment="1">
      <alignment horizontal="justify" vertical="top" wrapText="1"/>
    </xf>
    <xf numFmtId="2" fontId="3" fillId="0" borderId="1" xfId="0" applyNumberFormat="1" applyFont="1" applyBorder="1" applyAlignment="1">
      <alignment horizontal="left" vertical="top"/>
    </xf>
    <xf numFmtId="4" fontId="3" fillId="4" borderId="20" xfId="0" applyNumberFormat="1" applyFont="1" applyFill="1" applyBorder="1" applyAlignment="1">
      <alignment horizontal="left" vertical="top"/>
    </xf>
    <xf numFmtId="4" fontId="3" fillId="0" borderId="20" xfId="0" applyNumberFormat="1" applyFont="1" applyBorder="1" applyAlignment="1">
      <alignment horizontal="right" vertical="top"/>
    </xf>
    <xf numFmtId="1" fontId="3" fillId="0" borderId="19" xfId="0" applyNumberFormat="1" applyFont="1" applyBorder="1" applyAlignment="1">
      <alignment horizontal="left" vertical="top"/>
    </xf>
    <xf numFmtId="2" fontId="3" fillId="0" borderId="19" xfId="0" applyNumberFormat="1" applyFont="1" applyBorder="1" applyAlignment="1">
      <alignment horizontal="left" vertical="top"/>
    </xf>
    <xf numFmtId="4" fontId="3" fillId="0" borderId="19" xfId="0" applyNumberFormat="1" applyFont="1" applyBorder="1" applyAlignment="1">
      <alignment horizontal="left" vertical="top"/>
    </xf>
    <xf numFmtId="1" fontId="3" fillId="0" borderId="19" xfId="1" applyNumberFormat="1" applyFont="1" applyBorder="1" applyAlignment="1">
      <alignment horizontal="left" vertical="top"/>
    </xf>
    <xf numFmtId="4" fontId="21" fillId="4" borderId="0" xfId="0" applyNumberFormat="1" applyFont="1" applyFill="1" applyAlignment="1">
      <alignment horizontal="left" vertical="top"/>
    </xf>
    <xf numFmtId="4" fontId="3" fillId="0" borderId="20" xfId="1" applyNumberFormat="1" applyFont="1" applyBorder="1" applyAlignment="1">
      <alignment horizontal="right" vertical="top"/>
    </xf>
    <xf numFmtId="4" fontId="3" fillId="5" borderId="20" xfId="0" applyNumberFormat="1" applyFont="1" applyFill="1" applyBorder="1" applyAlignment="1">
      <alignment horizontal="left" vertical="top"/>
    </xf>
    <xf numFmtId="1" fontId="3" fillId="4" borderId="19" xfId="0" applyNumberFormat="1" applyFont="1" applyFill="1" applyBorder="1" applyAlignment="1">
      <alignment horizontal="left" vertical="top"/>
    </xf>
    <xf numFmtId="4" fontId="3" fillId="4" borderId="20" xfId="0" applyNumberFormat="1" applyFont="1" applyFill="1" applyBorder="1" applyAlignment="1">
      <alignment horizontal="right" vertical="top"/>
    </xf>
    <xf numFmtId="1" fontId="4" fillId="0" borderId="21" xfId="0" applyNumberFormat="1" applyFont="1" applyBorder="1" applyAlignment="1">
      <alignment horizontal="left" vertical="top"/>
    </xf>
    <xf numFmtId="1" fontId="4" fillId="0" borderId="22" xfId="0" applyNumberFormat="1" applyFont="1" applyBorder="1" applyAlignment="1">
      <alignment horizontal="left" vertical="top"/>
    </xf>
    <xf numFmtId="4" fontId="3" fillId="0" borderId="22" xfId="0" applyNumberFormat="1" applyFont="1" applyBorder="1" applyAlignment="1">
      <alignment horizontal="right" vertical="top"/>
    </xf>
    <xf numFmtId="4" fontId="3" fillId="0" borderId="23" xfId="0" applyNumberFormat="1" applyFont="1" applyBorder="1" applyAlignment="1">
      <alignment horizontal="right" vertical="top"/>
    </xf>
    <xf numFmtId="1" fontId="3" fillId="0" borderId="0" xfId="1" applyNumberFormat="1" applyFont="1" applyAlignment="1">
      <alignment horizontal="center" vertical="top"/>
    </xf>
    <xf numFmtId="4" fontId="3" fillId="5" borderId="0" xfId="0" applyNumberFormat="1" applyFont="1" applyFill="1" applyAlignment="1">
      <alignment horizontal="left" vertical="top"/>
    </xf>
    <xf numFmtId="4" fontId="3" fillId="0" borderId="0" xfId="0" applyNumberFormat="1" applyFont="1" applyAlignment="1">
      <alignment vertical="top" wrapText="1"/>
    </xf>
    <xf numFmtId="4" fontId="3" fillId="0" borderId="0" xfId="0" applyNumberFormat="1" applyFont="1" applyAlignment="1">
      <alignment vertical="top"/>
    </xf>
    <xf numFmtId="4" fontId="3" fillId="5" borderId="22" xfId="0" applyNumberFormat="1" applyFont="1" applyFill="1" applyBorder="1" applyAlignment="1">
      <alignment horizontal="left" vertical="top"/>
    </xf>
    <xf numFmtId="4" fontId="12" fillId="5" borderId="0" xfId="0" applyNumberFormat="1" applyFont="1" applyFill="1" applyAlignment="1">
      <alignment horizontal="left" vertical="top"/>
    </xf>
    <xf numFmtId="4" fontId="3" fillId="0" borderId="21" xfId="0" applyNumberFormat="1" applyFont="1" applyBorder="1" applyAlignment="1">
      <alignment horizontal="left" vertical="top"/>
    </xf>
    <xf numFmtId="4" fontId="3" fillId="0" borderId="19" xfId="1" applyNumberFormat="1" applyFont="1" applyBorder="1" applyAlignment="1">
      <alignment horizontal="left" vertical="top"/>
    </xf>
    <xf numFmtId="2" fontId="3" fillId="0" borderId="26" xfId="0" applyNumberFormat="1" applyFont="1" applyBorder="1" applyAlignment="1">
      <alignment horizontal="left" vertical="top"/>
    </xf>
    <xf numFmtId="4" fontId="21" fillId="0" borderId="1" xfId="0" applyNumberFormat="1" applyFont="1" applyBorder="1" applyAlignment="1">
      <alignment horizontal="right" vertical="top"/>
    </xf>
    <xf numFmtId="4" fontId="3" fillId="0" borderId="27" xfId="0" applyNumberFormat="1" applyFont="1" applyBorder="1" applyAlignment="1">
      <alignment horizontal="right" vertical="top"/>
    </xf>
    <xf numFmtId="1" fontId="4" fillId="0" borderId="19" xfId="0" applyNumberFormat="1" applyFont="1" applyBorder="1" applyAlignment="1">
      <alignment horizontal="left" vertical="top"/>
    </xf>
    <xf numFmtId="1" fontId="3" fillId="0" borderId="26" xfId="0" applyNumberFormat="1" applyFont="1" applyBorder="1" applyAlignment="1">
      <alignment horizontal="left" vertical="top"/>
    </xf>
    <xf numFmtId="4" fontId="3" fillId="0" borderId="24" xfId="0" applyNumberFormat="1" applyFont="1" applyBorder="1" applyAlignment="1">
      <alignment horizontal="left" vertical="top"/>
    </xf>
    <xf numFmtId="4" fontId="3" fillId="0" borderId="25" xfId="0" applyNumberFormat="1" applyFont="1" applyBorder="1" applyAlignment="1">
      <alignment horizontal="right" vertical="top"/>
    </xf>
    <xf numFmtId="4" fontId="3" fillId="0" borderId="28" xfId="0" applyNumberFormat="1" applyFont="1" applyBorder="1" applyAlignment="1">
      <alignment horizontal="right" vertical="top"/>
    </xf>
    <xf numFmtId="1" fontId="4" fillId="0" borderId="24" xfId="0" applyNumberFormat="1" applyFont="1" applyBorder="1" applyAlignment="1">
      <alignment horizontal="left" vertical="top"/>
    </xf>
    <xf numFmtId="4" fontId="21" fillId="0" borderId="20" xfId="0" applyNumberFormat="1" applyFont="1" applyBorder="1" applyAlignment="1">
      <alignment horizontal="right" vertical="top"/>
    </xf>
    <xf numFmtId="0" fontId="23" fillId="0" borderId="0" xfId="0" applyFont="1" applyAlignment="1">
      <alignment vertical="top" wrapText="1"/>
    </xf>
    <xf numFmtId="1" fontId="3" fillId="0" borderId="19" xfId="0" applyNumberFormat="1" applyFont="1" applyBorder="1" applyAlignment="1">
      <alignment horizontal="left" vertical="top" wrapText="1"/>
    </xf>
    <xf numFmtId="4" fontId="4" fillId="0" borderId="0" xfId="0" applyNumberFormat="1" applyFont="1" applyAlignment="1">
      <alignment horizontal="left" vertical="justify" wrapText="1"/>
    </xf>
    <xf numFmtId="4" fontId="4" fillId="4" borderId="20" xfId="0" applyNumberFormat="1" applyFont="1" applyFill="1" applyBorder="1" applyAlignment="1">
      <alignment horizontal="left" vertical="top"/>
    </xf>
    <xf numFmtId="4" fontId="12" fillId="0" borderId="0" xfId="0" applyNumberFormat="1" applyFont="1" applyAlignment="1">
      <alignment horizontal="right" vertical="top" wrapText="1"/>
    </xf>
    <xf numFmtId="4" fontId="3" fillId="0" borderId="0" xfId="0" applyNumberFormat="1" applyFont="1" applyAlignment="1">
      <alignment horizontal="right" vertical="top" wrapText="1"/>
    </xf>
    <xf numFmtId="4" fontId="3" fillId="0" borderId="0" xfId="0" applyNumberFormat="1" applyFont="1" applyAlignment="1" applyProtection="1">
      <alignment horizontal="right" vertical="top" wrapText="1"/>
      <protection locked="0"/>
    </xf>
    <xf numFmtId="168" fontId="3" fillId="0" borderId="0" xfId="0" applyNumberFormat="1" applyFont="1" applyAlignment="1">
      <alignment horizontal="right" vertical="top" wrapText="1"/>
    </xf>
    <xf numFmtId="167" fontId="3" fillId="0" borderId="0" xfId="0" applyNumberFormat="1" applyFont="1" applyAlignment="1">
      <alignment horizontal="right" vertical="top" wrapText="1"/>
    </xf>
    <xf numFmtId="0" fontId="3" fillId="0" borderId="0" xfId="0" applyFont="1" applyAlignment="1">
      <alignment horizontal="left" vertical="top" wrapText="1"/>
    </xf>
    <xf numFmtId="4" fontId="3" fillId="0" borderId="20" xfId="0" applyNumberFormat="1" applyFont="1" applyBorder="1" applyAlignment="1">
      <alignment vertical="top" wrapText="1"/>
    </xf>
    <xf numFmtId="167" fontId="3" fillId="0" borderId="0" xfId="0" applyNumberFormat="1" applyFont="1" applyAlignment="1">
      <alignment horizontal="left" vertical="top"/>
    </xf>
    <xf numFmtId="0" fontId="3" fillId="0" borderId="0" xfId="0" applyFont="1" applyAlignment="1">
      <alignment horizontal="right" vertical="top"/>
    </xf>
    <xf numFmtId="1" fontId="12" fillId="0" borderId="0" xfId="0" applyNumberFormat="1" applyFont="1" applyAlignment="1">
      <alignment horizontal="left" vertical="top" wrapText="1"/>
    </xf>
    <xf numFmtId="2" fontId="3" fillId="0" borderId="0" xfId="0" applyNumberFormat="1" applyFont="1" applyAlignment="1">
      <alignment horizontal="justify" vertical="top" wrapText="1"/>
    </xf>
    <xf numFmtId="2" fontId="4" fillId="0" borderId="0" xfId="0" applyNumberFormat="1" applyFont="1" applyAlignment="1">
      <alignment horizontal="justify" vertical="top" wrapText="1"/>
    </xf>
    <xf numFmtId="1" fontId="3" fillId="0" borderId="0" xfId="0" applyNumberFormat="1" applyFont="1" applyAlignment="1">
      <alignment horizontal="left" vertical="top" wrapText="1"/>
    </xf>
    <xf numFmtId="1" fontId="4" fillId="0" borderId="0" xfId="0" applyNumberFormat="1" applyFont="1" applyAlignment="1">
      <alignment horizontal="left" vertical="top" wrapText="1"/>
    </xf>
    <xf numFmtId="2" fontId="12" fillId="0" borderId="0" xfId="0" applyNumberFormat="1" applyFont="1" applyAlignment="1">
      <alignment horizontal="justify" vertical="top" wrapText="1"/>
    </xf>
    <xf numFmtId="4" fontId="3" fillId="4" borderId="29" xfId="0" applyNumberFormat="1" applyFont="1" applyFill="1" applyBorder="1" applyAlignment="1">
      <alignment horizontal="left" vertical="top"/>
    </xf>
    <xf numFmtId="1" fontId="4" fillId="0" borderId="21" xfId="0" quotePrefix="1" applyNumberFormat="1" applyFont="1" applyBorder="1" applyAlignment="1">
      <alignment horizontal="left" vertical="top"/>
    </xf>
    <xf numFmtId="1" fontId="3" fillId="0" borderId="19" xfId="0" quotePrefix="1" applyNumberFormat="1" applyFont="1" applyBorder="1" applyAlignment="1">
      <alignment horizontal="left" vertical="top"/>
    </xf>
    <xf numFmtId="1" fontId="26" fillId="0" borderId="0" xfId="0" applyNumberFormat="1" applyFont="1" applyAlignment="1">
      <alignment horizontal="left" vertical="top"/>
    </xf>
    <xf numFmtId="1" fontId="27" fillId="0" borderId="0" xfId="0" applyNumberFormat="1" applyFont="1" applyAlignment="1">
      <alignment horizontal="left" vertical="top"/>
    </xf>
    <xf numFmtId="1" fontId="4" fillId="8" borderId="22" xfId="0" applyNumberFormat="1" applyFont="1" applyFill="1" applyBorder="1" applyAlignment="1">
      <alignment horizontal="left" vertical="top" wrapText="1"/>
    </xf>
    <xf numFmtId="4" fontId="3" fillId="7" borderId="0" xfId="0" applyNumberFormat="1" applyFont="1" applyFill="1" applyAlignment="1">
      <alignment horizontal="right" vertical="top"/>
    </xf>
    <xf numFmtId="4" fontId="12" fillId="7" borderId="0" xfId="0" applyNumberFormat="1" applyFont="1" applyFill="1" applyAlignment="1">
      <alignment horizontal="right" vertical="justify" wrapText="1"/>
    </xf>
    <xf numFmtId="4" fontId="21" fillId="4" borderId="20" xfId="0" applyNumberFormat="1" applyFont="1" applyFill="1" applyBorder="1" applyAlignment="1">
      <alignment horizontal="left" vertical="top"/>
    </xf>
    <xf numFmtId="4" fontId="4" fillId="8" borderId="12" xfId="0" applyNumberFormat="1" applyFont="1" applyFill="1" applyBorder="1" applyAlignment="1">
      <alignment vertical="top"/>
    </xf>
    <xf numFmtId="1" fontId="17" fillId="0" borderId="19" xfId="0" applyNumberFormat="1" applyFont="1" applyBorder="1" applyAlignment="1">
      <alignment horizontal="left" vertical="top"/>
    </xf>
    <xf numFmtId="1" fontId="17" fillId="0" borderId="0" xfId="0" applyNumberFormat="1" applyFont="1" applyAlignment="1">
      <alignment horizontal="left" vertical="top"/>
    </xf>
    <xf numFmtId="1" fontId="1" fillId="0" borderId="0" xfId="0" applyNumberFormat="1" applyFont="1" applyAlignment="1">
      <alignment horizontal="right" vertical="top" wrapText="1"/>
    </xf>
    <xf numFmtId="4" fontId="17" fillId="0" borderId="0" xfId="0" applyNumberFormat="1" applyFont="1" applyAlignment="1">
      <alignment horizontal="left" vertical="top"/>
    </xf>
    <xf numFmtId="4" fontId="17" fillId="0" borderId="0" xfId="0" applyNumberFormat="1" applyFont="1" applyAlignment="1">
      <alignment horizontal="right" vertical="top"/>
    </xf>
    <xf numFmtId="4" fontId="17" fillId="0" borderId="20" xfId="0" applyNumberFormat="1" applyFont="1" applyBorder="1" applyAlignment="1">
      <alignment horizontal="left" vertical="top"/>
    </xf>
    <xf numFmtId="4" fontId="14" fillId="0" borderId="0" xfId="0" applyNumberFormat="1" applyFont="1" applyAlignment="1">
      <alignment horizontal="left" vertical="top"/>
    </xf>
    <xf numFmtId="4" fontId="4" fillId="6" borderId="0" xfId="0" applyNumberFormat="1" applyFont="1" applyFill="1" applyAlignment="1">
      <alignment horizontal="left" vertical="top"/>
    </xf>
    <xf numFmtId="4" fontId="18" fillId="0" borderId="0" xfId="0" applyNumberFormat="1" applyFont="1" applyAlignment="1">
      <alignment horizontal="left" vertical="justify" wrapText="1"/>
    </xf>
    <xf numFmtId="1" fontId="28" fillId="0" borderId="19" xfId="0" applyNumberFormat="1" applyFont="1" applyBorder="1" applyAlignment="1">
      <alignment horizontal="left" vertical="top"/>
    </xf>
    <xf numFmtId="4" fontId="21" fillId="0" borderId="0" xfId="0" applyNumberFormat="1" applyFont="1" applyAlignment="1">
      <alignment horizontal="left"/>
    </xf>
    <xf numFmtId="1" fontId="28" fillId="0" borderId="0" xfId="0" applyNumberFormat="1" applyFont="1" applyAlignment="1">
      <alignment horizontal="left" vertical="top" wrapText="1"/>
    </xf>
    <xf numFmtId="4" fontId="21" fillId="0" borderId="19" xfId="0" applyNumberFormat="1" applyFont="1" applyBorder="1" applyAlignment="1">
      <alignment horizontal="left" vertical="top"/>
    </xf>
    <xf numFmtId="4" fontId="3" fillId="7" borderId="0" xfId="0" applyNumberFormat="1" applyFont="1" applyFill="1" applyAlignment="1">
      <alignment horizontal="right"/>
    </xf>
    <xf numFmtId="4" fontId="4" fillId="7" borderId="0" xfId="0" applyNumberFormat="1" applyFont="1" applyFill="1" applyAlignment="1">
      <alignment horizontal="left" vertical="justify" wrapText="1"/>
    </xf>
    <xf numFmtId="4" fontId="12" fillId="10" borderId="0" xfId="0" applyNumberFormat="1" applyFont="1" applyFill="1" applyAlignment="1">
      <alignment horizontal="left" vertical="justify" wrapText="1"/>
    </xf>
    <xf numFmtId="4" fontId="3" fillId="10" borderId="0" xfId="0" applyNumberFormat="1" applyFont="1" applyFill="1" applyAlignment="1">
      <alignment horizontal="right" vertical="top"/>
    </xf>
    <xf numFmtId="4" fontId="3" fillId="11" borderId="0" xfId="0" applyNumberFormat="1" applyFont="1" applyFill="1" applyAlignment="1">
      <alignment horizontal="left" vertical="top"/>
    </xf>
    <xf numFmtId="4" fontId="3" fillId="0" borderId="0" xfId="0" applyNumberFormat="1" applyFont="1" applyAlignment="1">
      <alignment horizontal="justify" vertical="justify" wrapText="1"/>
    </xf>
    <xf numFmtId="4" fontId="3" fillId="6" borderId="0" xfId="0" applyNumberFormat="1" applyFont="1" applyFill="1" applyAlignment="1">
      <alignment horizontal="left" vertical="top"/>
    </xf>
    <xf numFmtId="1" fontId="21" fillId="0" borderId="19" xfId="0" applyNumberFormat="1" applyFont="1" applyBorder="1" applyAlignment="1">
      <alignment horizontal="left" vertical="top"/>
    </xf>
    <xf numFmtId="2" fontId="21" fillId="0" borderId="0" xfId="0" applyNumberFormat="1" applyFont="1" applyAlignment="1">
      <alignment horizontal="left" vertical="top"/>
    </xf>
    <xf numFmtId="2" fontId="21" fillId="0" borderId="0" xfId="0" applyNumberFormat="1" applyFont="1" applyAlignment="1">
      <alignment horizontal="justify" vertical="top" wrapText="1"/>
    </xf>
    <xf numFmtId="1" fontId="21" fillId="0" borderId="0" xfId="0" applyNumberFormat="1" applyFont="1" applyAlignment="1">
      <alignment horizontal="left" vertical="top"/>
    </xf>
    <xf numFmtId="4" fontId="21" fillId="6" borderId="0" xfId="0" applyNumberFormat="1" applyFont="1" applyFill="1" applyAlignment="1">
      <alignment horizontal="left" vertical="top"/>
    </xf>
    <xf numFmtId="4" fontId="12" fillId="10" borderId="0" xfId="0" applyNumberFormat="1" applyFont="1" applyFill="1" applyAlignment="1">
      <alignment horizontal="right" vertical="justify" wrapText="1"/>
    </xf>
    <xf numFmtId="4" fontId="12" fillId="0" borderId="0" xfId="0" applyNumberFormat="1" applyFont="1" applyAlignment="1">
      <alignment horizontal="left" vertical="top" wrapText="1"/>
    </xf>
    <xf numFmtId="4" fontId="3" fillId="0" borderId="0" xfId="0" applyNumberFormat="1" applyFont="1" applyAlignment="1">
      <alignment horizontal="left" vertical="top" wrapText="1"/>
    </xf>
    <xf numFmtId="4" fontId="22" fillId="0" borderId="0" xfId="0" applyNumberFormat="1" applyFont="1" applyAlignment="1">
      <alignment horizontal="right" vertical="justify" wrapText="1"/>
    </xf>
    <xf numFmtId="4" fontId="28" fillId="6" borderId="0" xfId="0" applyNumberFormat="1" applyFont="1" applyFill="1" applyAlignment="1">
      <alignment horizontal="left" vertical="top"/>
    </xf>
    <xf numFmtId="0" fontId="3" fillId="7" borderId="0" xfId="0" applyFont="1" applyFill="1" applyAlignment="1">
      <alignment horizontal="left" vertical="top" wrapText="1"/>
    </xf>
    <xf numFmtId="4" fontId="3" fillId="7" borderId="0" xfId="0" applyNumberFormat="1" applyFont="1" applyFill="1" applyAlignment="1">
      <alignment vertical="top"/>
    </xf>
    <xf numFmtId="4" fontId="3" fillId="7" borderId="20" xfId="0" applyNumberFormat="1" applyFont="1" applyFill="1" applyBorder="1" applyAlignment="1">
      <alignment vertical="top" wrapText="1"/>
    </xf>
    <xf numFmtId="0" fontId="3" fillId="0" borderId="19" xfId="0" applyFont="1" applyBorder="1" applyAlignment="1">
      <alignment horizontal="center" vertical="top"/>
    </xf>
    <xf numFmtId="4" fontId="3" fillId="0" borderId="26" xfId="0" applyNumberFormat="1" applyFont="1" applyBorder="1" applyAlignment="1">
      <alignment horizontal="left" vertical="top"/>
    </xf>
    <xf numFmtId="4" fontId="31" fillId="0" borderId="0" xfId="0" applyNumberFormat="1" applyFont="1" applyAlignment="1">
      <alignment horizontal="right" vertical="top"/>
    </xf>
    <xf numFmtId="1" fontId="30" fillId="0" borderId="0" xfId="0" applyNumberFormat="1" applyFont="1" applyAlignment="1">
      <alignment horizontal="left" vertical="top" wrapText="1"/>
    </xf>
    <xf numFmtId="4" fontId="3" fillId="12" borderId="0" xfId="0" applyNumberFormat="1" applyFont="1" applyFill="1" applyAlignment="1">
      <alignment horizontal="right" vertical="top"/>
    </xf>
    <xf numFmtId="4" fontId="3" fillId="12" borderId="20" xfId="0" applyNumberFormat="1" applyFont="1" applyFill="1" applyBorder="1" applyAlignment="1">
      <alignment horizontal="right" vertical="top"/>
    </xf>
    <xf numFmtId="4" fontId="4" fillId="8" borderId="12" xfId="0" applyNumberFormat="1" applyFont="1" applyFill="1" applyBorder="1" applyAlignment="1">
      <alignment horizontal="right" vertical="top"/>
    </xf>
    <xf numFmtId="1" fontId="3" fillId="9" borderId="19" xfId="0" applyNumberFormat="1" applyFont="1" applyFill="1" applyBorder="1" applyAlignment="1">
      <alignment horizontal="left" vertical="top" wrapText="1"/>
    </xf>
    <xf numFmtId="1" fontId="3" fillId="9" borderId="0" xfId="0" applyNumberFormat="1" applyFont="1" applyFill="1" applyAlignment="1">
      <alignment horizontal="center" vertical="top" wrapText="1"/>
    </xf>
    <xf numFmtId="4" fontId="21" fillId="6" borderId="30" xfId="0" applyNumberFormat="1" applyFont="1" applyFill="1" applyBorder="1" applyAlignment="1">
      <alignment horizontal="left" vertical="top"/>
    </xf>
    <xf numFmtId="2" fontId="31" fillId="0" borderId="3" xfId="0" applyNumberFormat="1" applyFont="1" applyBorder="1" applyAlignment="1">
      <alignment horizontal="justify" vertical="top" wrapText="1"/>
    </xf>
    <xf numFmtId="4" fontId="31" fillId="8" borderId="10" xfId="0" applyNumberFormat="1" applyFont="1" applyFill="1" applyBorder="1" applyAlignment="1">
      <alignment horizontal="left" vertical="top"/>
    </xf>
    <xf numFmtId="2" fontId="31" fillId="0" borderId="3" xfId="0" applyNumberFormat="1" applyFont="1" applyBorder="1" applyAlignment="1">
      <alignment horizontal="left" vertical="top"/>
    </xf>
    <xf numFmtId="4" fontId="31" fillId="0" borderId="3" xfId="0" applyNumberFormat="1" applyFont="1" applyBorder="1" applyAlignment="1">
      <alignment vertical="top"/>
    </xf>
    <xf numFmtId="4" fontId="31" fillId="0" borderId="4" xfId="0" applyNumberFormat="1" applyFont="1" applyBorder="1" applyAlignment="1">
      <alignment vertical="top"/>
    </xf>
    <xf numFmtId="2" fontId="31" fillId="0" borderId="0" xfId="0" applyNumberFormat="1" applyFont="1" applyAlignment="1">
      <alignment horizontal="justify" vertical="top" wrapText="1"/>
    </xf>
    <xf numFmtId="2" fontId="31" fillId="0" borderId="0" xfId="0" applyNumberFormat="1" applyFont="1" applyAlignment="1">
      <alignment horizontal="left" vertical="top"/>
    </xf>
    <xf numFmtId="4" fontId="31" fillId="0" borderId="0" xfId="0" applyNumberFormat="1" applyFont="1" applyAlignment="1">
      <alignment vertical="top"/>
    </xf>
    <xf numFmtId="4" fontId="31" fillId="0" borderId="11" xfId="0" applyNumberFormat="1" applyFont="1" applyBorder="1" applyAlignment="1">
      <alignment vertical="top"/>
    </xf>
    <xf numFmtId="2" fontId="30" fillId="0" borderId="1" xfId="0" applyNumberFormat="1" applyFont="1" applyBorder="1" applyAlignment="1">
      <alignment horizontal="justify" vertical="top" wrapText="1"/>
    </xf>
    <xf numFmtId="2" fontId="31" fillId="0" borderId="1" xfId="0" applyNumberFormat="1" applyFont="1" applyBorder="1" applyAlignment="1">
      <alignment horizontal="left" vertical="top"/>
    </xf>
    <xf numFmtId="4" fontId="31" fillId="0" borderId="1" xfId="0" applyNumberFormat="1" applyFont="1" applyBorder="1" applyAlignment="1">
      <alignment vertical="top"/>
    </xf>
    <xf numFmtId="4" fontId="30" fillId="0" borderId="6" xfId="0" applyNumberFormat="1" applyFont="1" applyBorder="1" applyAlignment="1">
      <alignment vertical="top"/>
    </xf>
    <xf numFmtId="1" fontId="19" fillId="0" borderId="0" xfId="0" applyNumberFormat="1" applyFont="1" applyAlignment="1">
      <alignment horizontal="left" vertical="top"/>
    </xf>
    <xf numFmtId="1" fontId="4" fillId="4" borderId="5" xfId="0" applyNumberFormat="1" applyFont="1" applyFill="1" applyBorder="1" applyAlignment="1">
      <alignment horizontal="left" vertical="top"/>
    </xf>
    <xf numFmtId="0" fontId="1" fillId="4" borderId="1" xfId="0" applyFont="1" applyFill="1" applyBorder="1" applyAlignment="1">
      <alignment horizontal="left" vertical="top"/>
    </xf>
    <xf numFmtId="0" fontId="1" fillId="4" borderId="6" xfId="0" applyFont="1" applyFill="1" applyBorder="1" applyAlignment="1">
      <alignment horizontal="left" vertical="top"/>
    </xf>
    <xf numFmtId="4" fontId="4" fillId="0" borderId="19" xfId="0" applyNumberFormat="1" applyFont="1" applyBorder="1" applyAlignment="1">
      <alignment horizontal="left" vertical="top"/>
    </xf>
    <xf numFmtId="4" fontId="4" fillId="0" borderId="0" xfId="0" applyNumberFormat="1" applyFont="1" applyAlignment="1">
      <alignment horizontal="left" vertical="top"/>
    </xf>
    <xf numFmtId="4" fontId="29" fillId="0" borderId="0" xfId="0" applyNumberFormat="1" applyFont="1" applyAlignment="1">
      <alignment horizontal="center" vertical="top" wrapText="1"/>
    </xf>
    <xf numFmtId="4" fontId="29" fillId="0" borderId="20" xfId="0" applyNumberFormat="1" applyFont="1" applyBorder="1" applyAlignment="1">
      <alignment horizontal="center" vertical="top" wrapText="1"/>
    </xf>
    <xf numFmtId="1" fontId="3" fillId="8" borderId="0" xfId="0" applyNumberFormat="1" applyFont="1" applyFill="1" applyAlignment="1">
      <alignment horizontal="center" vertical="top"/>
    </xf>
    <xf numFmtId="2" fontId="18" fillId="0" borderId="19" xfId="0" applyNumberFormat="1" applyFont="1" applyBorder="1" applyAlignment="1">
      <alignment horizontal="center" vertical="top" wrapText="1"/>
    </xf>
    <xf numFmtId="2" fontId="18" fillId="0" borderId="0" xfId="0" applyNumberFormat="1" applyFont="1" applyAlignment="1">
      <alignment horizontal="center" vertical="top" wrapText="1"/>
    </xf>
    <xf numFmtId="2" fontId="18" fillId="0" borderId="20" xfId="0" applyNumberFormat="1" applyFont="1" applyBorder="1" applyAlignment="1">
      <alignment horizontal="center" vertical="top" wrapText="1"/>
    </xf>
    <xf numFmtId="164" fontId="9" fillId="0" borderId="4" xfId="0" applyNumberFormat="1" applyFont="1" applyBorder="1" applyAlignment="1">
      <alignment horizontal="center" vertical="center" textRotation="90"/>
    </xf>
    <xf numFmtId="164" fontId="9" fillId="0" borderId="11" xfId="0" applyNumberFormat="1" applyFont="1" applyBorder="1" applyAlignment="1">
      <alignment horizontal="center" vertical="center" textRotation="90"/>
    </xf>
    <xf numFmtId="165" fontId="9" fillId="0" borderId="2" xfId="0" applyNumberFormat="1" applyFont="1" applyBorder="1" applyAlignment="1">
      <alignment horizontal="center" vertical="center" textRotation="90"/>
    </xf>
    <xf numFmtId="165" fontId="9" fillId="0" borderId="7" xfId="0" applyNumberFormat="1" applyFont="1" applyBorder="1" applyAlignment="1">
      <alignment horizontal="center" vertical="center" textRotation="90"/>
    </xf>
    <xf numFmtId="0" fontId="15" fillId="2" borderId="0" xfId="0" applyFont="1" applyFill="1" applyAlignment="1">
      <alignment horizontal="center" vertical="center"/>
    </xf>
    <xf numFmtId="1" fontId="3" fillId="0" borderId="19" xfId="0" applyNumberFormat="1" applyFont="1" applyBorder="1" applyAlignment="1">
      <alignment horizontal="left" vertical="top"/>
    </xf>
    <xf numFmtId="4" fontId="3" fillId="0" borderId="0" xfId="0" applyNumberFormat="1" applyFont="1" applyAlignment="1">
      <alignment horizontal="left"/>
    </xf>
    <xf numFmtId="4" fontId="3" fillId="6" borderId="0" xfId="0" applyNumberFormat="1" applyFont="1" applyFill="1" applyAlignment="1">
      <alignment horizontal="left" vertical="top"/>
    </xf>
    <xf numFmtId="4" fontId="3" fillId="0" borderId="19" xfId="0" applyNumberFormat="1" applyFont="1" applyBorder="1" applyAlignment="1">
      <alignment horizontal="left" vertical="top"/>
    </xf>
    <xf numFmtId="4" fontId="3" fillId="0" borderId="0" xfId="0" applyNumberFormat="1" applyFont="1" applyAlignment="1">
      <alignment horizontal="right" vertical="top"/>
    </xf>
    <xf numFmtId="4" fontId="3" fillId="0" borderId="20" xfId="0" applyNumberFormat="1" applyFont="1" applyBorder="1" applyAlignment="1">
      <alignment horizontal="right" vertical="top"/>
    </xf>
    <xf numFmtId="1" fontId="4" fillId="0" borderId="16" xfId="0" applyNumberFormat="1" applyFont="1" applyBorder="1" applyAlignment="1">
      <alignment horizontal="left" vertical="top"/>
    </xf>
    <xf numFmtId="0" fontId="1" fillId="0" borderId="17" xfId="0" applyFont="1" applyBorder="1" applyAlignment="1">
      <alignment horizontal="left" vertical="top"/>
    </xf>
    <xf numFmtId="0" fontId="1" fillId="0" borderId="18" xfId="0" applyFont="1" applyBorder="1" applyAlignment="1">
      <alignment horizontal="left" vertical="top"/>
    </xf>
    <xf numFmtId="4" fontId="32" fillId="0" borderId="0" xfId="0" applyNumberFormat="1" applyFont="1" applyAlignment="1">
      <alignment horizontal="right" vertical="justify" wrapText="1"/>
    </xf>
    <xf numFmtId="4" fontId="33" fillId="6" borderId="0" xfId="0" applyNumberFormat="1" applyFont="1" applyFill="1" applyAlignment="1">
      <alignment horizontal="left" vertical="top"/>
    </xf>
    <xf numFmtId="4" fontId="34" fillId="0" borderId="19" xfId="0" applyNumberFormat="1" applyFont="1" applyBorder="1" applyAlignment="1">
      <alignment horizontal="left" vertical="top"/>
    </xf>
    <xf numFmtId="4" fontId="34" fillId="0" borderId="0" xfId="0" applyNumberFormat="1" applyFont="1" applyAlignment="1">
      <alignment horizontal="right" vertical="top"/>
    </xf>
  </cellXfs>
  <cellStyles count="838">
    <cellStyle name="Excel Built-in Normal 1" xfId="1" xr:uid="{00000000-0005-0000-0000-000000000000}"/>
    <cellStyle name="Lien hypertexte" xfId="2" builtinId="8" hidden="1"/>
    <cellStyle name="Lien hypertexte" xfId="4" builtinId="8" hidden="1"/>
    <cellStyle name="Lien hypertexte" xfId="6"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xfId="64" builtinId="8" hidden="1"/>
    <cellStyle name="Lien hypertexte" xfId="66" builtinId="8" hidden="1"/>
    <cellStyle name="Lien hypertexte" xfId="68" builtinId="8" hidden="1"/>
    <cellStyle name="Lien hypertexte" xfId="70" builtinId="8" hidden="1"/>
    <cellStyle name="Lien hypertexte" xfId="72" builtinId="8" hidden="1"/>
    <cellStyle name="Lien hypertexte" xfId="74" builtinId="8" hidden="1"/>
    <cellStyle name="Lien hypertexte" xfId="76" builtinId="8" hidden="1"/>
    <cellStyle name="Lien hypertexte" xfId="78" builtinId="8" hidden="1"/>
    <cellStyle name="Lien hypertexte" xfId="80" builtinId="8" hidden="1"/>
    <cellStyle name="Lien hypertexte" xfId="82" builtinId="8" hidden="1"/>
    <cellStyle name="Lien hypertexte" xfId="84" builtinId="8" hidden="1"/>
    <cellStyle name="Lien hypertexte" xfId="86" builtinId="8" hidden="1"/>
    <cellStyle name="Lien hypertexte" xfId="88" builtinId="8" hidden="1"/>
    <cellStyle name="Lien hypertexte" xfId="90" builtinId="8" hidden="1"/>
    <cellStyle name="Lien hypertexte" xfId="92" builtinId="8" hidden="1"/>
    <cellStyle name="Lien hypertexte" xfId="94" builtinId="8" hidden="1"/>
    <cellStyle name="Lien hypertexte" xfId="96" builtinId="8" hidden="1"/>
    <cellStyle name="Lien hypertexte" xfId="98" builtinId="8" hidden="1"/>
    <cellStyle name="Lien hypertexte" xfId="100" builtinId="8" hidden="1"/>
    <cellStyle name="Lien hypertexte" xfId="102" builtinId="8" hidden="1"/>
    <cellStyle name="Lien hypertexte" xfId="104" builtinId="8" hidden="1"/>
    <cellStyle name="Lien hypertexte" xfId="106" builtinId="8" hidden="1"/>
    <cellStyle name="Lien hypertexte" xfId="108" builtinId="8" hidden="1"/>
    <cellStyle name="Lien hypertexte" xfId="110" builtinId="8" hidden="1"/>
    <cellStyle name="Lien hypertexte" xfId="112" builtinId="8" hidden="1"/>
    <cellStyle name="Lien hypertexte" xfId="114" builtinId="8" hidden="1"/>
    <cellStyle name="Lien hypertexte" xfId="116" builtinId="8" hidden="1"/>
    <cellStyle name="Lien hypertexte" xfId="118" builtinId="8" hidden="1"/>
    <cellStyle name="Lien hypertexte" xfId="120" builtinId="8" hidden="1"/>
    <cellStyle name="Lien hypertexte" xfId="122" builtinId="8" hidden="1"/>
    <cellStyle name="Lien hypertexte" xfId="124" builtinId="8" hidden="1"/>
    <cellStyle name="Lien hypertexte" xfId="126" builtinId="8" hidden="1"/>
    <cellStyle name="Lien hypertexte" xfId="128" builtinId="8" hidden="1"/>
    <cellStyle name="Lien hypertexte" xfId="130" builtinId="8" hidden="1"/>
    <cellStyle name="Lien hypertexte" xfId="132" builtinId="8" hidden="1"/>
    <cellStyle name="Lien hypertexte" xfId="134" builtinId="8" hidden="1"/>
    <cellStyle name="Lien hypertexte" xfId="136" builtinId="8" hidden="1"/>
    <cellStyle name="Lien hypertexte" xfId="138" builtinId="8" hidden="1"/>
    <cellStyle name="Lien hypertexte" xfId="140" builtinId="8" hidden="1"/>
    <cellStyle name="Lien hypertexte" xfId="142" builtinId="8" hidden="1"/>
    <cellStyle name="Lien hypertexte" xfId="144" builtinId="8" hidden="1"/>
    <cellStyle name="Lien hypertexte" xfId="146" builtinId="8" hidden="1"/>
    <cellStyle name="Lien hypertexte" xfId="148" builtinId="8" hidden="1"/>
    <cellStyle name="Lien hypertexte" xfId="150" builtinId="8" hidden="1"/>
    <cellStyle name="Lien hypertexte" xfId="152" builtinId="8" hidden="1"/>
    <cellStyle name="Lien hypertexte" xfId="154" builtinId="8" hidden="1"/>
    <cellStyle name="Lien hypertexte" xfId="156" builtinId="8" hidden="1"/>
    <cellStyle name="Lien hypertexte" xfId="158" builtinId="8" hidden="1"/>
    <cellStyle name="Lien hypertexte" xfId="160" builtinId="8" hidden="1"/>
    <cellStyle name="Lien hypertexte" xfId="162" builtinId="8" hidden="1"/>
    <cellStyle name="Lien hypertexte" xfId="164" builtinId="8" hidden="1"/>
    <cellStyle name="Lien hypertexte" xfId="166" builtinId="8" hidden="1"/>
    <cellStyle name="Lien hypertexte" xfId="168" builtinId="8" hidden="1"/>
    <cellStyle name="Lien hypertexte" xfId="170" builtinId="8" hidden="1"/>
    <cellStyle name="Lien hypertexte" xfId="172" builtinId="8" hidden="1"/>
    <cellStyle name="Lien hypertexte" xfId="174" builtinId="8" hidden="1"/>
    <cellStyle name="Lien hypertexte" xfId="176" builtinId="8" hidden="1"/>
    <cellStyle name="Lien hypertexte" xfId="178" builtinId="8" hidden="1"/>
    <cellStyle name="Lien hypertexte" xfId="180" builtinId="8" hidden="1"/>
    <cellStyle name="Lien hypertexte" xfId="182" builtinId="8" hidden="1"/>
    <cellStyle name="Lien hypertexte" xfId="184" builtinId="8" hidden="1"/>
    <cellStyle name="Lien hypertexte" xfId="186" builtinId="8" hidden="1"/>
    <cellStyle name="Lien hypertexte" xfId="188" builtinId="8" hidden="1"/>
    <cellStyle name="Lien hypertexte" xfId="190" builtinId="8" hidden="1"/>
    <cellStyle name="Lien hypertexte" xfId="192" builtinId="8" hidden="1"/>
    <cellStyle name="Lien hypertexte" xfId="194" builtinId="8" hidden="1"/>
    <cellStyle name="Lien hypertexte" xfId="196" builtinId="8" hidden="1"/>
    <cellStyle name="Lien hypertexte" xfId="198" builtinId="8" hidden="1"/>
    <cellStyle name="Lien hypertexte" xfId="200" builtinId="8" hidden="1"/>
    <cellStyle name="Lien hypertexte" xfId="202" builtinId="8" hidden="1"/>
    <cellStyle name="Lien hypertexte" xfId="204" builtinId="8" hidden="1"/>
    <cellStyle name="Lien hypertexte" xfId="206" builtinId="8" hidden="1"/>
    <cellStyle name="Lien hypertexte" xfId="208" builtinId="8" hidden="1"/>
    <cellStyle name="Lien hypertexte" xfId="210" builtinId="8" hidden="1"/>
    <cellStyle name="Lien hypertexte" xfId="212" builtinId="8" hidden="1"/>
    <cellStyle name="Lien hypertexte" xfId="214" builtinId="8" hidden="1"/>
    <cellStyle name="Lien hypertexte" xfId="216" builtinId="8" hidden="1"/>
    <cellStyle name="Lien hypertexte" xfId="218" builtinId="8" hidden="1"/>
    <cellStyle name="Lien hypertexte" xfId="220" builtinId="8" hidden="1"/>
    <cellStyle name="Lien hypertexte" xfId="222" builtinId="8" hidden="1"/>
    <cellStyle name="Lien hypertexte" xfId="224" builtinId="8" hidden="1"/>
    <cellStyle name="Lien hypertexte" xfId="226" builtinId="8" hidden="1"/>
    <cellStyle name="Lien hypertexte" xfId="228" builtinId="8" hidden="1"/>
    <cellStyle name="Lien hypertexte" xfId="230" builtinId="8" hidden="1"/>
    <cellStyle name="Lien hypertexte" xfId="232" builtinId="8" hidden="1"/>
    <cellStyle name="Lien hypertexte" xfId="234" builtinId="8" hidden="1"/>
    <cellStyle name="Lien hypertexte" xfId="236" builtinId="8" hidden="1"/>
    <cellStyle name="Lien hypertexte" xfId="238" builtinId="8" hidden="1"/>
    <cellStyle name="Lien hypertexte" xfId="240" builtinId="8" hidden="1"/>
    <cellStyle name="Lien hypertexte" xfId="242" builtinId="8" hidden="1"/>
    <cellStyle name="Lien hypertexte" xfId="244" builtinId="8" hidden="1"/>
    <cellStyle name="Lien hypertexte" xfId="246" builtinId="8" hidden="1"/>
    <cellStyle name="Lien hypertexte" xfId="248" builtinId="8" hidden="1"/>
    <cellStyle name="Lien hypertexte" xfId="250" builtinId="8" hidden="1"/>
    <cellStyle name="Lien hypertexte" xfId="252" builtinId="8" hidden="1"/>
    <cellStyle name="Lien hypertexte" xfId="254" builtinId="8" hidden="1"/>
    <cellStyle name="Lien hypertexte" xfId="256" builtinId="8" hidden="1"/>
    <cellStyle name="Lien hypertexte" xfId="258" builtinId="8" hidden="1"/>
    <cellStyle name="Lien hypertexte" xfId="260" builtinId="8" hidden="1"/>
    <cellStyle name="Lien hypertexte" xfId="262" builtinId="8" hidden="1"/>
    <cellStyle name="Lien hypertexte" xfId="264" builtinId="8" hidden="1"/>
    <cellStyle name="Lien hypertexte" xfId="266" builtinId="8" hidden="1"/>
    <cellStyle name="Lien hypertexte" xfId="268" builtinId="8" hidden="1"/>
    <cellStyle name="Lien hypertexte" xfId="270" builtinId="8" hidden="1"/>
    <cellStyle name="Lien hypertexte" xfId="272" builtinId="8" hidden="1"/>
    <cellStyle name="Lien hypertexte" xfId="274" builtinId="8" hidden="1"/>
    <cellStyle name="Lien hypertexte" xfId="276" builtinId="8" hidden="1"/>
    <cellStyle name="Lien hypertexte" xfId="278" builtinId="8" hidden="1"/>
    <cellStyle name="Lien hypertexte" xfId="280" builtinId="8" hidden="1"/>
    <cellStyle name="Lien hypertexte" xfId="282" builtinId="8" hidden="1"/>
    <cellStyle name="Lien hypertexte" xfId="284" builtinId="8" hidden="1"/>
    <cellStyle name="Lien hypertexte" xfId="286" builtinId="8" hidden="1"/>
    <cellStyle name="Lien hypertexte" xfId="288" builtinId="8" hidden="1"/>
    <cellStyle name="Lien hypertexte" xfId="290" builtinId="8" hidden="1"/>
    <cellStyle name="Lien hypertexte" xfId="292" builtinId="8" hidden="1"/>
    <cellStyle name="Lien hypertexte" xfId="294" builtinId="8" hidden="1"/>
    <cellStyle name="Lien hypertexte" xfId="296" builtinId="8" hidden="1"/>
    <cellStyle name="Lien hypertexte" xfId="298" builtinId="8" hidden="1"/>
    <cellStyle name="Lien hypertexte" xfId="300" builtinId="8" hidden="1"/>
    <cellStyle name="Lien hypertexte" xfId="302" builtinId="8" hidden="1"/>
    <cellStyle name="Lien hypertexte" xfId="304" builtinId="8" hidden="1"/>
    <cellStyle name="Lien hypertexte" xfId="306" builtinId="8" hidden="1"/>
    <cellStyle name="Lien hypertexte" xfId="308" builtinId="8" hidden="1"/>
    <cellStyle name="Lien hypertexte" xfId="310" builtinId="8" hidden="1"/>
    <cellStyle name="Lien hypertexte" xfId="312" builtinId="8" hidden="1"/>
    <cellStyle name="Lien hypertexte" xfId="314" builtinId="8" hidden="1"/>
    <cellStyle name="Lien hypertexte" xfId="316" builtinId="8" hidden="1"/>
    <cellStyle name="Lien hypertexte" xfId="318" builtinId="8" hidden="1"/>
    <cellStyle name="Lien hypertexte" xfId="320" builtinId="8" hidden="1"/>
    <cellStyle name="Lien hypertexte" xfId="322" builtinId="8" hidden="1"/>
    <cellStyle name="Lien hypertexte" xfId="324" builtinId="8" hidden="1"/>
    <cellStyle name="Lien hypertexte" xfId="326" builtinId="8" hidden="1"/>
    <cellStyle name="Lien hypertexte" xfId="328" builtinId="8" hidden="1"/>
    <cellStyle name="Lien hypertexte" xfId="330" builtinId="8" hidden="1"/>
    <cellStyle name="Lien hypertexte" xfId="332" builtinId="8" hidden="1"/>
    <cellStyle name="Lien hypertexte" xfId="334" builtinId="8" hidden="1"/>
    <cellStyle name="Lien hypertexte" xfId="336" builtinId="8" hidden="1"/>
    <cellStyle name="Lien hypertexte" xfId="338" builtinId="8" hidden="1"/>
    <cellStyle name="Lien hypertexte" xfId="340" builtinId="8" hidden="1"/>
    <cellStyle name="Lien hypertexte" xfId="342" builtinId="8" hidden="1"/>
    <cellStyle name="Lien hypertexte" xfId="344" builtinId="8" hidden="1"/>
    <cellStyle name="Lien hypertexte" xfId="346" builtinId="8" hidden="1"/>
    <cellStyle name="Lien hypertexte" xfId="348" builtinId="8" hidden="1"/>
    <cellStyle name="Lien hypertexte" xfId="350" builtinId="8" hidden="1"/>
    <cellStyle name="Lien hypertexte" xfId="352" builtinId="8" hidden="1"/>
    <cellStyle name="Lien hypertexte" xfId="354" builtinId="8" hidden="1"/>
    <cellStyle name="Lien hypertexte" xfId="356" builtinId="8" hidden="1"/>
    <cellStyle name="Lien hypertexte" xfId="358" builtinId="8" hidden="1"/>
    <cellStyle name="Lien hypertexte" xfId="360" builtinId="8" hidden="1"/>
    <cellStyle name="Lien hypertexte" xfId="362" builtinId="8" hidden="1"/>
    <cellStyle name="Lien hypertexte" xfId="364" builtinId="8" hidden="1"/>
    <cellStyle name="Lien hypertexte" xfId="366" builtinId="8" hidden="1"/>
    <cellStyle name="Lien hypertexte" xfId="368" builtinId="8" hidden="1"/>
    <cellStyle name="Lien hypertexte" xfId="370" builtinId="8" hidden="1"/>
    <cellStyle name="Lien hypertexte" xfId="372" builtinId="8" hidden="1"/>
    <cellStyle name="Lien hypertexte" xfId="374" builtinId="8" hidden="1"/>
    <cellStyle name="Lien hypertexte" xfId="376" builtinId="8" hidden="1"/>
    <cellStyle name="Lien hypertexte" xfId="378" builtinId="8" hidden="1"/>
    <cellStyle name="Lien hypertexte" xfId="380" builtinId="8" hidden="1"/>
    <cellStyle name="Lien hypertexte" xfId="382" builtinId="8" hidden="1"/>
    <cellStyle name="Lien hypertexte" xfId="384" builtinId="8" hidden="1"/>
    <cellStyle name="Lien hypertexte" xfId="386" builtinId="8" hidden="1"/>
    <cellStyle name="Lien hypertexte" xfId="388" builtinId="8" hidden="1"/>
    <cellStyle name="Lien hypertexte" xfId="390" builtinId="8" hidden="1"/>
    <cellStyle name="Lien hypertexte" xfId="392" builtinId="8" hidden="1"/>
    <cellStyle name="Lien hypertexte" xfId="394" builtinId="8" hidden="1"/>
    <cellStyle name="Lien hypertexte" xfId="396" builtinId="8" hidden="1"/>
    <cellStyle name="Lien hypertexte" xfId="398" builtinId="8" hidden="1"/>
    <cellStyle name="Lien hypertexte" xfId="400" builtinId="8" hidden="1"/>
    <cellStyle name="Lien hypertexte" xfId="402" builtinId="8" hidden="1"/>
    <cellStyle name="Lien hypertexte" xfId="404" builtinId="8" hidden="1"/>
    <cellStyle name="Lien hypertexte" xfId="406" builtinId="8" hidden="1"/>
    <cellStyle name="Lien hypertexte" xfId="408" builtinId="8" hidden="1"/>
    <cellStyle name="Lien hypertexte" xfId="410" builtinId="8" hidden="1"/>
    <cellStyle name="Lien hypertexte" xfId="412" builtinId="8" hidden="1"/>
    <cellStyle name="Lien hypertexte" xfId="414" builtinId="8" hidden="1"/>
    <cellStyle name="Lien hypertexte" xfId="416" builtinId="8" hidden="1"/>
    <cellStyle name="Lien hypertexte" xfId="418" builtinId="8" hidden="1"/>
    <cellStyle name="Lien hypertexte" xfId="420" builtinId="8" hidden="1"/>
    <cellStyle name="Lien hypertexte" xfId="422" builtinId="8" hidden="1"/>
    <cellStyle name="Lien hypertexte" xfId="424" builtinId="8" hidden="1"/>
    <cellStyle name="Lien hypertexte" xfId="426" builtinId="8" hidden="1"/>
    <cellStyle name="Lien hypertexte" xfId="428" builtinId="8" hidden="1"/>
    <cellStyle name="Lien hypertexte" xfId="430" builtinId="8" hidden="1"/>
    <cellStyle name="Lien hypertexte" xfId="432" builtinId="8" hidden="1"/>
    <cellStyle name="Lien hypertexte" xfId="434" builtinId="8" hidden="1"/>
    <cellStyle name="Lien hypertexte" xfId="436" builtinId="8" hidden="1"/>
    <cellStyle name="Lien hypertexte" xfId="438" builtinId="8" hidden="1"/>
    <cellStyle name="Lien hypertexte" xfId="440" builtinId="8" hidden="1"/>
    <cellStyle name="Lien hypertexte" xfId="442" builtinId="8" hidden="1"/>
    <cellStyle name="Lien hypertexte" xfId="444" builtinId="8" hidden="1"/>
    <cellStyle name="Lien hypertexte" xfId="446" builtinId="8" hidden="1"/>
    <cellStyle name="Lien hypertexte" xfId="448" builtinId="8" hidden="1"/>
    <cellStyle name="Lien hypertexte" xfId="450" builtinId="8" hidden="1"/>
    <cellStyle name="Lien hypertexte" xfId="452" builtinId="8" hidden="1"/>
    <cellStyle name="Lien hypertexte" xfId="454" builtinId="8" hidden="1"/>
    <cellStyle name="Lien hypertexte" xfId="456" builtinId="8" hidden="1"/>
    <cellStyle name="Lien hypertexte" xfId="458" builtinId="8" hidden="1"/>
    <cellStyle name="Lien hypertexte" xfId="460" builtinId="8" hidden="1"/>
    <cellStyle name="Lien hypertexte" xfId="462" builtinId="8" hidden="1"/>
    <cellStyle name="Lien hypertexte" xfId="464" builtinId="8" hidden="1"/>
    <cellStyle name="Lien hypertexte" xfId="466" builtinId="8" hidden="1"/>
    <cellStyle name="Lien hypertexte" xfId="468" builtinId="8" hidden="1"/>
    <cellStyle name="Lien hypertexte" xfId="470" builtinId="8" hidden="1"/>
    <cellStyle name="Lien hypertexte" xfId="472" builtinId="8" hidden="1"/>
    <cellStyle name="Lien hypertexte" xfId="474" builtinId="8" hidden="1"/>
    <cellStyle name="Lien hypertexte" xfId="476" builtinId="8" hidden="1"/>
    <cellStyle name="Lien hypertexte" xfId="478" builtinId="8" hidden="1"/>
    <cellStyle name="Lien hypertexte" xfId="480" builtinId="8" hidden="1"/>
    <cellStyle name="Lien hypertexte" xfId="482" builtinId="8" hidden="1"/>
    <cellStyle name="Lien hypertexte" xfId="484" builtinId="8" hidden="1"/>
    <cellStyle name="Lien hypertexte" xfId="486" builtinId="8" hidden="1"/>
    <cellStyle name="Lien hypertexte" xfId="488" builtinId="8" hidden="1"/>
    <cellStyle name="Lien hypertexte" xfId="490" builtinId="8" hidden="1"/>
    <cellStyle name="Lien hypertexte" xfId="492" builtinId="8" hidden="1"/>
    <cellStyle name="Lien hypertexte" xfId="494" builtinId="8" hidden="1"/>
    <cellStyle name="Lien hypertexte" xfId="496" builtinId="8" hidden="1"/>
    <cellStyle name="Lien hypertexte" xfId="498" builtinId="8" hidden="1"/>
    <cellStyle name="Lien hypertexte" xfId="500" builtinId="8" hidden="1"/>
    <cellStyle name="Lien hypertexte" xfId="502" builtinId="8" hidden="1"/>
    <cellStyle name="Lien hypertexte" xfId="504" builtinId="8" hidden="1"/>
    <cellStyle name="Lien hypertexte" xfId="506" builtinId="8" hidden="1"/>
    <cellStyle name="Lien hypertexte" xfId="508" builtinId="8" hidden="1"/>
    <cellStyle name="Lien hypertexte" xfId="510" builtinId="8" hidden="1"/>
    <cellStyle name="Lien hypertexte" xfId="512" builtinId="8" hidden="1"/>
    <cellStyle name="Lien hypertexte" xfId="514" builtinId="8" hidden="1"/>
    <cellStyle name="Lien hypertexte" xfId="516" builtinId="8" hidden="1"/>
    <cellStyle name="Lien hypertexte" xfId="518" builtinId="8" hidden="1"/>
    <cellStyle name="Lien hypertexte" xfId="520" builtinId="8" hidden="1"/>
    <cellStyle name="Lien hypertexte" xfId="522" builtinId="8" hidden="1"/>
    <cellStyle name="Lien hypertexte" xfId="524" builtinId="8" hidden="1"/>
    <cellStyle name="Lien hypertexte" xfId="526" builtinId="8" hidden="1"/>
    <cellStyle name="Lien hypertexte" xfId="528" builtinId="8" hidden="1"/>
    <cellStyle name="Lien hypertexte" xfId="530" builtinId="8" hidden="1"/>
    <cellStyle name="Lien hypertexte" xfId="532" builtinId="8" hidden="1"/>
    <cellStyle name="Lien hypertexte" xfId="534" builtinId="8" hidden="1"/>
    <cellStyle name="Lien hypertexte" xfId="536" builtinId="8" hidden="1"/>
    <cellStyle name="Lien hypertexte" xfId="538" builtinId="8" hidden="1"/>
    <cellStyle name="Lien hypertexte" xfId="540" builtinId="8" hidden="1"/>
    <cellStyle name="Lien hypertexte" xfId="542" builtinId="8" hidden="1"/>
    <cellStyle name="Lien hypertexte" xfId="544" builtinId="8" hidden="1"/>
    <cellStyle name="Lien hypertexte" xfId="546" builtinId="8" hidden="1"/>
    <cellStyle name="Lien hypertexte" xfId="548" builtinId="8" hidden="1"/>
    <cellStyle name="Lien hypertexte" xfId="550" builtinId="8" hidden="1"/>
    <cellStyle name="Lien hypertexte" xfId="552" builtinId="8" hidden="1"/>
    <cellStyle name="Lien hypertexte" xfId="554" builtinId="8" hidden="1"/>
    <cellStyle name="Lien hypertexte" xfId="556" builtinId="8" hidden="1"/>
    <cellStyle name="Lien hypertexte" xfId="558" builtinId="8" hidden="1"/>
    <cellStyle name="Lien hypertexte" xfId="560" builtinId="8" hidden="1"/>
    <cellStyle name="Lien hypertexte" xfId="562" builtinId="8" hidden="1"/>
    <cellStyle name="Lien hypertexte" xfId="564" builtinId="8" hidden="1"/>
    <cellStyle name="Lien hypertexte" xfId="566" builtinId="8" hidden="1"/>
    <cellStyle name="Lien hypertexte" xfId="568" builtinId="8" hidden="1"/>
    <cellStyle name="Lien hypertexte" xfId="570" builtinId="8" hidden="1"/>
    <cellStyle name="Lien hypertexte" xfId="572" builtinId="8" hidden="1"/>
    <cellStyle name="Lien hypertexte" xfId="574" builtinId="8" hidden="1"/>
    <cellStyle name="Lien hypertexte" xfId="576" builtinId="8" hidden="1"/>
    <cellStyle name="Lien hypertexte" xfId="578" builtinId="8" hidden="1"/>
    <cellStyle name="Lien hypertexte" xfId="580" builtinId="8" hidden="1"/>
    <cellStyle name="Lien hypertexte" xfId="582" builtinId="8" hidden="1"/>
    <cellStyle name="Lien hypertexte" xfId="584" builtinId="8" hidden="1"/>
    <cellStyle name="Lien hypertexte" xfId="586" builtinId="8" hidden="1"/>
    <cellStyle name="Lien hypertexte" xfId="588" builtinId="8" hidden="1"/>
    <cellStyle name="Lien hypertexte" xfId="590" builtinId="8" hidden="1"/>
    <cellStyle name="Lien hypertexte" xfId="592" builtinId="8" hidden="1"/>
    <cellStyle name="Lien hypertexte" xfId="594" builtinId="8" hidden="1"/>
    <cellStyle name="Lien hypertexte" xfId="596" builtinId="8" hidden="1"/>
    <cellStyle name="Lien hypertexte" xfId="598" builtinId="8" hidden="1"/>
    <cellStyle name="Lien hypertexte" xfId="600" builtinId="8" hidden="1"/>
    <cellStyle name="Lien hypertexte" xfId="602" builtinId="8" hidden="1"/>
    <cellStyle name="Lien hypertexte" xfId="604" builtinId="8" hidden="1"/>
    <cellStyle name="Lien hypertexte" xfId="606" builtinId="8" hidden="1"/>
    <cellStyle name="Lien hypertexte" xfId="608" builtinId="8" hidden="1"/>
    <cellStyle name="Lien hypertexte" xfId="610" builtinId="8" hidden="1"/>
    <cellStyle name="Lien hypertexte" xfId="612" builtinId="8" hidden="1"/>
    <cellStyle name="Lien hypertexte" xfId="614" builtinId="8" hidden="1"/>
    <cellStyle name="Lien hypertexte" xfId="616" builtinId="8" hidden="1"/>
    <cellStyle name="Lien hypertexte" xfId="618" builtinId="8" hidden="1"/>
    <cellStyle name="Lien hypertexte" xfId="620" builtinId="8" hidden="1"/>
    <cellStyle name="Lien hypertexte" xfId="622" builtinId="8" hidden="1"/>
    <cellStyle name="Lien hypertexte" xfId="624" builtinId="8" hidden="1"/>
    <cellStyle name="Lien hypertexte" xfId="626" builtinId="8" hidden="1"/>
    <cellStyle name="Lien hypertexte" xfId="628" builtinId="8" hidden="1"/>
    <cellStyle name="Lien hypertexte" xfId="630" builtinId="8" hidden="1"/>
    <cellStyle name="Lien hypertexte" xfId="632" builtinId="8" hidden="1"/>
    <cellStyle name="Lien hypertexte" xfId="634" builtinId="8" hidden="1"/>
    <cellStyle name="Lien hypertexte" xfId="636" builtinId="8" hidden="1"/>
    <cellStyle name="Lien hypertexte" xfId="638" builtinId="8" hidden="1"/>
    <cellStyle name="Lien hypertexte" xfId="640" builtinId="8" hidden="1"/>
    <cellStyle name="Lien hypertexte" xfId="642" builtinId="8" hidden="1"/>
    <cellStyle name="Lien hypertexte" xfId="644" builtinId="8" hidden="1"/>
    <cellStyle name="Lien hypertexte" xfId="646" builtinId="8" hidden="1"/>
    <cellStyle name="Lien hypertexte" xfId="648" builtinId="8" hidden="1"/>
    <cellStyle name="Lien hypertexte" xfId="650" builtinId="8" hidden="1"/>
    <cellStyle name="Lien hypertexte" xfId="652" builtinId="8" hidden="1"/>
    <cellStyle name="Lien hypertexte" xfId="654" builtinId="8" hidden="1"/>
    <cellStyle name="Lien hypertexte" xfId="656" builtinId="8" hidden="1"/>
    <cellStyle name="Lien hypertexte" xfId="658" builtinId="8" hidden="1"/>
    <cellStyle name="Lien hypertexte" xfId="660" builtinId="8" hidden="1"/>
    <cellStyle name="Lien hypertexte" xfId="662" builtinId="8" hidden="1"/>
    <cellStyle name="Lien hypertexte" xfId="664" builtinId="8" hidden="1"/>
    <cellStyle name="Lien hypertexte" xfId="666" builtinId="8" hidden="1"/>
    <cellStyle name="Lien hypertexte" xfId="668" builtinId="8" hidden="1"/>
    <cellStyle name="Lien hypertexte" xfId="670" builtinId="8" hidden="1"/>
    <cellStyle name="Lien hypertexte" xfId="672" builtinId="8" hidden="1"/>
    <cellStyle name="Lien hypertexte" xfId="674" builtinId="8" hidden="1"/>
    <cellStyle name="Lien hypertexte" xfId="676" builtinId="8" hidden="1"/>
    <cellStyle name="Lien hypertexte" xfId="678" builtinId="8" hidden="1"/>
    <cellStyle name="Lien hypertexte" xfId="680" builtinId="8" hidden="1"/>
    <cellStyle name="Lien hypertexte" xfId="682" builtinId="8" hidden="1"/>
    <cellStyle name="Lien hypertexte" xfId="684" builtinId="8" hidden="1"/>
    <cellStyle name="Lien hypertexte" xfId="686" builtinId="8" hidden="1"/>
    <cellStyle name="Lien hypertexte" xfId="688" builtinId="8" hidden="1"/>
    <cellStyle name="Lien hypertexte" xfId="690" builtinId="8" hidden="1"/>
    <cellStyle name="Lien hypertexte" xfId="692" builtinId="8" hidden="1"/>
    <cellStyle name="Lien hypertexte" xfId="694" builtinId="8" hidden="1"/>
    <cellStyle name="Lien hypertexte" xfId="696" builtinId="8" hidden="1"/>
    <cellStyle name="Lien hypertexte" xfId="698" builtinId="8" hidden="1"/>
    <cellStyle name="Lien hypertexte" xfId="700" builtinId="8" hidden="1"/>
    <cellStyle name="Lien hypertexte" xfId="702" builtinId="8" hidden="1"/>
    <cellStyle name="Lien hypertexte" xfId="704" builtinId="8" hidden="1"/>
    <cellStyle name="Lien hypertexte" xfId="706" builtinId="8" hidden="1"/>
    <cellStyle name="Lien hypertexte" xfId="708" builtinId="8" hidden="1"/>
    <cellStyle name="Lien hypertexte" xfId="710" builtinId="8" hidden="1"/>
    <cellStyle name="Lien hypertexte" xfId="712" builtinId="8" hidden="1"/>
    <cellStyle name="Lien hypertexte" xfId="714" builtinId="8" hidden="1"/>
    <cellStyle name="Lien hypertexte" xfId="716" builtinId="8" hidden="1"/>
    <cellStyle name="Lien hypertexte" xfId="718" builtinId="8" hidden="1"/>
    <cellStyle name="Lien hypertexte" xfId="720" builtinId="8" hidden="1"/>
    <cellStyle name="Lien hypertexte" xfId="722" builtinId="8" hidden="1"/>
    <cellStyle name="Lien hypertexte" xfId="724" builtinId="8" hidden="1"/>
    <cellStyle name="Lien hypertexte" xfId="726" builtinId="8" hidden="1"/>
    <cellStyle name="Lien hypertexte" xfId="728" builtinId="8" hidden="1"/>
    <cellStyle name="Lien hypertexte" xfId="730" builtinId="8" hidden="1"/>
    <cellStyle name="Lien hypertexte" xfId="732" builtinId="8" hidden="1"/>
    <cellStyle name="Lien hypertexte" xfId="734" builtinId="8" hidden="1"/>
    <cellStyle name="Lien hypertexte" xfId="736" builtinId="8" hidden="1"/>
    <cellStyle name="Lien hypertexte" xfId="738" builtinId="8" hidden="1"/>
    <cellStyle name="Lien hypertexte" xfId="740" builtinId="8" hidden="1"/>
    <cellStyle name="Lien hypertexte" xfId="742" builtinId="8" hidden="1"/>
    <cellStyle name="Lien hypertexte" xfId="744" builtinId="8" hidden="1"/>
    <cellStyle name="Lien hypertexte" xfId="746" builtinId="8" hidden="1"/>
    <cellStyle name="Lien hypertexte" xfId="748" builtinId="8" hidden="1"/>
    <cellStyle name="Lien hypertexte" xfId="750" builtinId="8" hidden="1"/>
    <cellStyle name="Lien hypertexte" xfId="752" builtinId="8" hidden="1"/>
    <cellStyle name="Lien hypertexte" xfId="754" builtinId="8" hidden="1"/>
    <cellStyle name="Lien hypertexte" xfId="756" builtinId="8" hidden="1"/>
    <cellStyle name="Lien hypertexte" xfId="758" builtinId="8" hidden="1"/>
    <cellStyle name="Lien hypertexte" xfId="760" builtinId="8" hidden="1"/>
    <cellStyle name="Lien hypertexte" xfId="762" builtinId="8" hidden="1"/>
    <cellStyle name="Lien hypertexte" xfId="764" builtinId="8" hidden="1"/>
    <cellStyle name="Lien hypertexte" xfId="766" builtinId="8" hidden="1"/>
    <cellStyle name="Lien hypertexte" xfId="768" builtinId="8" hidden="1"/>
    <cellStyle name="Lien hypertexte" xfId="770" builtinId="8" hidden="1"/>
    <cellStyle name="Lien hypertexte" xfId="772" builtinId="8" hidden="1"/>
    <cellStyle name="Lien hypertexte" xfId="774" builtinId="8" hidden="1"/>
    <cellStyle name="Lien hypertexte" xfId="776" builtinId="8" hidden="1"/>
    <cellStyle name="Lien hypertexte" xfId="778" builtinId="8" hidden="1"/>
    <cellStyle name="Lien hypertexte" xfId="780" builtinId="8" hidden="1"/>
    <cellStyle name="Lien hypertexte" xfId="782" builtinId="8" hidden="1"/>
    <cellStyle name="Lien hypertexte" xfId="784" builtinId="8" hidden="1"/>
    <cellStyle name="Lien hypertexte" xfId="786" builtinId="8" hidden="1"/>
    <cellStyle name="Lien hypertexte" xfId="788" builtinId="8" hidden="1"/>
    <cellStyle name="Lien hypertexte" xfId="790" builtinId="8" hidden="1"/>
    <cellStyle name="Lien hypertexte" xfId="792" builtinId="8" hidden="1"/>
    <cellStyle name="Lien hypertexte" xfId="794" builtinId="8" hidden="1"/>
    <cellStyle name="Lien hypertexte" xfId="796" builtinId="8" hidden="1"/>
    <cellStyle name="Lien hypertexte" xfId="798" builtinId="8" hidden="1"/>
    <cellStyle name="Lien hypertexte" xfId="800" builtinId="8" hidden="1"/>
    <cellStyle name="Lien hypertexte" xfId="802" builtinId="8" hidden="1"/>
    <cellStyle name="Lien hypertexte" xfId="804" builtinId="8" hidden="1"/>
    <cellStyle name="Lien hypertexte" xfId="806" builtinId="8" hidden="1"/>
    <cellStyle name="Lien hypertexte" xfId="808" builtinId="8" hidden="1"/>
    <cellStyle name="Lien hypertexte" xfId="810" builtinId="8" hidden="1"/>
    <cellStyle name="Lien hypertexte" xfId="812" builtinId="8" hidden="1"/>
    <cellStyle name="Lien hypertexte" xfId="814" builtinId="8" hidden="1"/>
    <cellStyle name="Lien hypertexte" xfId="816" builtinId="8" hidden="1"/>
    <cellStyle name="Lien hypertexte" xfId="818" builtinId="8" hidden="1"/>
    <cellStyle name="Lien hypertexte" xfId="820" builtinId="8" hidden="1"/>
    <cellStyle name="Lien hypertexte" xfId="822" builtinId="8" hidden="1"/>
    <cellStyle name="Lien hypertexte" xfId="824" builtinId="8" hidden="1"/>
    <cellStyle name="Lien hypertexte" xfId="826" builtinId="8" hidden="1"/>
    <cellStyle name="Lien hypertexte" xfId="828" builtinId="8" hidden="1"/>
    <cellStyle name="Lien hypertexte" xfId="830" builtinId="8" hidden="1"/>
    <cellStyle name="Lien hypertexte" xfId="832" builtinId="8" hidden="1"/>
    <cellStyle name="Lien hypertexte" xfId="834" builtinId="8" hidden="1"/>
    <cellStyle name="Lien hypertexte" xfId="836" builtinId="8" hidden="1"/>
    <cellStyle name="Lien hypertexte visité" xfId="3" builtinId="9" hidden="1"/>
    <cellStyle name="Lien hypertexte visité" xfId="5" builtinId="9" hidden="1"/>
    <cellStyle name="Lien hypertexte visité" xfId="7" builtinId="9" hidden="1"/>
    <cellStyle name="Lien hypertexte visité" xfId="8"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Lien hypertexte visité" xfId="65" builtinId="9" hidden="1"/>
    <cellStyle name="Lien hypertexte visité" xfId="67" builtinId="9" hidden="1"/>
    <cellStyle name="Lien hypertexte visité" xfId="69" builtinId="9" hidden="1"/>
    <cellStyle name="Lien hypertexte visité" xfId="71" builtinId="9" hidden="1"/>
    <cellStyle name="Lien hypertexte visité" xfId="73" builtinId="9" hidden="1"/>
    <cellStyle name="Lien hypertexte visité" xfId="75" builtinId="9" hidden="1"/>
    <cellStyle name="Lien hypertexte visité" xfId="77" builtinId="9" hidden="1"/>
    <cellStyle name="Lien hypertexte visité" xfId="79" builtinId="9" hidden="1"/>
    <cellStyle name="Lien hypertexte visité" xfId="81" builtinId="9" hidden="1"/>
    <cellStyle name="Lien hypertexte visité" xfId="83" builtinId="9" hidden="1"/>
    <cellStyle name="Lien hypertexte visité" xfId="85" builtinId="9" hidden="1"/>
    <cellStyle name="Lien hypertexte visité" xfId="87" builtinId="9" hidden="1"/>
    <cellStyle name="Lien hypertexte visité" xfId="89" builtinId="9" hidden="1"/>
    <cellStyle name="Lien hypertexte visité" xfId="91" builtinId="9" hidden="1"/>
    <cellStyle name="Lien hypertexte visité" xfId="93" builtinId="9" hidden="1"/>
    <cellStyle name="Lien hypertexte visité" xfId="95" builtinId="9" hidden="1"/>
    <cellStyle name="Lien hypertexte visité" xfId="97" builtinId="9" hidden="1"/>
    <cellStyle name="Lien hypertexte visité" xfId="99" builtinId="9" hidden="1"/>
    <cellStyle name="Lien hypertexte visité" xfId="101" builtinId="9" hidden="1"/>
    <cellStyle name="Lien hypertexte visité" xfId="103" builtinId="9" hidden="1"/>
    <cellStyle name="Lien hypertexte visité" xfId="105" builtinId="9" hidden="1"/>
    <cellStyle name="Lien hypertexte visité" xfId="107" builtinId="9" hidden="1"/>
    <cellStyle name="Lien hypertexte visité" xfId="109" builtinId="9" hidden="1"/>
    <cellStyle name="Lien hypertexte visité" xfId="111" builtinId="9" hidden="1"/>
    <cellStyle name="Lien hypertexte visité" xfId="113" builtinId="9" hidden="1"/>
    <cellStyle name="Lien hypertexte visité" xfId="115" builtinId="9" hidden="1"/>
    <cellStyle name="Lien hypertexte visité" xfId="117" builtinId="9" hidden="1"/>
    <cellStyle name="Lien hypertexte visité" xfId="119" builtinId="9" hidden="1"/>
    <cellStyle name="Lien hypertexte visité" xfId="121" builtinId="9" hidden="1"/>
    <cellStyle name="Lien hypertexte visité" xfId="123" builtinId="9" hidden="1"/>
    <cellStyle name="Lien hypertexte visité" xfId="125" builtinId="9" hidden="1"/>
    <cellStyle name="Lien hypertexte visité" xfId="127" builtinId="9" hidden="1"/>
    <cellStyle name="Lien hypertexte visité" xfId="129" builtinId="9" hidden="1"/>
    <cellStyle name="Lien hypertexte visité" xfId="131" builtinId="9" hidden="1"/>
    <cellStyle name="Lien hypertexte visité" xfId="133" builtinId="9" hidden="1"/>
    <cellStyle name="Lien hypertexte visité" xfId="135" builtinId="9" hidden="1"/>
    <cellStyle name="Lien hypertexte visité" xfId="137" builtinId="9" hidden="1"/>
    <cellStyle name="Lien hypertexte visité" xfId="139" builtinId="9" hidden="1"/>
    <cellStyle name="Lien hypertexte visité" xfId="141" builtinId="9" hidden="1"/>
    <cellStyle name="Lien hypertexte visité" xfId="143" builtinId="9" hidden="1"/>
    <cellStyle name="Lien hypertexte visité" xfId="145" builtinId="9" hidden="1"/>
    <cellStyle name="Lien hypertexte visité" xfId="147" builtinId="9" hidden="1"/>
    <cellStyle name="Lien hypertexte visité" xfId="149" builtinId="9" hidden="1"/>
    <cellStyle name="Lien hypertexte visité" xfId="151" builtinId="9" hidden="1"/>
    <cellStyle name="Lien hypertexte visité" xfId="153" builtinId="9" hidden="1"/>
    <cellStyle name="Lien hypertexte visité" xfId="155" builtinId="9" hidden="1"/>
    <cellStyle name="Lien hypertexte visité" xfId="157" builtinId="9" hidden="1"/>
    <cellStyle name="Lien hypertexte visité" xfId="159" builtinId="9" hidden="1"/>
    <cellStyle name="Lien hypertexte visité" xfId="161" builtinId="9" hidden="1"/>
    <cellStyle name="Lien hypertexte visité" xfId="163" builtinId="9" hidden="1"/>
    <cellStyle name="Lien hypertexte visité" xfId="165" builtinId="9" hidden="1"/>
    <cellStyle name="Lien hypertexte visité" xfId="167" builtinId="9" hidden="1"/>
    <cellStyle name="Lien hypertexte visité" xfId="169" builtinId="9" hidden="1"/>
    <cellStyle name="Lien hypertexte visité" xfId="171" builtinId="9" hidden="1"/>
    <cellStyle name="Lien hypertexte visité" xfId="173" builtinId="9" hidden="1"/>
    <cellStyle name="Lien hypertexte visité" xfId="175" builtinId="9" hidden="1"/>
    <cellStyle name="Lien hypertexte visité" xfId="177" builtinId="9" hidden="1"/>
    <cellStyle name="Lien hypertexte visité" xfId="179" builtinId="9" hidden="1"/>
    <cellStyle name="Lien hypertexte visité" xfId="181" builtinId="9" hidden="1"/>
    <cellStyle name="Lien hypertexte visité" xfId="183" builtinId="9" hidden="1"/>
    <cellStyle name="Lien hypertexte visité" xfId="185" builtinId="9" hidden="1"/>
    <cellStyle name="Lien hypertexte visité" xfId="187" builtinId="9" hidden="1"/>
    <cellStyle name="Lien hypertexte visité" xfId="189" builtinId="9" hidden="1"/>
    <cellStyle name="Lien hypertexte visité" xfId="191" builtinId="9" hidden="1"/>
    <cellStyle name="Lien hypertexte visité" xfId="193" builtinId="9" hidden="1"/>
    <cellStyle name="Lien hypertexte visité" xfId="195" builtinId="9" hidden="1"/>
    <cellStyle name="Lien hypertexte visité" xfId="197" builtinId="9" hidden="1"/>
    <cellStyle name="Lien hypertexte visité" xfId="199" builtinId="9" hidden="1"/>
    <cellStyle name="Lien hypertexte visité" xfId="201" builtinId="9" hidden="1"/>
    <cellStyle name="Lien hypertexte visité" xfId="203" builtinId="9" hidden="1"/>
    <cellStyle name="Lien hypertexte visité" xfId="205" builtinId="9" hidden="1"/>
    <cellStyle name="Lien hypertexte visité" xfId="207" builtinId="9" hidden="1"/>
    <cellStyle name="Lien hypertexte visité" xfId="209" builtinId="9" hidden="1"/>
    <cellStyle name="Lien hypertexte visité" xfId="211" builtinId="9" hidden="1"/>
    <cellStyle name="Lien hypertexte visité" xfId="213" builtinId="9" hidden="1"/>
    <cellStyle name="Lien hypertexte visité" xfId="215" builtinId="9" hidden="1"/>
    <cellStyle name="Lien hypertexte visité" xfId="217" builtinId="9" hidden="1"/>
    <cellStyle name="Lien hypertexte visité" xfId="219" builtinId="9" hidden="1"/>
    <cellStyle name="Lien hypertexte visité" xfId="221" builtinId="9" hidden="1"/>
    <cellStyle name="Lien hypertexte visité" xfId="223" builtinId="9" hidden="1"/>
    <cellStyle name="Lien hypertexte visité" xfId="225" builtinId="9" hidden="1"/>
    <cellStyle name="Lien hypertexte visité" xfId="227" builtinId="9" hidden="1"/>
    <cellStyle name="Lien hypertexte visité" xfId="229" builtinId="9" hidden="1"/>
    <cellStyle name="Lien hypertexte visité" xfId="231" builtinId="9" hidden="1"/>
    <cellStyle name="Lien hypertexte visité" xfId="233" builtinId="9" hidden="1"/>
    <cellStyle name="Lien hypertexte visité" xfId="235" builtinId="9" hidden="1"/>
    <cellStyle name="Lien hypertexte visité" xfId="237" builtinId="9" hidden="1"/>
    <cellStyle name="Lien hypertexte visité" xfId="239" builtinId="9" hidden="1"/>
    <cellStyle name="Lien hypertexte visité" xfId="241" builtinId="9" hidden="1"/>
    <cellStyle name="Lien hypertexte visité" xfId="243" builtinId="9" hidden="1"/>
    <cellStyle name="Lien hypertexte visité" xfId="245" builtinId="9" hidden="1"/>
    <cellStyle name="Lien hypertexte visité" xfId="247" builtinId="9" hidden="1"/>
    <cellStyle name="Lien hypertexte visité" xfId="249" builtinId="9" hidden="1"/>
    <cellStyle name="Lien hypertexte visité" xfId="251" builtinId="9" hidden="1"/>
    <cellStyle name="Lien hypertexte visité" xfId="253" builtinId="9" hidden="1"/>
    <cellStyle name="Lien hypertexte visité" xfId="255" builtinId="9" hidden="1"/>
    <cellStyle name="Lien hypertexte visité" xfId="257" builtinId="9" hidden="1"/>
    <cellStyle name="Lien hypertexte visité" xfId="259" builtinId="9" hidden="1"/>
    <cellStyle name="Lien hypertexte visité" xfId="261" builtinId="9" hidden="1"/>
    <cellStyle name="Lien hypertexte visité" xfId="263" builtinId="9" hidden="1"/>
    <cellStyle name="Lien hypertexte visité" xfId="265" builtinId="9" hidden="1"/>
    <cellStyle name="Lien hypertexte visité" xfId="267" builtinId="9" hidden="1"/>
    <cellStyle name="Lien hypertexte visité" xfId="269" builtinId="9" hidden="1"/>
    <cellStyle name="Lien hypertexte visité" xfId="271" builtinId="9" hidden="1"/>
    <cellStyle name="Lien hypertexte visité" xfId="273" builtinId="9" hidden="1"/>
    <cellStyle name="Lien hypertexte visité" xfId="275" builtinId="9" hidden="1"/>
    <cellStyle name="Lien hypertexte visité" xfId="277" builtinId="9" hidden="1"/>
    <cellStyle name="Lien hypertexte visité" xfId="279" builtinId="9" hidden="1"/>
    <cellStyle name="Lien hypertexte visité" xfId="281" builtinId="9" hidden="1"/>
    <cellStyle name="Lien hypertexte visité" xfId="283" builtinId="9" hidden="1"/>
    <cellStyle name="Lien hypertexte visité" xfId="285" builtinId="9" hidden="1"/>
    <cellStyle name="Lien hypertexte visité" xfId="287" builtinId="9" hidden="1"/>
    <cellStyle name="Lien hypertexte visité" xfId="289" builtinId="9" hidden="1"/>
    <cellStyle name="Lien hypertexte visité" xfId="291" builtinId="9" hidden="1"/>
    <cellStyle name="Lien hypertexte visité" xfId="293" builtinId="9" hidden="1"/>
    <cellStyle name="Lien hypertexte visité" xfId="295" builtinId="9" hidden="1"/>
    <cellStyle name="Lien hypertexte visité" xfId="297" builtinId="9" hidden="1"/>
    <cellStyle name="Lien hypertexte visité" xfId="299" builtinId="9" hidden="1"/>
    <cellStyle name="Lien hypertexte visité" xfId="301" builtinId="9" hidden="1"/>
    <cellStyle name="Lien hypertexte visité" xfId="303" builtinId="9" hidden="1"/>
    <cellStyle name="Lien hypertexte visité" xfId="305" builtinId="9" hidden="1"/>
    <cellStyle name="Lien hypertexte visité" xfId="307" builtinId="9" hidden="1"/>
    <cellStyle name="Lien hypertexte visité" xfId="309" builtinId="9" hidden="1"/>
    <cellStyle name="Lien hypertexte visité" xfId="311" builtinId="9" hidden="1"/>
    <cellStyle name="Lien hypertexte visité" xfId="313" builtinId="9" hidden="1"/>
    <cellStyle name="Lien hypertexte visité" xfId="315" builtinId="9" hidden="1"/>
    <cellStyle name="Lien hypertexte visité" xfId="317" builtinId="9" hidden="1"/>
    <cellStyle name="Lien hypertexte visité" xfId="319" builtinId="9" hidden="1"/>
    <cellStyle name="Lien hypertexte visité" xfId="321" builtinId="9" hidden="1"/>
    <cellStyle name="Lien hypertexte visité" xfId="323" builtinId="9" hidden="1"/>
    <cellStyle name="Lien hypertexte visité" xfId="325" builtinId="9" hidden="1"/>
    <cellStyle name="Lien hypertexte visité" xfId="327" builtinId="9" hidden="1"/>
    <cellStyle name="Lien hypertexte visité" xfId="329" builtinId="9" hidden="1"/>
    <cellStyle name="Lien hypertexte visité" xfId="331" builtinId="9" hidden="1"/>
    <cellStyle name="Lien hypertexte visité" xfId="333" builtinId="9" hidden="1"/>
    <cellStyle name="Lien hypertexte visité" xfId="335" builtinId="9" hidden="1"/>
    <cellStyle name="Lien hypertexte visité" xfId="337" builtinId="9" hidden="1"/>
    <cellStyle name="Lien hypertexte visité" xfId="339" builtinId="9" hidden="1"/>
    <cellStyle name="Lien hypertexte visité" xfId="341" builtinId="9" hidden="1"/>
    <cellStyle name="Lien hypertexte visité" xfId="343" builtinId="9" hidden="1"/>
    <cellStyle name="Lien hypertexte visité" xfId="345" builtinId="9" hidden="1"/>
    <cellStyle name="Lien hypertexte visité" xfId="347" builtinId="9" hidden="1"/>
    <cellStyle name="Lien hypertexte visité" xfId="349" builtinId="9" hidden="1"/>
    <cellStyle name="Lien hypertexte visité" xfId="351" builtinId="9" hidden="1"/>
    <cellStyle name="Lien hypertexte visité" xfId="353" builtinId="9" hidden="1"/>
    <cellStyle name="Lien hypertexte visité" xfId="355" builtinId="9" hidden="1"/>
    <cellStyle name="Lien hypertexte visité" xfId="357" builtinId="9" hidden="1"/>
    <cellStyle name="Lien hypertexte visité" xfId="359" builtinId="9" hidden="1"/>
    <cellStyle name="Lien hypertexte visité" xfId="361" builtinId="9" hidden="1"/>
    <cellStyle name="Lien hypertexte visité" xfId="363" builtinId="9" hidden="1"/>
    <cellStyle name="Lien hypertexte visité" xfId="365" builtinId="9" hidden="1"/>
    <cellStyle name="Lien hypertexte visité" xfId="367" builtinId="9" hidden="1"/>
    <cellStyle name="Lien hypertexte visité" xfId="369" builtinId="9" hidden="1"/>
    <cellStyle name="Lien hypertexte visité" xfId="371" builtinId="9" hidden="1"/>
    <cellStyle name="Lien hypertexte visité" xfId="373" builtinId="9" hidden="1"/>
    <cellStyle name="Lien hypertexte visité" xfId="375" builtinId="9" hidden="1"/>
    <cellStyle name="Lien hypertexte visité" xfId="377" builtinId="9" hidden="1"/>
    <cellStyle name="Lien hypertexte visité" xfId="379" builtinId="9" hidden="1"/>
    <cellStyle name="Lien hypertexte visité" xfId="381" builtinId="9" hidden="1"/>
    <cellStyle name="Lien hypertexte visité" xfId="383" builtinId="9" hidden="1"/>
    <cellStyle name="Lien hypertexte visité" xfId="385" builtinId="9" hidden="1"/>
    <cellStyle name="Lien hypertexte visité" xfId="387" builtinId="9" hidden="1"/>
    <cellStyle name="Lien hypertexte visité" xfId="389" builtinId="9" hidden="1"/>
    <cellStyle name="Lien hypertexte visité" xfId="391" builtinId="9" hidden="1"/>
    <cellStyle name="Lien hypertexte visité" xfId="393" builtinId="9" hidden="1"/>
    <cellStyle name="Lien hypertexte visité" xfId="395" builtinId="9" hidden="1"/>
    <cellStyle name="Lien hypertexte visité" xfId="397" builtinId="9" hidden="1"/>
    <cellStyle name="Lien hypertexte visité" xfId="399" builtinId="9" hidden="1"/>
    <cellStyle name="Lien hypertexte visité" xfId="401" builtinId="9" hidden="1"/>
    <cellStyle name="Lien hypertexte visité" xfId="403" builtinId="9" hidden="1"/>
    <cellStyle name="Lien hypertexte visité" xfId="405" builtinId="9" hidden="1"/>
    <cellStyle name="Lien hypertexte visité" xfId="407" builtinId="9" hidden="1"/>
    <cellStyle name="Lien hypertexte visité" xfId="409" builtinId="9" hidden="1"/>
    <cellStyle name="Lien hypertexte visité" xfId="411" builtinId="9" hidden="1"/>
    <cellStyle name="Lien hypertexte visité" xfId="413" builtinId="9" hidden="1"/>
    <cellStyle name="Lien hypertexte visité" xfId="415" builtinId="9" hidden="1"/>
    <cellStyle name="Lien hypertexte visité" xfId="417" builtinId="9" hidden="1"/>
    <cellStyle name="Lien hypertexte visité" xfId="419" builtinId="9" hidden="1"/>
    <cellStyle name="Lien hypertexte visité" xfId="421" builtinId="9" hidden="1"/>
    <cellStyle name="Lien hypertexte visité" xfId="423" builtinId="9" hidden="1"/>
    <cellStyle name="Lien hypertexte visité" xfId="425" builtinId="9" hidden="1"/>
    <cellStyle name="Lien hypertexte visité" xfId="427" builtinId="9" hidden="1"/>
    <cellStyle name="Lien hypertexte visité" xfId="429" builtinId="9" hidden="1"/>
    <cellStyle name="Lien hypertexte visité" xfId="431" builtinId="9" hidden="1"/>
    <cellStyle name="Lien hypertexte visité" xfId="433" builtinId="9" hidden="1"/>
    <cellStyle name="Lien hypertexte visité" xfId="435" builtinId="9" hidden="1"/>
    <cellStyle name="Lien hypertexte visité" xfId="437" builtinId="9" hidden="1"/>
    <cellStyle name="Lien hypertexte visité" xfId="439" builtinId="9" hidden="1"/>
    <cellStyle name="Lien hypertexte visité" xfId="441" builtinId="9" hidden="1"/>
    <cellStyle name="Lien hypertexte visité" xfId="443" builtinId="9" hidden="1"/>
    <cellStyle name="Lien hypertexte visité" xfId="445" builtinId="9" hidden="1"/>
    <cellStyle name="Lien hypertexte visité" xfId="447" builtinId="9" hidden="1"/>
    <cellStyle name="Lien hypertexte visité" xfId="449" builtinId="9" hidden="1"/>
    <cellStyle name="Lien hypertexte visité" xfId="451" builtinId="9" hidden="1"/>
    <cellStyle name="Lien hypertexte visité" xfId="453" builtinId="9" hidden="1"/>
    <cellStyle name="Lien hypertexte visité" xfId="455" builtinId="9" hidden="1"/>
    <cellStyle name="Lien hypertexte visité" xfId="457" builtinId="9" hidden="1"/>
    <cellStyle name="Lien hypertexte visité" xfId="459" builtinId="9" hidden="1"/>
    <cellStyle name="Lien hypertexte visité" xfId="461" builtinId="9" hidden="1"/>
    <cellStyle name="Lien hypertexte visité" xfId="463" builtinId="9" hidden="1"/>
    <cellStyle name="Lien hypertexte visité" xfId="465" builtinId="9" hidden="1"/>
    <cellStyle name="Lien hypertexte visité" xfId="467" builtinId="9" hidden="1"/>
    <cellStyle name="Lien hypertexte visité" xfId="469" builtinId="9" hidden="1"/>
    <cellStyle name="Lien hypertexte visité" xfId="471" builtinId="9" hidden="1"/>
    <cellStyle name="Lien hypertexte visité" xfId="473" builtinId="9" hidden="1"/>
    <cellStyle name="Lien hypertexte visité" xfId="475" builtinId="9" hidden="1"/>
    <cellStyle name="Lien hypertexte visité" xfId="477" builtinId="9" hidden="1"/>
    <cellStyle name="Lien hypertexte visité" xfId="479" builtinId="9" hidden="1"/>
    <cellStyle name="Lien hypertexte visité" xfId="481" builtinId="9" hidden="1"/>
    <cellStyle name="Lien hypertexte visité" xfId="483" builtinId="9" hidden="1"/>
    <cellStyle name="Lien hypertexte visité" xfId="485" builtinId="9" hidden="1"/>
    <cellStyle name="Lien hypertexte visité" xfId="487" builtinId="9" hidden="1"/>
    <cellStyle name="Lien hypertexte visité" xfId="489" builtinId="9" hidden="1"/>
    <cellStyle name="Lien hypertexte visité" xfId="491" builtinId="9" hidden="1"/>
    <cellStyle name="Lien hypertexte visité" xfId="493" builtinId="9" hidden="1"/>
    <cellStyle name="Lien hypertexte visité" xfId="495" builtinId="9" hidden="1"/>
    <cellStyle name="Lien hypertexte visité" xfId="497" builtinId="9" hidden="1"/>
    <cellStyle name="Lien hypertexte visité" xfId="499" builtinId="9" hidden="1"/>
    <cellStyle name="Lien hypertexte visité" xfId="501" builtinId="9" hidden="1"/>
    <cellStyle name="Lien hypertexte visité" xfId="503" builtinId="9" hidden="1"/>
    <cellStyle name="Lien hypertexte visité" xfId="505" builtinId="9" hidden="1"/>
    <cellStyle name="Lien hypertexte visité" xfId="507" builtinId="9" hidden="1"/>
    <cellStyle name="Lien hypertexte visité" xfId="509" builtinId="9" hidden="1"/>
    <cellStyle name="Lien hypertexte visité" xfId="511" builtinId="9" hidden="1"/>
    <cellStyle name="Lien hypertexte visité" xfId="513" builtinId="9" hidden="1"/>
    <cellStyle name="Lien hypertexte visité" xfId="515" builtinId="9" hidden="1"/>
    <cellStyle name="Lien hypertexte visité" xfId="517" builtinId="9" hidden="1"/>
    <cellStyle name="Lien hypertexte visité" xfId="519" builtinId="9" hidden="1"/>
    <cellStyle name="Lien hypertexte visité" xfId="521" builtinId="9" hidden="1"/>
    <cellStyle name="Lien hypertexte visité" xfId="523" builtinId="9" hidden="1"/>
    <cellStyle name="Lien hypertexte visité" xfId="525" builtinId="9" hidden="1"/>
    <cellStyle name="Lien hypertexte visité" xfId="527" builtinId="9" hidden="1"/>
    <cellStyle name="Lien hypertexte visité" xfId="529" builtinId="9" hidden="1"/>
    <cellStyle name="Lien hypertexte visité" xfId="531" builtinId="9" hidden="1"/>
    <cellStyle name="Lien hypertexte visité" xfId="533" builtinId="9" hidden="1"/>
    <cellStyle name="Lien hypertexte visité" xfId="535" builtinId="9" hidden="1"/>
    <cellStyle name="Lien hypertexte visité" xfId="537" builtinId="9" hidden="1"/>
    <cellStyle name="Lien hypertexte visité" xfId="539" builtinId="9" hidden="1"/>
    <cellStyle name="Lien hypertexte visité" xfId="541" builtinId="9" hidden="1"/>
    <cellStyle name="Lien hypertexte visité" xfId="543" builtinId="9" hidden="1"/>
    <cellStyle name="Lien hypertexte visité" xfId="545" builtinId="9" hidden="1"/>
    <cellStyle name="Lien hypertexte visité" xfId="547" builtinId="9" hidden="1"/>
    <cellStyle name="Lien hypertexte visité" xfId="549" builtinId="9" hidden="1"/>
    <cellStyle name="Lien hypertexte visité" xfId="551" builtinId="9" hidden="1"/>
    <cellStyle name="Lien hypertexte visité" xfId="553" builtinId="9" hidden="1"/>
    <cellStyle name="Lien hypertexte visité" xfId="555" builtinId="9" hidden="1"/>
    <cellStyle name="Lien hypertexte visité" xfId="557" builtinId="9" hidden="1"/>
    <cellStyle name="Lien hypertexte visité" xfId="559" builtinId="9" hidden="1"/>
    <cellStyle name="Lien hypertexte visité" xfId="561" builtinId="9" hidden="1"/>
    <cellStyle name="Lien hypertexte visité" xfId="563" builtinId="9" hidden="1"/>
    <cellStyle name="Lien hypertexte visité" xfId="565" builtinId="9" hidden="1"/>
    <cellStyle name="Lien hypertexte visité" xfId="567" builtinId="9" hidden="1"/>
    <cellStyle name="Lien hypertexte visité" xfId="569" builtinId="9" hidden="1"/>
    <cellStyle name="Lien hypertexte visité" xfId="571" builtinId="9" hidden="1"/>
    <cellStyle name="Lien hypertexte visité" xfId="573" builtinId="9" hidden="1"/>
    <cellStyle name="Lien hypertexte visité" xfId="575" builtinId="9" hidden="1"/>
    <cellStyle name="Lien hypertexte visité" xfId="577" builtinId="9" hidden="1"/>
    <cellStyle name="Lien hypertexte visité" xfId="579" builtinId="9" hidden="1"/>
    <cellStyle name="Lien hypertexte visité" xfId="581" builtinId="9" hidden="1"/>
    <cellStyle name="Lien hypertexte visité" xfId="583" builtinId="9" hidden="1"/>
    <cellStyle name="Lien hypertexte visité" xfId="585" builtinId="9" hidden="1"/>
    <cellStyle name="Lien hypertexte visité" xfId="587" builtinId="9" hidden="1"/>
    <cellStyle name="Lien hypertexte visité" xfId="589" builtinId="9" hidden="1"/>
    <cellStyle name="Lien hypertexte visité" xfId="591" builtinId="9" hidden="1"/>
    <cellStyle name="Lien hypertexte visité" xfId="593" builtinId="9" hidden="1"/>
    <cellStyle name="Lien hypertexte visité" xfId="595" builtinId="9" hidden="1"/>
    <cellStyle name="Lien hypertexte visité" xfId="597" builtinId="9" hidden="1"/>
    <cellStyle name="Lien hypertexte visité" xfId="599" builtinId="9" hidden="1"/>
    <cellStyle name="Lien hypertexte visité" xfId="601" builtinId="9" hidden="1"/>
    <cellStyle name="Lien hypertexte visité" xfId="603" builtinId="9" hidden="1"/>
    <cellStyle name="Lien hypertexte visité" xfId="605" builtinId="9" hidden="1"/>
    <cellStyle name="Lien hypertexte visité" xfId="607" builtinId="9" hidden="1"/>
    <cellStyle name="Lien hypertexte visité" xfId="609" builtinId="9" hidden="1"/>
    <cellStyle name="Lien hypertexte visité" xfId="611" builtinId="9" hidden="1"/>
    <cellStyle name="Lien hypertexte visité" xfId="613" builtinId="9" hidden="1"/>
    <cellStyle name="Lien hypertexte visité" xfId="615" builtinId="9" hidden="1"/>
    <cellStyle name="Lien hypertexte visité" xfId="617" builtinId="9" hidden="1"/>
    <cellStyle name="Lien hypertexte visité" xfId="619" builtinId="9" hidden="1"/>
    <cellStyle name="Lien hypertexte visité" xfId="621" builtinId="9" hidden="1"/>
    <cellStyle name="Lien hypertexte visité" xfId="623" builtinId="9" hidden="1"/>
    <cellStyle name="Lien hypertexte visité" xfId="625" builtinId="9" hidden="1"/>
    <cellStyle name="Lien hypertexte visité" xfId="627" builtinId="9" hidden="1"/>
    <cellStyle name="Lien hypertexte visité" xfId="629" builtinId="9" hidden="1"/>
    <cellStyle name="Lien hypertexte visité" xfId="631" builtinId="9" hidden="1"/>
    <cellStyle name="Lien hypertexte visité" xfId="633" builtinId="9" hidden="1"/>
    <cellStyle name="Lien hypertexte visité" xfId="635" builtinId="9" hidden="1"/>
    <cellStyle name="Lien hypertexte visité" xfId="637" builtinId="9" hidden="1"/>
    <cellStyle name="Lien hypertexte visité" xfId="639" builtinId="9" hidden="1"/>
    <cellStyle name="Lien hypertexte visité" xfId="641" builtinId="9" hidden="1"/>
    <cellStyle name="Lien hypertexte visité" xfId="643" builtinId="9" hidden="1"/>
    <cellStyle name="Lien hypertexte visité" xfId="645" builtinId="9" hidden="1"/>
    <cellStyle name="Lien hypertexte visité" xfId="647" builtinId="9" hidden="1"/>
    <cellStyle name="Lien hypertexte visité" xfId="649" builtinId="9" hidden="1"/>
    <cellStyle name="Lien hypertexte visité" xfId="651" builtinId="9" hidden="1"/>
    <cellStyle name="Lien hypertexte visité" xfId="653" builtinId="9" hidden="1"/>
    <cellStyle name="Lien hypertexte visité" xfId="655" builtinId="9" hidden="1"/>
    <cellStyle name="Lien hypertexte visité" xfId="657" builtinId="9" hidden="1"/>
    <cellStyle name="Lien hypertexte visité" xfId="659" builtinId="9" hidden="1"/>
    <cellStyle name="Lien hypertexte visité" xfId="661" builtinId="9" hidden="1"/>
    <cellStyle name="Lien hypertexte visité" xfId="663" builtinId="9" hidden="1"/>
    <cellStyle name="Lien hypertexte visité" xfId="665" builtinId="9" hidden="1"/>
    <cellStyle name="Lien hypertexte visité" xfId="667" builtinId="9" hidden="1"/>
    <cellStyle name="Lien hypertexte visité" xfId="669" builtinId="9" hidden="1"/>
    <cellStyle name="Lien hypertexte visité" xfId="671" builtinId="9" hidden="1"/>
    <cellStyle name="Lien hypertexte visité" xfId="673" builtinId="9" hidden="1"/>
    <cellStyle name="Lien hypertexte visité" xfId="675" builtinId="9" hidden="1"/>
    <cellStyle name="Lien hypertexte visité" xfId="677" builtinId="9" hidden="1"/>
    <cellStyle name="Lien hypertexte visité" xfId="679" builtinId="9" hidden="1"/>
    <cellStyle name="Lien hypertexte visité" xfId="681" builtinId="9" hidden="1"/>
    <cellStyle name="Lien hypertexte visité" xfId="683" builtinId="9" hidden="1"/>
    <cellStyle name="Lien hypertexte visité" xfId="685" builtinId="9" hidden="1"/>
    <cellStyle name="Lien hypertexte visité" xfId="687" builtinId="9" hidden="1"/>
    <cellStyle name="Lien hypertexte visité" xfId="689" builtinId="9" hidden="1"/>
    <cellStyle name="Lien hypertexte visité" xfId="691" builtinId="9" hidden="1"/>
    <cellStyle name="Lien hypertexte visité" xfId="693" builtinId="9" hidden="1"/>
    <cellStyle name="Lien hypertexte visité" xfId="695" builtinId="9" hidden="1"/>
    <cellStyle name="Lien hypertexte visité" xfId="697" builtinId="9" hidden="1"/>
    <cellStyle name="Lien hypertexte visité" xfId="699" builtinId="9" hidden="1"/>
    <cellStyle name="Lien hypertexte visité" xfId="701" builtinId="9" hidden="1"/>
    <cellStyle name="Lien hypertexte visité" xfId="703" builtinId="9" hidden="1"/>
    <cellStyle name="Lien hypertexte visité" xfId="705" builtinId="9" hidden="1"/>
    <cellStyle name="Lien hypertexte visité" xfId="707" builtinId="9" hidden="1"/>
    <cellStyle name="Lien hypertexte visité" xfId="709" builtinId="9" hidden="1"/>
    <cellStyle name="Lien hypertexte visité" xfId="711" builtinId="9" hidden="1"/>
    <cellStyle name="Lien hypertexte visité" xfId="713" builtinId="9" hidden="1"/>
    <cellStyle name="Lien hypertexte visité" xfId="715" builtinId="9" hidden="1"/>
    <cellStyle name="Lien hypertexte visité" xfId="717" builtinId="9" hidden="1"/>
    <cellStyle name="Lien hypertexte visité" xfId="719" builtinId="9" hidden="1"/>
    <cellStyle name="Lien hypertexte visité" xfId="721" builtinId="9" hidden="1"/>
    <cellStyle name="Lien hypertexte visité" xfId="723" builtinId="9" hidden="1"/>
    <cellStyle name="Lien hypertexte visité" xfId="725" builtinId="9" hidden="1"/>
    <cellStyle name="Lien hypertexte visité" xfId="727" builtinId="9" hidden="1"/>
    <cellStyle name="Lien hypertexte visité" xfId="729" builtinId="9" hidden="1"/>
    <cellStyle name="Lien hypertexte visité" xfId="731" builtinId="9" hidden="1"/>
    <cellStyle name="Lien hypertexte visité" xfId="733" builtinId="9" hidden="1"/>
    <cellStyle name="Lien hypertexte visité" xfId="735" builtinId="9" hidden="1"/>
    <cellStyle name="Lien hypertexte visité" xfId="737" builtinId="9" hidden="1"/>
    <cellStyle name="Lien hypertexte visité" xfId="739" builtinId="9" hidden="1"/>
    <cellStyle name="Lien hypertexte visité" xfId="741" builtinId="9" hidden="1"/>
    <cellStyle name="Lien hypertexte visité" xfId="743" builtinId="9" hidden="1"/>
    <cellStyle name="Lien hypertexte visité" xfId="745" builtinId="9" hidden="1"/>
    <cellStyle name="Lien hypertexte visité" xfId="747" builtinId="9" hidden="1"/>
    <cellStyle name="Lien hypertexte visité" xfId="749" builtinId="9" hidden="1"/>
    <cellStyle name="Lien hypertexte visité" xfId="751" builtinId="9" hidden="1"/>
    <cellStyle name="Lien hypertexte visité" xfId="753" builtinId="9" hidden="1"/>
    <cellStyle name="Lien hypertexte visité" xfId="755" builtinId="9" hidden="1"/>
    <cellStyle name="Lien hypertexte visité" xfId="757" builtinId="9" hidden="1"/>
    <cellStyle name="Lien hypertexte visité" xfId="759" builtinId="9" hidden="1"/>
    <cellStyle name="Lien hypertexte visité" xfId="761" builtinId="9" hidden="1"/>
    <cellStyle name="Lien hypertexte visité" xfId="763" builtinId="9" hidden="1"/>
    <cellStyle name="Lien hypertexte visité" xfId="765" builtinId="9" hidden="1"/>
    <cellStyle name="Lien hypertexte visité" xfId="767" builtinId="9" hidden="1"/>
    <cellStyle name="Lien hypertexte visité" xfId="769" builtinId="9" hidden="1"/>
    <cellStyle name="Lien hypertexte visité" xfId="771" builtinId="9" hidden="1"/>
    <cellStyle name="Lien hypertexte visité" xfId="773" builtinId="9" hidden="1"/>
    <cellStyle name="Lien hypertexte visité" xfId="775" builtinId="9" hidden="1"/>
    <cellStyle name="Lien hypertexte visité" xfId="777" builtinId="9" hidden="1"/>
    <cellStyle name="Lien hypertexte visité" xfId="779" builtinId="9" hidden="1"/>
    <cellStyle name="Lien hypertexte visité" xfId="781" builtinId="9" hidden="1"/>
    <cellStyle name="Lien hypertexte visité" xfId="783" builtinId="9" hidden="1"/>
    <cellStyle name="Lien hypertexte visité" xfId="785" builtinId="9" hidden="1"/>
    <cellStyle name="Lien hypertexte visité" xfId="787" builtinId="9" hidden="1"/>
    <cellStyle name="Lien hypertexte visité" xfId="789" builtinId="9" hidden="1"/>
    <cellStyle name="Lien hypertexte visité" xfId="791" builtinId="9" hidden="1"/>
    <cellStyle name="Lien hypertexte visité" xfId="793" builtinId="9" hidden="1"/>
    <cellStyle name="Lien hypertexte visité" xfId="795" builtinId="9" hidden="1"/>
    <cellStyle name="Lien hypertexte visité" xfId="797" builtinId="9" hidden="1"/>
    <cellStyle name="Lien hypertexte visité" xfId="799" builtinId="9" hidden="1"/>
    <cellStyle name="Lien hypertexte visité" xfId="801" builtinId="9" hidden="1"/>
    <cellStyle name="Lien hypertexte visité" xfId="803" builtinId="9" hidden="1"/>
    <cellStyle name="Lien hypertexte visité" xfId="805" builtinId="9" hidden="1"/>
    <cellStyle name="Lien hypertexte visité" xfId="807" builtinId="9" hidden="1"/>
    <cellStyle name="Lien hypertexte visité" xfId="809" builtinId="9" hidden="1"/>
    <cellStyle name="Lien hypertexte visité" xfId="811" builtinId="9" hidden="1"/>
    <cellStyle name="Lien hypertexte visité" xfId="813" builtinId="9" hidden="1"/>
    <cellStyle name="Lien hypertexte visité" xfId="815" builtinId="9" hidden="1"/>
    <cellStyle name="Lien hypertexte visité" xfId="817" builtinId="9" hidden="1"/>
    <cellStyle name="Lien hypertexte visité" xfId="819" builtinId="9" hidden="1"/>
    <cellStyle name="Lien hypertexte visité" xfId="821" builtinId="9" hidden="1"/>
    <cellStyle name="Lien hypertexte visité" xfId="823" builtinId="9" hidden="1"/>
    <cellStyle name="Lien hypertexte visité" xfId="825" builtinId="9" hidden="1"/>
    <cellStyle name="Lien hypertexte visité" xfId="827" builtinId="9" hidden="1"/>
    <cellStyle name="Lien hypertexte visité" xfId="829" builtinId="9" hidden="1"/>
    <cellStyle name="Lien hypertexte visité" xfId="831" builtinId="9" hidden="1"/>
    <cellStyle name="Lien hypertexte visité" xfId="833" builtinId="9" hidden="1"/>
    <cellStyle name="Lien hypertexte visité" xfId="835" builtinId="9" hidden="1"/>
    <cellStyle name="Lien hypertexte visité" xfId="837" builtinId="9" hidden="1"/>
    <cellStyle name="Normal" xfId="0" builtinId="0"/>
  </cellStyles>
  <dxfs count="0"/>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86C0A5"/>
      <color rgb="FFCCE1E0"/>
      <color rgb="FFE6E6FF"/>
      <color rgb="FFFFFFCC"/>
      <color rgb="FF9CD9C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117231</xdr:colOff>
      <xdr:row>0</xdr:row>
      <xdr:rowOff>87924</xdr:rowOff>
    </xdr:from>
    <xdr:to>
      <xdr:col>2</xdr:col>
      <xdr:colOff>2805723</xdr:colOff>
      <xdr:row>5</xdr:row>
      <xdr:rowOff>198316</xdr:rowOff>
    </xdr:to>
    <xdr:pic>
      <xdr:nvPicPr>
        <xdr:cNvPr id="2" name="Image 1">
          <a:extLst>
            <a:ext uri="{FF2B5EF4-FFF2-40B4-BE49-F238E27FC236}">
              <a16:creationId xmlns:a16="http://schemas.microsoft.com/office/drawing/2014/main" id="{B826944A-A3F9-324F-9CC0-A4930F502FF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17231" y="87924"/>
          <a:ext cx="3425092" cy="1431192"/>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Volumes/ARTEXIA/AFF/AFF_6001_6500/6031_CLIGNANCOURT_127/6031_03/6031_03__DCE/ne&#769;goc6031_03_CCTP_DPGF_AO_RAO_V3.xlsx" TargetMode="External"/><Relationship Id="rId1" Type="http://schemas.openxmlformats.org/officeDocument/2006/relationships/externalLinkPath" Target="/Volumes/ARTEXIA/AFF/AFF_6001_6500/6031_CLIGNANCOURT_127/6031_03/6031_03__DCE/ne&#769;goc6031_03_CCTP_DPGF_AO_RAO_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ONNEES"/>
      <sheetName val="Couvdes"/>
      <sheetName val="PRÉSENTATION"/>
      <sheetName val="CCTP LOT 1"/>
      <sheetName val="DPGF LOT 1"/>
      <sheetName val="DPGF AMIANTE"/>
      <sheetName val="CCTP LOT 2"/>
      <sheetName val="DPGF LOT 2"/>
      <sheetName val="CCTP LOT 3"/>
      <sheetName val="DPGF LOT 3"/>
      <sheetName val="CCTP LOT 3 + COMPLEMENT"/>
      <sheetName val="DPGF LOT 3 + COMPLEMENT"/>
      <sheetName val="DPGF LOT 4"/>
      <sheetName val="ESTIMATION FINALE"/>
      <sheetName val="client_RAO"/>
      <sheetName val="Couvdep"/>
      <sheetName val="AO_LOT 1"/>
      <sheetName val="AO_LOT 2"/>
      <sheetName val="AO_LOT 3"/>
      <sheetName val="AO_LOT 4"/>
      <sheetName val="AO_LOT 1_NEGOC"/>
      <sheetName val="AO_LOT 2_NEGOC"/>
      <sheetName val="AO_LOT 3_NEGOC"/>
      <sheetName val="AO_LOT 4_NEGOC"/>
      <sheetName val="client_desc"/>
      <sheetName val="client_info"/>
      <sheetName val="Estim"/>
      <sheetName val="Fiche_Trans_CH"/>
      <sheetName val="Fiche_Trans_ETUDE"/>
      <sheetName val="cour_entrep"/>
      <sheetName val="HS-AO LOT 1"/>
      <sheetName val="HS-AO LOT 2"/>
      <sheetName val="HS-client_RAO"/>
      <sheetName val="HS-ANALYSE"/>
    </sheetNames>
    <sheetDataSet>
      <sheetData sheetId="0">
        <row r="7">
          <cell r="A7">
            <v>6031</v>
          </cell>
          <cell r="B7">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9BC6E-686E-1C47-ADDB-7D51BB4FE3BB}">
  <sheetPr>
    <tabColor rgb="FFFFE781"/>
  </sheetPr>
  <dimension ref="A1:AD327"/>
  <sheetViews>
    <sheetView showGridLines="0" tabSelected="1" showRuler="0" view="pageLayout" zoomScale="116" zoomScaleNormal="100" zoomScalePageLayoutView="116" workbookViewId="0">
      <selection activeCell="C21" sqref="C21"/>
    </sheetView>
  </sheetViews>
  <sheetFormatPr baseColWidth="10" defaultColWidth="9.19921875" defaultRowHeight="13"/>
  <cols>
    <col min="1" max="2" width="5.796875" style="20" customWidth="1"/>
    <col min="3" max="3" width="65.59765625" style="122" customWidth="1"/>
    <col min="4" max="4" width="0.59765625" style="19" customWidth="1"/>
    <col min="5" max="5" width="4.19921875" style="19" customWidth="1"/>
    <col min="6" max="6" width="6.796875" style="19" customWidth="1"/>
    <col min="7" max="8" width="8.3984375" style="19" customWidth="1"/>
    <col min="9" max="9" width="10.796875" style="19" customWidth="1"/>
    <col min="10" max="16384" width="9.19921875" style="19"/>
  </cols>
  <sheetData>
    <row r="1" spans="1:16" s="2" customFormat="1" ht="16">
      <c r="G1" s="21" t="s">
        <v>8</v>
      </c>
      <c r="H1" s="21"/>
    </row>
    <row r="2" spans="1:16" s="2" customFormat="1" ht="51" customHeight="1">
      <c r="G2" s="203">
        <f>[1]DONNEES!A7</f>
        <v>6031</v>
      </c>
      <c r="H2" s="205">
        <f>[1]DONNEES!B7</f>
        <v>3</v>
      </c>
    </row>
    <row r="3" spans="1:16" s="2" customFormat="1">
      <c r="G3" s="204"/>
      <c r="H3" s="206"/>
    </row>
    <row r="4" spans="1:16" s="2" customFormat="1" ht="7" customHeight="1">
      <c r="A4" s="22"/>
      <c r="B4" s="22"/>
      <c r="C4" s="22"/>
      <c r="D4" s="22"/>
      <c r="E4" s="22"/>
      <c r="F4" s="22"/>
      <c r="G4" s="23"/>
      <c r="H4" s="24"/>
    </row>
    <row r="5" spans="1:16" s="2" customFormat="1" ht="17" customHeight="1">
      <c r="G5" s="3" t="s">
        <v>9</v>
      </c>
      <c r="H5" s="4"/>
      <c r="P5" s="7"/>
    </row>
    <row r="6" spans="1:16" s="2" customFormat="1" ht="17" customHeight="1">
      <c r="G6" s="5">
        <v>44236</v>
      </c>
      <c r="H6" s="6"/>
      <c r="P6" s="7"/>
    </row>
    <row r="7" spans="1:16" s="2" customFormat="1" ht="5" customHeight="1">
      <c r="P7" s="7"/>
    </row>
    <row r="8" spans="1:16" s="14" customFormat="1" ht="3" customHeight="1">
      <c r="A8" s="8"/>
      <c r="B8" s="8"/>
      <c r="C8" s="9"/>
      <c r="D8" s="9"/>
      <c r="E8" s="9"/>
      <c r="F8" s="9"/>
      <c r="G8" s="10"/>
      <c r="H8" s="10"/>
      <c r="I8" s="2"/>
      <c r="J8" s="2"/>
      <c r="K8" s="2"/>
      <c r="L8" s="2"/>
      <c r="M8" s="2"/>
      <c r="N8" s="11"/>
      <c r="O8" s="12"/>
      <c r="P8" s="13"/>
    </row>
    <row r="9" spans="1:16" s="17" customFormat="1" ht="29" customHeight="1">
      <c r="A9" s="207" t="s">
        <v>171</v>
      </c>
      <c r="B9" s="207"/>
      <c r="C9" s="207"/>
      <c r="D9" s="207"/>
      <c r="E9" s="207"/>
      <c r="F9" s="207"/>
      <c r="G9" s="207"/>
      <c r="H9" s="207"/>
      <c r="I9" s="1"/>
      <c r="J9" s="1"/>
      <c r="K9" s="1"/>
      <c r="L9" s="1"/>
      <c r="M9" s="1"/>
      <c r="N9" s="28"/>
      <c r="O9" s="29"/>
      <c r="P9" s="25"/>
    </row>
    <row r="10" spans="1:16" s="14" customFormat="1" ht="3" customHeight="1">
      <c r="A10" s="8"/>
      <c r="B10" s="8"/>
      <c r="C10" s="9"/>
      <c r="D10" s="9"/>
      <c r="E10" s="9"/>
      <c r="F10" s="9"/>
      <c r="G10" s="10"/>
      <c r="H10" s="10"/>
      <c r="I10" s="2"/>
      <c r="J10" s="2"/>
      <c r="K10" s="2"/>
      <c r="L10" s="2"/>
      <c r="M10" s="2"/>
      <c r="N10" s="11"/>
      <c r="O10" s="12"/>
      <c r="P10" s="13"/>
    </row>
    <row r="11" spans="1:16" s="18" customFormat="1" ht="12" customHeight="1">
      <c r="A11" s="51"/>
      <c r="B11" s="51"/>
      <c r="C11" s="52"/>
      <c r="E11" s="53"/>
      <c r="F11" s="53"/>
      <c r="G11" s="53"/>
      <c r="H11" s="53"/>
    </row>
    <row r="12" spans="1:16" s="18" customFormat="1" ht="12" customHeight="1">
      <c r="A12" s="37"/>
      <c r="B12" s="38"/>
      <c r="C12" s="38"/>
      <c r="D12" s="38"/>
      <c r="E12" s="38"/>
      <c r="F12" s="38"/>
      <c r="G12" s="38"/>
      <c r="H12" s="38"/>
    </row>
    <row r="13" spans="1:16" s="18" customFormat="1" ht="24" customHeight="1">
      <c r="A13" s="214" t="s">
        <v>51</v>
      </c>
      <c r="B13" s="215"/>
      <c r="C13" s="215"/>
      <c r="D13" s="215"/>
      <c r="E13" s="215"/>
      <c r="F13" s="215"/>
      <c r="G13" s="215"/>
      <c r="H13" s="216"/>
    </row>
    <row r="14" spans="1:16" s="18" customFormat="1" ht="12">
      <c r="A14" s="31" t="s">
        <v>0</v>
      </c>
      <c r="B14" s="32" t="s">
        <v>1</v>
      </c>
      <c r="C14" s="33" t="s">
        <v>10</v>
      </c>
      <c r="D14" s="34"/>
      <c r="E14" s="35" t="s">
        <v>2</v>
      </c>
      <c r="F14" s="35" t="s">
        <v>3</v>
      </c>
      <c r="G14" s="35" t="s">
        <v>5</v>
      </c>
      <c r="H14" s="36" t="s">
        <v>6</v>
      </c>
    </row>
    <row r="15" spans="1:16" s="18" customFormat="1" ht="6" customHeight="1">
      <c r="A15" s="192"/>
      <c r="B15" s="193"/>
      <c r="C15" s="193"/>
      <c r="D15" s="193"/>
      <c r="E15" s="193"/>
      <c r="F15" s="193"/>
      <c r="G15" s="193"/>
      <c r="H15" s="194"/>
    </row>
    <row r="16" spans="1:16" s="18" customFormat="1">
      <c r="A16" s="37"/>
      <c r="B16" s="38"/>
      <c r="C16" s="38"/>
      <c r="D16" s="38"/>
      <c r="E16" s="38"/>
      <c r="F16" s="38"/>
      <c r="G16" s="38"/>
      <c r="H16" s="38"/>
    </row>
    <row r="17" spans="1:8" ht="4" customHeight="1">
      <c r="A17" s="82"/>
      <c r="B17" s="45"/>
      <c r="C17" s="45"/>
      <c r="D17" s="41"/>
      <c r="E17" s="41"/>
      <c r="F17" s="46"/>
      <c r="G17" s="46"/>
      <c r="H17" s="83"/>
    </row>
    <row r="18" spans="1:8" ht="14">
      <c r="A18" s="126" t="s">
        <v>52</v>
      </c>
      <c r="B18" s="85"/>
      <c r="C18" s="130" t="s">
        <v>12</v>
      </c>
      <c r="D18" s="92"/>
      <c r="E18" s="94"/>
      <c r="F18" s="86"/>
      <c r="G18" s="86"/>
      <c r="H18" s="87"/>
    </row>
    <row r="19" spans="1:8">
      <c r="A19" s="75"/>
      <c r="C19" s="65"/>
      <c r="D19" s="89"/>
      <c r="E19" s="77"/>
      <c r="F19" s="54"/>
      <c r="G19" s="30"/>
      <c r="H19" s="74"/>
    </row>
    <row r="20" spans="1:8" ht="14">
      <c r="A20" s="127" t="s">
        <v>53</v>
      </c>
      <c r="B20" s="20" t="s">
        <v>31</v>
      </c>
      <c r="C20" s="123" t="s">
        <v>54</v>
      </c>
      <c r="D20" s="89"/>
      <c r="E20" s="195" t="s">
        <v>16</v>
      </c>
      <c r="F20" s="196"/>
      <c r="G20" s="172"/>
      <c r="H20" s="173"/>
    </row>
    <row r="21" spans="1:8" ht="152" customHeight="1">
      <c r="A21" s="50"/>
      <c r="B21" s="128"/>
      <c r="C21" s="122" t="s">
        <v>23</v>
      </c>
      <c r="D21" s="89"/>
      <c r="F21" s="30"/>
      <c r="G21" s="30"/>
      <c r="H21" s="42"/>
    </row>
    <row r="22" spans="1:8" ht="14">
      <c r="A22" s="127" t="s">
        <v>55</v>
      </c>
      <c r="B22" s="20" t="s">
        <v>31</v>
      </c>
      <c r="C22" s="123" t="s">
        <v>57</v>
      </c>
      <c r="D22" s="89"/>
      <c r="E22" s="195" t="s">
        <v>16</v>
      </c>
      <c r="F22" s="196"/>
      <c r="G22" s="172"/>
      <c r="H22" s="173"/>
    </row>
    <row r="23" spans="1:8" ht="36" customHeight="1">
      <c r="A23" s="50"/>
      <c r="B23" s="129"/>
      <c r="C23" s="122" t="s">
        <v>61</v>
      </c>
      <c r="D23" s="89"/>
      <c r="F23" s="30"/>
      <c r="G23" s="30"/>
      <c r="H23" s="42"/>
    </row>
    <row r="24" spans="1:8" ht="14">
      <c r="A24" s="127" t="s">
        <v>56</v>
      </c>
      <c r="B24" s="20" t="s">
        <v>31</v>
      </c>
      <c r="C24" s="123" t="s">
        <v>150</v>
      </c>
      <c r="D24" s="89"/>
      <c r="E24" s="195" t="s">
        <v>16</v>
      </c>
      <c r="F24" s="196"/>
      <c r="G24" s="172"/>
      <c r="H24" s="173"/>
    </row>
    <row r="25" spans="1:8" ht="22" customHeight="1">
      <c r="A25" s="50"/>
      <c r="B25" s="129"/>
      <c r="C25" s="122" t="s">
        <v>152</v>
      </c>
      <c r="D25" s="89"/>
      <c r="F25" s="30"/>
      <c r="G25" s="30"/>
      <c r="H25" s="42"/>
    </row>
    <row r="26" spans="1:8" ht="12" customHeight="1">
      <c r="A26" s="100"/>
      <c r="B26" s="44"/>
      <c r="C26" s="124"/>
      <c r="D26" s="41"/>
      <c r="E26" s="96"/>
      <c r="F26" s="97"/>
      <c r="G26" s="40"/>
      <c r="H26" s="98"/>
    </row>
    <row r="27" spans="1:8">
      <c r="A27" s="60"/>
      <c r="B27" s="61"/>
      <c r="C27" s="62"/>
      <c r="D27" s="63"/>
      <c r="E27" s="43"/>
      <c r="F27" s="64"/>
      <c r="G27" s="64"/>
      <c r="H27" s="174" t="s">
        <v>16</v>
      </c>
    </row>
    <row r="28" spans="1:8">
      <c r="F28" s="30"/>
    </row>
    <row r="29" spans="1:8" ht="4" customHeight="1">
      <c r="A29" s="82"/>
      <c r="B29" s="45"/>
      <c r="C29" s="45"/>
      <c r="D29" s="41"/>
      <c r="E29" s="41"/>
      <c r="F29" s="46"/>
      <c r="G29" s="46"/>
      <c r="H29" s="83"/>
    </row>
    <row r="30" spans="1:8" ht="14">
      <c r="A30" s="84">
        <v>1000</v>
      </c>
      <c r="B30" s="85"/>
      <c r="C30" s="130" t="s">
        <v>49</v>
      </c>
      <c r="D30" s="92"/>
      <c r="E30" s="94"/>
      <c r="F30" s="86"/>
      <c r="G30" s="86"/>
      <c r="H30" s="87"/>
    </row>
    <row r="31" spans="1:8">
      <c r="A31" s="75"/>
      <c r="C31" s="65"/>
      <c r="D31" s="89"/>
      <c r="E31" s="77"/>
      <c r="F31" s="54"/>
      <c r="G31" s="30"/>
      <c r="H31" s="74"/>
    </row>
    <row r="32" spans="1:8" ht="14" customHeight="1">
      <c r="A32" s="75">
        <v>1010</v>
      </c>
      <c r="B32" s="20" t="s">
        <v>50</v>
      </c>
      <c r="C32" s="171" t="s">
        <v>62</v>
      </c>
      <c r="D32" s="41"/>
      <c r="E32" s="200" t="s">
        <v>64</v>
      </c>
      <c r="F32" s="201"/>
      <c r="G32" s="201"/>
      <c r="H32" s="202"/>
    </row>
    <row r="33" spans="1:8" ht="61" customHeight="1">
      <c r="A33" s="75"/>
      <c r="B33" s="27"/>
      <c r="C33" s="120" t="s">
        <v>63</v>
      </c>
      <c r="D33" s="73"/>
      <c r="E33" s="200"/>
      <c r="F33" s="201"/>
      <c r="G33" s="201"/>
      <c r="H33" s="202"/>
    </row>
    <row r="34" spans="1:8" ht="14">
      <c r="A34" s="75"/>
      <c r="B34" s="27"/>
      <c r="C34" s="59" t="s">
        <v>65</v>
      </c>
      <c r="D34" s="133"/>
    </row>
    <row r="35" spans="1:8">
      <c r="A35" s="99"/>
      <c r="B35" s="19"/>
      <c r="C35" s="108"/>
      <c r="D35" s="109"/>
      <c r="H35" s="74" t="s">
        <v>37</v>
      </c>
    </row>
    <row r="36" spans="1:8" ht="14">
      <c r="A36" s="75">
        <v>1020</v>
      </c>
      <c r="B36" s="20" t="s">
        <v>31</v>
      </c>
      <c r="C36" s="171" t="s">
        <v>22</v>
      </c>
      <c r="D36" s="41"/>
      <c r="E36" s="195" t="s">
        <v>16</v>
      </c>
      <c r="F36" s="196"/>
      <c r="G36" s="172"/>
      <c r="H36" s="173"/>
    </row>
    <row r="37" spans="1:8" s="67" customFormat="1" ht="87" customHeight="1">
      <c r="A37" s="78"/>
      <c r="B37" s="88"/>
      <c r="C37" s="66" t="s">
        <v>32</v>
      </c>
      <c r="D37" s="93"/>
      <c r="E37" s="95"/>
      <c r="F37" s="68"/>
      <c r="G37" s="68"/>
      <c r="H37" s="80"/>
    </row>
    <row r="38" spans="1:8">
      <c r="A38" s="75"/>
      <c r="D38" s="73"/>
      <c r="F38" s="30"/>
      <c r="G38" s="30"/>
      <c r="H38" s="74"/>
    </row>
    <row r="39" spans="1:8" ht="14">
      <c r="A39" s="75">
        <v>1030</v>
      </c>
      <c r="B39" s="20" t="s">
        <v>31</v>
      </c>
      <c r="C39" s="171" t="s">
        <v>136</v>
      </c>
      <c r="D39" s="41"/>
      <c r="E39" s="77"/>
      <c r="F39" s="30"/>
      <c r="G39" s="30"/>
      <c r="H39" s="74"/>
    </row>
    <row r="40" spans="1:8" ht="73" customHeight="1">
      <c r="A40" s="75"/>
      <c r="B40" s="44"/>
      <c r="C40" s="120" t="s">
        <v>137</v>
      </c>
      <c r="D40" s="41"/>
      <c r="E40" s="76"/>
      <c r="F40" s="54"/>
      <c r="G40" s="30"/>
      <c r="H40" s="74"/>
    </row>
    <row r="41" spans="1:8" ht="60" customHeight="1">
      <c r="A41" s="75"/>
      <c r="B41" s="27"/>
      <c r="C41" s="120" t="s">
        <v>24</v>
      </c>
      <c r="D41" s="41"/>
      <c r="E41" s="77"/>
      <c r="F41" s="30"/>
      <c r="G41" s="30"/>
      <c r="H41" s="74"/>
    </row>
    <row r="42" spans="1:8" ht="14">
      <c r="A42" s="75"/>
      <c r="B42" s="44"/>
      <c r="C42" s="55" t="s">
        <v>35</v>
      </c>
      <c r="D42" s="41"/>
      <c r="E42" s="76" t="s">
        <v>4</v>
      </c>
      <c r="F42" s="30">
        <v>1</v>
      </c>
      <c r="G42" s="30">
        <v>0</v>
      </c>
      <c r="H42" s="74">
        <f>F42*G42</f>
        <v>0</v>
      </c>
    </row>
    <row r="43" spans="1:8" ht="14">
      <c r="A43" s="75"/>
      <c r="B43" s="27"/>
      <c r="C43" s="55" t="s">
        <v>36</v>
      </c>
      <c r="D43" s="41"/>
      <c r="E43" s="76" t="s">
        <v>4</v>
      </c>
      <c r="F43" s="30">
        <v>1</v>
      </c>
      <c r="G43" s="30">
        <v>0</v>
      </c>
      <c r="H43" s="74">
        <f>F43*G43</f>
        <v>0</v>
      </c>
    </row>
    <row r="44" spans="1:8">
      <c r="A44" s="75"/>
      <c r="C44" s="65"/>
      <c r="D44" s="125"/>
      <c r="E44" s="77"/>
      <c r="F44" s="30"/>
      <c r="G44" s="30"/>
      <c r="H44" s="74"/>
    </row>
    <row r="45" spans="1:8" ht="14">
      <c r="A45" s="75">
        <v>1040</v>
      </c>
      <c r="B45" s="20" t="s">
        <v>31</v>
      </c>
      <c r="C45" s="171" t="s">
        <v>25</v>
      </c>
      <c r="D45" s="41"/>
      <c r="E45" s="77" t="s">
        <v>4</v>
      </c>
      <c r="F45" s="30">
        <v>1</v>
      </c>
      <c r="G45" s="30">
        <v>0</v>
      </c>
      <c r="H45" s="74">
        <f>F45*G45</f>
        <v>0</v>
      </c>
    </row>
    <row r="46" spans="1:8" ht="60" customHeight="1">
      <c r="A46" s="75"/>
      <c r="C46" s="71" t="s">
        <v>47</v>
      </c>
      <c r="D46" s="125"/>
      <c r="E46" s="77"/>
      <c r="F46" s="30"/>
      <c r="G46" s="30"/>
      <c r="H46" s="74"/>
    </row>
    <row r="47" spans="1:8">
      <c r="A47" s="75"/>
      <c r="C47" s="65"/>
      <c r="D47" s="125"/>
      <c r="E47" s="77"/>
      <c r="F47" s="30"/>
      <c r="G47" s="30"/>
      <c r="H47" s="74"/>
    </row>
    <row r="48" spans="1:8" ht="14">
      <c r="A48" s="75">
        <v>1050</v>
      </c>
      <c r="B48" s="20" t="s">
        <v>31</v>
      </c>
      <c r="C48" s="171" t="s">
        <v>26</v>
      </c>
      <c r="D48" s="41"/>
      <c r="E48" s="77"/>
      <c r="F48" s="30"/>
      <c r="G48" s="30"/>
      <c r="H48" s="74"/>
    </row>
    <row r="49" spans="1:8" ht="47" customHeight="1">
      <c r="A49" s="75"/>
      <c r="C49" s="71" t="s">
        <v>48</v>
      </c>
      <c r="D49" s="125"/>
      <c r="E49" s="77"/>
      <c r="F49" s="30"/>
      <c r="G49" s="30"/>
      <c r="H49" s="74"/>
    </row>
    <row r="50" spans="1:8" ht="14">
      <c r="A50" s="75"/>
      <c r="C50" s="65" t="s">
        <v>44</v>
      </c>
      <c r="D50" s="125"/>
      <c r="E50" s="77" t="s">
        <v>4</v>
      </c>
      <c r="F50" s="30">
        <v>1</v>
      </c>
      <c r="G50" s="30">
        <v>0</v>
      </c>
      <c r="H50" s="74">
        <f>F50*G50</f>
        <v>0</v>
      </c>
    </row>
    <row r="51" spans="1:8">
      <c r="A51" s="75"/>
      <c r="C51" s="65"/>
      <c r="D51" s="125"/>
      <c r="E51" s="77"/>
      <c r="F51" s="30"/>
      <c r="G51" s="30"/>
      <c r="H51" s="74"/>
    </row>
    <row r="52" spans="1:8" ht="14">
      <c r="A52" s="75">
        <v>1060</v>
      </c>
      <c r="B52" s="20" t="s">
        <v>31</v>
      </c>
      <c r="C52" s="171" t="s">
        <v>27</v>
      </c>
      <c r="D52" s="41"/>
      <c r="E52" s="77" t="s">
        <v>4</v>
      </c>
      <c r="F52" s="30">
        <v>1</v>
      </c>
      <c r="G52" s="30">
        <v>0</v>
      </c>
      <c r="H52" s="74">
        <f>F52*G52</f>
        <v>0</v>
      </c>
    </row>
    <row r="53" spans="1:8" ht="49" customHeight="1">
      <c r="A53" s="75"/>
      <c r="C53" s="120" t="s">
        <v>28</v>
      </c>
      <c r="D53" s="41"/>
      <c r="E53" s="77"/>
      <c r="F53" s="30"/>
      <c r="G53" s="30"/>
      <c r="H53" s="74"/>
    </row>
    <row r="54" spans="1:8">
      <c r="A54" s="75"/>
      <c r="C54" s="65"/>
      <c r="D54" s="125"/>
      <c r="E54" s="77"/>
      <c r="F54" s="30"/>
      <c r="G54" s="30"/>
      <c r="H54" s="74"/>
    </row>
    <row r="55" spans="1:8" ht="14">
      <c r="A55" s="75">
        <v>1070</v>
      </c>
      <c r="B55" s="27" t="s">
        <v>14</v>
      </c>
      <c r="C55" s="121" t="s">
        <v>58</v>
      </c>
      <c r="D55" s="73"/>
      <c r="E55" s="44" t="s">
        <v>4</v>
      </c>
      <c r="F55" s="170">
        <v>1</v>
      </c>
      <c r="G55" s="30">
        <v>0</v>
      </c>
      <c r="H55" s="74">
        <f>F55*G55</f>
        <v>0</v>
      </c>
    </row>
    <row r="56" spans="1:8" ht="112" customHeight="1">
      <c r="A56" s="75"/>
      <c r="B56" s="44"/>
      <c r="C56" s="115" t="s">
        <v>59</v>
      </c>
      <c r="D56" s="73"/>
      <c r="E56" s="44"/>
      <c r="F56" s="54"/>
      <c r="G56" s="30"/>
      <c r="H56" s="74"/>
    </row>
    <row r="57" spans="1:8">
      <c r="A57" s="75"/>
      <c r="B57" s="44"/>
      <c r="C57" s="55"/>
      <c r="D57" s="73"/>
      <c r="E57" s="44"/>
      <c r="F57" s="54"/>
      <c r="G57" s="30"/>
      <c r="H57" s="74"/>
    </row>
    <row r="58" spans="1:8" ht="14">
      <c r="A58" s="75">
        <v>1080</v>
      </c>
      <c r="B58" s="20" t="s">
        <v>31</v>
      </c>
      <c r="C58" s="171" t="s">
        <v>29</v>
      </c>
      <c r="D58" s="41"/>
      <c r="E58" s="77" t="s">
        <v>4</v>
      </c>
      <c r="F58" s="30">
        <v>1</v>
      </c>
      <c r="G58" s="30">
        <v>0</v>
      </c>
      <c r="H58" s="74">
        <f>F58*G58</f>
        <v>0</v>
      </c>
    </row>
    <row r="59" spans="1:8" ht="37" customHeight="1">
      <c r="A59" s="75"/>
      <c r="C59" s="71" t="s">
        <v>30</v>
      </c>
      <c r="D59" s="125"/>
      <c r="E59" s="77"/>
      <c r="F59" s="30"/>
      <c r="G59" s="30"/>
      <c r="H59" s="74"/>
    </row>
    <row r="60" spans="1:8" ht="14">
      <c r="A60" s="75"/>
      <c r="C60" s="65" t="s">
        <v>39</v>
      </c>
      <c r="D60" s="125"/>
      <c r="E60" s="77"/>
      <c r="F60" s="30"/>
      <c r="G60" s="30"/>
      <c r="H60" s="74"/>
    </row>
    <row r="61" spans="1:8" ht="14">
      <c r="A61" s="75"/>
      <c r="B61" s="27"/>
      <c r="C61" s="110" t="s">
        <v>43</v>
      </c>
      <c r="D61" s="73"/>
      <c r="E61" s="77"/>
      <c r="F61" s="30"/>
      <c r="G61" s="30"/>
      <c r="H61" s="74"/>
    </row>
    <row r="62" spans="1:8">
      <c r="A62" s="75"/>
      <c r="B62" s="27"/>
      <c r="C62" s="106"/>
      <c r="D62" s="73"/>
      <c r="F62" s="30"/>
      <c r="G62" s="30"/>
      <c r="H62" s="74"/>
    </row>
    <row r="63" spans="1:8" ht="14">
      <c r="A63" s="75">
        <v>1090</v>
      </c>
      <c r="B63" s="20" t="s">
        <v>31</v>
      </c>
      <c r="C63" s="171" t="s">
        <v>40</v>
      </c>
      <c r="D63" s="41"/>
      <c r="E63" s="77"/>
      <c r="F63" s="30"/>
      <c r="G63" s="30"/>
      <c r="H63" s="74"/>
    </row>
    <row r="64" spans="1:8" ht="36" customHeight="1">
      <c r="A64" s="75"/>
      <c r="B64" s="27"/>
      <c r="C64" s="120" t="s">
        <v>66</v>
      </c>
      <c r="D64" s="73"/>
      <c r="F64" s="30"/>
      <c r="G64" s="30"/>
      <c r="H64" s="74"/>
    </row>
    <row r="65" spans="1:9" ht="14">
      <c r="A65" s="75"/>
      <c r="B65" s="27"/>
      <c r="C65" s="110" t="s">
        <v>67</v>
      </c>
      <c r="D65" s="73"/>
      <c r="E65" s="19" t="s">
        <v>4</v>
      </c>
      <c r="F65" s="30">
        <v>1</v>
      </c>
      <c r="G65" s="30">
        <v>0</v>
      </c>
      <c r="H65" s="74">
        <f>F65*G65</f>
        <v>0</v>
      </c>
    </row>
    <row r="66" spans="1:9" ht="12" customHeight="1">
      <c r="A66" s="100"/>
      <c r="B66" s="44"/>
      <c r="C66" s="124"/>
      <c r="D66" s="41"/>
      <c r="E66" s="96"/>
      <c r="F66" s="97"/>
      <c r="G66" s="40"/>
      <c r="H66" s="98"/>
    </row>
    <row r="67" spans="1:9" ht="14">
      <c r="A67" s="60"/>
      <c r="B67" s="61"/>
      <c r="C67" s="62" t="s">
        <v>7</v>
      </c>
      <c r="D67" s="63"/>
      <c r="E67" s="43"/>
      <c r="F67" s="64"/>
      <c r="G67" s="64"/>
      <c r="H67" s="134">
        <f>SUM(H31:H66)</f>
        <v>0</v>
      </c>
    </row>
    <row r="68" spans="1:9">
      <c r="C68" s="20"/>
      <c r="D68" s="20"/>
      <c r="E68" s="20"/>
      <c r="F68" s="20"/>
      <c r="G68" s="20"/>
    </row>
    <row r="69" spans="1:9" ht="4" customHeight="1">
      <c r="A69" s="82"/>
      <c r="B69" s="45"/>
      <c r="C69" s="45"/>
      <c r="D69" s="41"/>
      <c r="E69" s="41"/>
      <c r="F69" s="46"/>
      <c r="G69" s="46"/>
      <c r="H69" s="83"/>
    </row>
    <row r="70" spans="1:9" ht="14">
      <c r="A70" s="84">
        <v>2000</v>
      </c>
      <c r="B70" s="85" t="s">
        <v>60</v>
      </c>
      <c r="C70" s="130" t="s">
        <v>19</v>
      </c>
      <c r="D70" s="92"/>
      <c r="E70" s="94"/>
      <c r="F70" s="86"/>
      <c r="G70" s="86"/>
      <c r="H70" s="87"/>
    </row>
    <row r="71" spans="1:9">
      <c r="A71" s="104"/>
      <c r="B71" s="37"/>
      <c r="C71" s="123"/>
      <c r="D71" s="41"/>
      <c r="E71" s="101"/>
      <c r="F71" s="102"/>
      <c r="G71" s="102"/>
      <c r="H71" s="103"/>
    </row>
    <row r="72" spans="1:9" ht="14">
      <c r="A72" s="75">
        <v>2010</v>
      </c>
      <c r="B72" s="20" t="s">
        <v>60</v>
      </c>
      <c r="C72" s="171" t="s">
        <v>62</v>
      </c>
      <c r="D72" s="41"/>
      <c r="E72" s="77" t="s">
        <v>21</v>
      </c>
      <c r="F72" s="30">
        <v>20</v>
      </c>
      <c r="G72" s="30">
        <v>0</v>
      </c>
      <c r="H72" s="74">
        <f>F72*G72</f>
        <v>0</v>
      </c>
    </row>
    <row r="73" spans="1:9" ht="48" customHeight="1">
      <c r="A73" s="75"/>
      <c r="B73" s="27"/>
      <c r="C73" s="120" t="s">
        <v>168</v>
      </c>
      <c r="D73" s="73"/>
      <c r="F73" s="30"/>
      <c r="G73" s="30"/>
      <c r="H73" s="74"/>
    </row>
    <row r="74" spans="1:9">
      <c r="A74" s="135"/>
      <c r="B74" s="136"/>
      <c r="C74" s="137"/>
      <c r="D74" s="73"/>
      <c r="E74" s="138"/>
      <c r="F74" s="139"/>
      <c r="G74" s="138"/>
      <c r="H74" s="140"/>
      <c r="I74" s="141"/>
    </row>
    <row r="75" spans="1:9" ht="14">
      <c r="A75" s="75">
        <v>2030</v>
      </c>
      <c r="B75" s="20" t="s">
        <v>68</v>
      </c>
      <c r="C75" s="171" t="s">
        <v>69</v>
      </c>
      <c r="D75" s="41"/>
      <c r="E75" s="77"/>
      <c r="F75" s="30"/>
      <c r="G75" s="30"/>
      <c r="H75" s="74"/>
    </row>
    <row r="76" spans="1:9" ht="24" customHeight="1">
      <c r="A76" s="75"/>
      <c r="B76" s="27"/>
      <c r="C76" s="120" t="s">
        <v>70</v>
      </c>
      <c r="D76" s="73"/>
      <c r="F76" s="30"/>
      <c r="G76" s="30"/>
      <c r="H76" s="74"/>
    </row>
    <row r="77" spans="1:9" ht="14">
      <c r="A77" s="75"/>
      <c r="B77" s="27"/>
      <c r="C77" s="59" t="s">
        <v>71</v>
      </c>
      <c r="D77" s="73"/>
      <c r="E77" s="19" t="s">
        <v>4</v>
      </c>
      <c r="F77" s="30">
        <v>1</v>
      </c>
      <c r="G77" s="30">
        <v>0</v>
      </c>
      <c r="H77" s="74">
        <f>F77*G77</f>
        <v>0</v>
      </c>
    </row>
    <row r="78" spans="1:9">
      <c r="A78" s="75"/>
      <c r="B78" s="26"/>
      <c r="C78" s="59"/>
      <c r="D78" s="142"/>
      <c r="E78" s="77"/>
      <c r="F78" s="30"/>
      <c r="G78" s="30"/>
      <c r="H78" s="74"/>
    </row>
    <row r="79" spans="1:9" ht="14">
      <c r="A79" s="75">
        <v>2040</v>
      </c>
      <c r="B79" s="20" t="s">
        <v>60</v>
      </c>
      <c r="C79" s="171" t="s">
        <v>72</v>
      </c>
      <c r="D79" s="41"/>
      <c r="E79" s="77"/>
      <c r="F79" s="30"/>
      <c r="G79" s="30"/>
      <c r="H79" s="74"/>
    </row>
    <row r="80" spans="1:9" ht="47" customHeight="1">
      <c r="A80" s="75"/>
      <c r="B80" s="27"/>
      <c r="C80" s="120" t="s">
        <v>73</v>
      </c>
      <c r="D80" s="73"/>
      <c r="F80" s="30"/>
      <c r="G80" s="30"/>
      <c r="H80" s="74"/>
    </row>
    <row r="81" spans="1:30" ht="14">
      <c r="A81" s="75"/>
      <c r="B81" s="27"/>
      <c r="C81" s="59" t="s">
        <v>71</v>
      </c>
      <c r="D81" s="73"/>
      <c r="E81" s="19" t="s">
        <v>4</v>
      </c>
      <c r="F81" s="30">
        <v>1</v>
      </c>
      <c r="G81" s="30">
        <v>0</v>
      </c>
      <c r="H81" s="74">
        <f>F81*G81</f>
        <v>0</v>
      </c>
    </row>
    <row r="82" spans="1:30">
      <c r="A82" s="75"/>
      <c r="B82" s="27"/>
      <c r="C82" s="56"/>
      <c r="D82" s="73"/>
      <c r="F82" s="30"/>
      <c r="G82" s="30"/>
      <c r="H82" s="74"/>
    </row>
    <row r="83" spans="1:30" ht="14">
      <c r="A83" s="75">
        <v>2050</v>
      </c>
      <c r="B83" s="20" t="s">
        <v>60</v>
      </c>
      <c r="C83" s="171" t="s">
        <v>74</v>
      </c>
      <c r="D83" s="41"/>
      <c r="E83" s="77"/>
      <c r="F83" s="30"/>
      <c r="G83" s="30"/>
      <c r="H83" s="74"/>
    </row>
    <row r="84" spans="1:30" ht="47" customHeight="1">
      <c r="A84" s="75"/>
      <c r="B84" s="26"/>
      <c r="C84" s="120" t="s">
        <v>172</v>
      </c>
      <c r="D84" s="73"/>
      <c r="F84" s="30"/>
      <c r="G84" s="30"/>
      <c r="H84" s="74"/>
    </row>
    <row r="85" spans="1:30" ht="14">
      <c r="A85" s="75"/>
      <c r="B85" s="44"/>
      <c r="C85" s="55" t="s">
        <v>75</v>
      </c>
      <c r="D85" s="73"/>
      <c r="E85" s="44" t="s">
        <v>17</v>
      </c>
      <c r="F85" s="30">
        <f>3.6+3.2+3.2+3+2+0.3+0.5+1.8+1.6+0.8+1.7+0.9+1+0.8+0.6</f>
        <v>25.000000000000004</v>
      </c>
      <c r="G85" s="30">
        <v>0</v>
      </c>
      <c r="H85" s="74">
        <f>F85*G85</f>
        <v>0</v>
      </c>
    </row>
    <row r="86" spans="1:30" ht="14">
      <c r="A86" s="75"/>
      <c r="B86" s="44"/>
      <c r="C86" s="55" t="s">
        <v>76</v>
      </c>
      <c r="D86" s="73"/>
      <c r="E86" s="44" t="s">
        <v>17</v>
      </c>
      <c r="F86" s="30">
        <f>4+4+1.3+2.6+2.2+2.6+3.2+2+3.4+4.7+4+3</f>
        <v>37</v>
      </c>
      <c r="G86" s="30">
        <v>0</v>
      </c>
      <c r="H86" s="74">
        <f>F86*G86</f>
        <v>0</v>
      </c>
    </row>
    <row r="87" spans="1:30" ht="14">
      <c r="A87" s="75"/>
      <c r="B87" s="26"/>
      <c r="C87" s="217" t="s">
        <v>173</v>
      </c>
      <c r="D87" s="218"/>
      <c r="E87" s="219" t="s">
        <v>17</v>
      </c>
      <c r="F87" s="220">
        <v>4.7</v>
      </c>
      <c r="G87" s="30">
        <v>0</v>
      </c>
      <c r="H87" s="74">
        <f>F87*G87</f>
        <v>0</v>
      </c>
    </row>
    <row r="88" spans="1:30">
      <c r="A88" s="75"/>
      <c r="B88" s="26"/>
      <c r="C88" s="143"/>
      <c r="D88" s="73"/>
      <c r="F88" s="30"/>
      <c r="G88" s="30"/>
      <c r="H88" s="74"/>
    </row>
    <row r="89" spans="1:30" ht="23" customHeight="1">
      <c r="A89" s="75"/>
      <c r="B89" s="26"/>
      <c r="C89" s="58" t="s">
        <v>77</v>
      </c>
      <c r="D89" s="73"/>
      <c r="F89" s="30"/>
      <c r="G89" s="30"/>
      <c r="H89" s="74"/>
    </row>
    <row r="90" spans="1:30" ht="14">
      <c r="A90" s="75"/>
      <c r="B90" s="26"/>
      <c r="C90" s="59" t="s">
        <v>78</v>
      </c>
      <c r="D90" s="142"/>
      <c r="E90" s="77" t="s">
        <v>17</v>
      </c>
      <c r="F90" s="30">
        <v>8.5</v>
      </c>
      <c r="G90" s="30">
        <v>0</v>
      </c>
      <c r="H90" s="74">
        <f>F90*G90</f>
        <v>0</v>
      </c>
    </row>
    <row r="91" spans="1:30" ht="14">
      <c r="A91" s="75"/>
      <c r="B91" s="26"/>
      <c r="C91" s="59" t="s">
        <v>79</v>
      </c>
      <c r="D91" s="142"/>
      <c r="E91" s="77" t="s">
        <v>17</v>
      </c>
      <c r="F91" s="30">
        <v>82</v>
      </c>
      <c r="G91" s="30">
        <v>0</v>
      </c>
      <c r="H91" s="74">
        <f>F91*G91</f>
        <v>0</v>
      </c>
    </row>
    <row r="92" spans="1:30" ht="14">
      <c r="A92" s="75"/>
      <c r="B92" s="26"/>
      <c r="C92" s="217" t="s">
        <v>174</v>
      </c>
      <c r="D92" s="218"/>
      <c r="E92" s="219" t="s">
        <v>17</v>
      </c>
      <c r="F92" s="220">
        <v>8.6</v>
      </c>
      <c r="G92" s="30">
        <v>0</v>
      </c>
      <c r="H92" s="74">
        <f>F92*G92</f>
        <v>0</v>
      </c>
    </row>
    <row r="93" spans="1:30" ht="13" customHeight="1">
      <c r="A93" s="75"/>
      <c r="B93" s="26"/>
      <c r="C93" s="58"/>
      <c r="D93" s="73"/>
      <c r="E93" s="219"/>
      <c r="F93" s="220"/>
      <c r="G93" s="30"/>
      <c r="H93" s="74"/>
    </row>
    <row r="94" spans="1:30" s="15" customFormat="1" ht="61" customHeight="1">
      <c r="A94" s="107"/>
      <c r="C94" s="120" t="s">
        <v>80</v>
      </c>
      <c r="D94" s="73"/>
      <c r="E94" s="115"/>
      <c r="F94" s="90"/>
      <c r="G94" s="90"/>
      <c r="H94" s="116"/>
      <c r="I94" s="112"/>
      <c r="J94" s="111"/>
      <c r="K94" s="111"/>
      <c r="L94" s="114"/>
      <c r="M94" s="113"/>
      <c r="N94" s="30"/>
      <c r="O94" s="117"/>
      <c r="P94" s="19"/>
      <c r="Q94" s="19"/>
      <c r="R94" s="19"/>
      <c r="S94" s="19"/>
      <c r="T94" s="19"/>
      <c r="U94" s="19"/>
      <c r="V94" s="19"/>
      <c r="W94" s="19"/>
      <c r="X94" s="19"/>
      <c r="Y94" s="19"/>
      <c r="Z94" s="19"/>
      <c r="AA94" s="19"/>
      <c r="AB94" s="19"/>
      <c r="AC94" s="19"/>
      <c r="AD94" s="19"/>
    </row>
    <row r="95" spans="1:30" ht="14">
      <c r="A95" s="75"/>
      <c r="B95" s="44"/>
      <c r="C95" s="55" t="s">
        <v>138</v>
      </c>
      <c r="D95" s="73"/>
      <c r="E95" s="44" t="s">
        <v>15</v>
      </c>
      <c r="F95" s="30">
        <v>10</v>
      </c>
      <c r="G95" s="30">
        <v>0</v>
      </c>
      <c r="H95" s="74">
        <f>F95*G95</f>
        <v>0</v>
      </c>
    </row>
    <row r="96" spans="1:30">
      <c r="A96" s="144"/>
      <c r="B96" s="145"/>
      <c r="C96" s="146"/>
      <c r="D96" s="79"/>
      <c r="E96" s="147"/>
      <c r="F96" s="54"/>
      <c r="G96" s="54"/>
      <c r="H96" s="105"/>
    </row>
    <row r="97" spans="1:8" ht="14">
      <c r="A97" s="75">
        <v>2060</v>
      </c>
      <c r="B97" s="20" t="s">
        <v>60</v>
      </c>
      <c r="C97" s="171" t="s">
        <v>81</v>
      </c>
      <c r="D97" s="41"/>
      <c r="E97" s="77"/>
      <c r="F97" s="30"/>
      <c r="G97" s="30"/>
      <c r="H97" s="74"/>
    </row>
    <row r="98" spans="1:8" ht="100" customHeight="1">
      <c r="A98" s="175"/>
      <c r="B98" s="176"/>
      <c r="C98" s="120" t="s">
        <v>153</v>
      </c>
      <c r="D98" s="177"/>
      <c r="E98" s="147"/>
      <c r="F98" s="54"/>
      <c r="G98" s="54"/>
      <c r="H98" s="105"/>
    </row>
    <row r="99" spans="1:8" ht="14">
      <c r="A99" s="75"/>
      <c r="B99" s="26"/>
      <c r="C99" s="59" t="s">
        <v>82</v>
      </c>
      <c r="D99" s="142"/>
      <c r="E99" s="77" t="s">
        <v>15</v>
      </c>
      <c r="F99" s="30">
        <v>123</v>
      </c>
      <c r="G99" s="30">
        <v>0</v>
      </c>
      <c r="H99" s="74">
        <f>F99*G99</f>
        <v>0</v>
      </c>
    </row>
    <row r="100" spans="1:8" ht="14">
      <c r="A100" s="75"/>
      <c r="B100" s="26"/>
      <c r="C100" s="59" t="s">
        <v>79</v>
      </c>
      <c r="D100" s="142"/>
      <c r="E100" s="77" t="s">
        <v>15</v>
      </c>
      <c r="F100" s="30">
        <v>82</v>
      </c>
      <c r="G100" s="30">
        <v>0</v>
      </c>
      <c r="H100" s="74">
        <f>F100*G100</f>
        <v>0</v>
      </c>
    </row>
    <row r="101" spans="1:8" ht="14">
      <c r="A101" s="75"/>
      <c r="B101" s="26"/>
      <c r="C101" s="217" t="s">
        <v>119</v>
      </c>
      <c r="D101" s="218"/>
      <c r="E101" s="219" t="s">
        <v>15</v>
      </c>
      <c r="F101" s="220">
        <v>32</v>
      </c>
      <c r="G101" s="30">
        <v>0</v>
      </c>
      <c r="H101" s="74">
        <f>F101*G101</f>
        <v>0</v>
      </c>
    </row>
    <row r="102" spans="1:8">
      <c r="A102" s="75"/>
      <c r="B102" s="37"/>
      <c r="D102" s="41"/>
      <c r="E102" s="77"/>
      <c r="F102" s="30"/>
      <c r="G102" s="30"/>
      <c r="H102" s="74"/>
    </row>
    <row r="103" spans="1:8" ht="14">
      <c r="A103" s="60"/>
      <c r="B103" s="61"/>
      <c r="C103" s="62" t="s">
        <v>7</v>
      </c>
      <c r="D103" s="63"/>
      <c r="E103" s="43"/>
      <c r="F103" s="64"/>
      <c r="G103" s="64"/>
      <c r="H103" s="134">
        <f>SUM(H71:H102)</f>
        <v>0</v>
      </c>
    </row>
    <row r="104" spans="1:8">
      <c r="A104" s="75"/>
      <c r="B104" s="27"/>
      <c r="C104" s="58"/>
      <c r="F104" s="30"/>
      <c r="G104" s="30"/>
      <c r="H104" s="74"/>
    </row>
    <row r="105" spans="1:8" ht="4" customHeight="1">
      <c r="A105" s="82"/>
      <c r="B105" s="45"/>
      <c r="C105" s="45"/>
      <c r="D105" s="41"/>
      <c r="E105" s="41"/>
      <c r="F105" s="46"/>
      <c r="G105" s="46"/>
      <c r="H105" s="83"/>
    </row>
    <row r="106" spans="1:8" ht="14">
      <c r="A106" s="84">
        <v>3000</v>
      </c>
      <c r="B106" s="85" t="s">
        <v>60</v>
      </c>
      <c r="C106" s="130" t="s">
        <v>38</v>
      </c>
      <c r="D106" s="92"/>
      <c r="E106" s="94"/>
      <c r="F106" s="86"/>
      <c r="G106" s="86"/>
      <c r="H106" s="87"/>
    </row>
    <row r="107" spans="1:8">
      <c r="A107" s="104"/>
      <c r="B107" s="37"/>
      <c r="C107" s="123"/>
      <c r="D107" s="41"/>
      <c r="E107" s="101"/>
      <c r="F107" s="102"/>
      <c r="G107" s="102"/>
      <c r="H107" s="103"/>
    </row>
    <row r="108" spans="1:8" ht="42">
      <c r="A108" s="75"/>
      <c r="B108" s="148"/>
      <c r="C108" s="149" t="s">
        <v>139</v>
      </c>
      <c r="D108" s="73"/>
      <c r="F108" s="30"/>
      <c r="G108" s="30"/>
      <c r="H108" s="74"/>
    </row>
    <row r="109" spans="1:8" ht="13" customHeight="1">
      <c r="A109" s="75"/>
      <c r="B109" s="26"/>
      <c r="C109" s="58"/>
      <c r="D109" s="73"/>
      <c r="F109" s="30"/>
      <c r="G109" s="30"/>
      <c r="H109" s="74"/>
    </row>
    <row r="110" spans="1:8" ht="14">
      <c r="A110" s="75">
        <v>3010</v>
      </c>
      <c r="B110" s="20" t="s">
        <v>60</v>
      </c>
      <c r="C110" s="171" t="s">
        <v>83</v>
      </c>
      <c r="D110" s="41"/>
      <c r="E110" s="77"/>
      <c r="F110" s="30"/>
      <c r="G110" s="30"/>
      <c r="H110" s="74"/>
    </row>
    <row r="111" spans="1:8" ht="48" customHeight="1">
      <c r="A111" s="75"/>
      <c r="B111" s="27"/>
      <c r="C111" s="120" t="s">
        <v>84</v>
      </c>
      <c r="D111" s="73"/>
      <c r="F111" s="30"/>
      <c r="G111" s="30"/>
      <c r="H111" s="74"/>
    </row>
    <row r="112" spans="1:8" ht="14">
      <c r="A112" s="75"/>
      <c r="B112" s="44"/>
      <c r="C112" s="55" t="s">
        <v>85</v>
      </c>
      <c r="D112" s="73"/>
      <c r="E112" s="44" t="s">
        <v>4</v>
      </c>
      <c r="F112" s="30">
        <v>1</v>
      </c>
      <c r="G112" s="30">
        <v>0</v>
      </c>
      <c r="H112" s="74">
        <f>F112*G112</f>
        <v>0</v>
      </c>
    </row>
    <row r="113" spans="1:8">
      <c r="A113" s="75"/>
      <c r="B113" s="27"/>
      <c r="C113" s="150"/>
      <c r="D113" s="73"/>
      <c r="F113" s="151"/>
      <c r="G113" s="30"/>
      <c r="H113" s="74"/>
    </row>
    <row r="114" spans="1:8" ht="14">
      <c r="A114" s="75">
        <v>3020</v>
      </c>
      <c r="B114" s="20" t="s">
        <v>60</v>
      </c>
      <c r="C114" s="171" t="s">
        <v>86</v>
      </c>
      <c r="D114" s="41"/>
      <c r="E114" s="77"/>
      <c r="F114" s="30"/>
      <c r="G114" s="30"/>
      <c r="H114" s="74"/>
    </row>
    <row r="115" spans="1:8" ht="52" customHeight="1">
      <c r="A115" s="75"/>
      <c r="C115" s="153" t="s">
        <v>87</v>
      </c>
      <c r="D115" s="152"/>
      <c r="F115" s="54"/>
      <c r="G115" s="30"/>
      <c r="H115" s="74"/>
    </row>
    <row r="116" spans="1:8" ht="14">
      <c r="A116" s="75"/>
      <c r="B116" s="26"/>
      <c r="C116" s="59" t="s">
        <v>82</v>
      </c>
      <c r="D116" s="142"/>
      <c r="E116" s="77" t="s">
        <v>2</v>
      </c>
      <c r="F116" s="30">
        <v>2</v>
      </c>
      <c r="G116" s="30">
        <v>0</v>
      </c>
      <c r="H116" s="74">
        <f>F116*G116</f>
        <v>0</v>
      </c>
    </row>
    <row r="117" spans="1:8" ht="14">
      <c r="A117" s="75"/>
      <c r="B117" s="26"/>
      <c r="C117" s="59" t="s">
        <v>79</v>
      </c>
      <c r="D117" s="142"/>
      <c r="E117" s="77" t="s">
        <v>2</v>
      </c>
      <c r="F117" s="30">
        <v>3</v>
      </c>
      <c r="G117" s="30">
        <v>0</v>
      </c>
      <c r="H117" s="74">
        <f>F117*G117</f>
        <v>0</v>
      </c>
    </row>
    <row r="118" spans="1:8">
      <c r="A118" s="75"/>
      <c r="B118" s="27"/>
      <c r="C118" s="150"/>
      <c r="D118" s="73"/>
      <c r="F118" s="151"/>
      <c r="G118" s="30"/>
      <c r="H118" s="74"/>
    </row>
    <row r="119" spans="1:8" ht="14">
      <c r="A119" s="75">
        <v>3030</v>
      </c>
      <c r="B119" s="20" t="s">
        <v>60</v>
      </c>
      <c r="C119" s="171" t="s">
        <v>88</v>
      </c>
      <c r="D119" s="41"/>
      <c r="E119" s="77"/>
      <c r="F119" s="30"/>
      <c r="G119" s="30"/>
      <c r="H119" s="74"/>
    </row>
    <row r="120" spans="1:8" ht="14">
      <c r="A120" s="75"/>
      <c r="C120" s="58" t="s">
        <v>140</v>
      </c>
      <c r="D120" s="154"/>
      <c r="E120" s="77"/>
      <c r="F120" s="30"/>
      <c r="G120" s="30"/>
      <c r="H120" s="74"/>
    </row>
    <row r="121" spans="1:8" ht="14">
      <c r="A121" s="75"/>
      <c r="C121" s="153" t="s">
        <v>141</v>
      </c>
      <c r="D121" s="154"/>
      <c r="E121" s="77"/>
      <c r="F121" s="30"/>
      <c r="G121" s="30"/>
      <c r="H121" s="74"/>
    </row>
    <row r="122" spans="1:8" ht="14">
      <c r="A122" s="75"/>
      <c r="C122" s="58" t="s">
        <v>142</v>
      </c>
      <c r="D122" s="154"/>
      <c r="E122" s="77"/>
      <c r="F122" s="30"/>
      <c r="G122" s="30"/>
      <c r="H122" s="74"/>
    </row>
    <row r="123" spans="1:8" ht="14">
      <c r="A123" s="75"/>
      <c r="C123" s="58" t="s">
        <v>143</v>
      </c>
      <c r="D123" s="154"/>
      <c r="E123" s="77"/>
      <c r="F123" s="30"/>
      <c r="G123" s="30"/>
      <c r="H123" s="74"/>
    </row>
    <row r="124" spans="1:8" ht="14">
      <c r="A124" s="75"/>
      <c r="C124" s="58" t="s">
        <v>144</v>
      </c>
      <c r="D124" s="154"/>
      <c r="E124" s="77"/>
      <c r="F124" s="30"/>
      <c r="G124" s="30"/>
      <c r="H124" s="74"/>
    </row>
    <row r="125" spans="1:8" ht="22" customHeight="1">
      <c r="A125" s="75"/>
      <c r="C125" s="58" t="s">
        <v>145</v>
      </c>
      <c r="D125" s="154"/>
      <c r="E125" s="77"/>
      <c r="F125" s="30"/>
      <c r="G125" s="30"/>
      <c r="H125" s="74"/>
    </row>
    <row r="126" spans="1:8" ht="14">
      <c r="A126" s="75"/>
      <c r="B126" s="26"/>
      <c r="C126" s="59" t="s">
        <v>89</v>
      </c>
      <c r="D126" s="142"/>
      <c r="E126" s="77" t="s">
        <v>17</v>
      </c>
      <c r="F126" s="30">
        <f>5.3+1.7+5.3+4.5+5+5.4</f>
        <v>27.200000000000003</v>
      </c>
      <c r="G126" s="30">
        <v>0</v>
      </c>
      <c r="H126" s="74">
        <f>F126*G126</f>
        <v>0</v>
      </c>
    </row>
    <row r="127" spans="1:8" ht="14">
      <c r="A127" s="75"/>
      <c r="B127" s="26"/>
      <c r="C127" s="59" t="s">
        <v>90</v>
      </c>
      <c r="D127" s="142"/>
      <c r="E127" s="77" t="s">
        <v>17</v>
      </c>
      <c r="F127" s="30">
        <f>7*4</f>
        <v>28</v>
      </c>
      <c r="G127" s="30">
        <v>0</v>
      </c>
      <c r="H127" s="74">
        <f>F127*G127</f>
        <v>0</v>
      </c>
    </row>
    <row r="128" spans="1:8" ht="14">
      <c r="A128" s="75"/>
      <c r="B128" s="26"/>
      <c r="C128" s="217" t="s">
        <v>175</v>
      </c>
      <c r="D128" s="218"/>
      <c r="E128" s="219" t="s">
        <v>17</v>
      </c>
      <c r="F128" s="220">
        <f>3.9+3.9+4.6+4.6</f>
        <v>17</v>
      </c>
      <c r="G128" s="30">
        <v>0</v>
      </c>
      <c r="H128" s="74">
        <f>F128*G128</f>
        <v>0</v>
      </c>
    </row>
    <row r="129" spans="1:9">
      <c r="A129" s="155"/>
      <c r="B129" s="156"/>
      <c r="C129" s="157"/>
      <c r="D129" s="79"/>
      <c r="E129" s="219"/>
      <c r="F129" s="220"/>
      <c r="G129" s="30"/>
      <c r="H129" s="74"/>
    </row>
    <row r="130" spans="1:9" ht="14">
      <c r="A130" s="75">
        <v>3040</v>
      </c>
      <c r="B130" s="20" t="s">
        <v>60</v>
      </c>
      <c r="C130" s="171" t="s">
        <v>91</v>
      </c>
      <c r="D130" s="41"/>
      <c r="E130" s="219"/>
      <c r="F130" s="220"/>
      <c r="G130" s="30"/>
      <c r="H130" s="74"/>
    </row>
    <row r="131" spans="1:9" ht="28">
      <c r="A131" s="208"/>
      <c r="B131" s="209"/>
      <c r="C131" s="153" t="s">
        <v>146</v>
      </c>
      <c r="D131" s="210"/>
      <c r="E131" s="211"/>
      <c r="F131" s="212"/>
      <c r="G131" s="212"/>
      <c r="H131" s="213"/>
      <c r="I131" s="57"/>
    </row>
    <row r="132" spans="1:9" ht="14">
      <c r="A132" s="208"/>
      <c r="B132" s="209"/>
      <c r="C132" s="58" t="s">
        <v>147</v>
      </c>
      <c r="D132" s="210"/>
      <c r="E132" s="211"/>
      <c r="F132" s="212"/>
      <c r="G132" s="212"/>
      <c r="H132" s="213"/>
      <c r="I132" s="57"/>
    </row>
    <row r="133" spans="1:9" ht="12" customHeight="1">
      <c r="A133" s="208"/>
      <c r="B133" s="209"/>
      <c r="C133" s="58" t="s">
        <v>148</v>
      </c>
      <c r="D133" s="210"/>
      <c r="E133" s="211"/>
      <c r="F133" s="212"/>
      <c r="G133" s="212"/>
      <c r="H133" s="213"/>
      <c r="I133" s="57"/>
    </row>
    <row r="134" spans="1:9" ht="14">
      <c r="A134" s="208"/>
      <c r="B134" s="209"/>
      <c r="C134" s="58" t="s">
        <v>142</v>
      </c>
      <c r="D134" s="210"/>
      <c r="E134" s="211"/>
      <c r="F134" s="212"/>
      <c r="G134" s="212"/>
      <c r="H134" s="213"/>
      <c r="I134" s="57"/>
    </row>
    <row r="135" spans="1:9" ht="14">
      <c r="A135" s="208"/>
      <c r="B135" s="209"/>
      <c r="C135" s="58" t="s">
        <v>143</v>
      </c>
      <c r="D135" s="210"/>
      <c r="E135" s="211"/>
      <c r="F135" s="212"/>
      <c r="G135" s="212"/>
      <c r="H135" s="213"/>
      <c r="I135" s="57"/>
    </row>
    <row r="136" spans="1:9" ht="28">
      <c r="A136" s="208"/>
      <c r="B136" s="209"/>
      <c r="C136" s="58" t="s">
        <v>145</v>
      </c>
      <c r="D136" s="210"/>
      <c r="E136" s="211"/>
      <c r="F136" s="212"/>
      <c r="G136" s="212"/>
      <c r="H136" s="213"/>
      <c r="I136" s="57"/>
    </row>
    <row r="137" spans="1:9" ht="14">
      <c r="A137" s="75"/>
      <c r="B137" s="26"/>
      <c r="C137" s="59" t="s">
        <v>92</v>
      </c>
      <c r="D137" s="142"/>
      <c r="E137" s="77" t="s">
        <v>17</v>
      </c>
      <c r="F137" s="30">
        <f>5.6+5.6+5.6+5.6+5.6+13.2+1.7+6+5+5+5+5+13+13+13+13+13+6.7+3.4</f>
        <v>144</v>
      </c>
      <c r="G137" s="30">
        <v>0</v>
      </c>
      <c r="H137" s="74">
        <f>F137*G137</f>
        <v>0</v>
      </c>
    </row>
    <row r="138" spans="1:9" ht="14">
      <c r="A138" s="75"/>
      <c r="B138" s="26"/>
      <c r="C138" s="59" t="s">
        <v>93</v>
      </c>
      <c r="D138" s="142"/>
      <c r="E138" s="77" t="s">
        <v>17</v>
      </c>
      <c r="F138" s="30">
        <f>13*8</f>
        <v>104</v>
      </c>
      <c r="G138" s="30">
        <v>0</v>
      </c>
      <c r="H138" s="74">
        <f>F138*G138</f>
        <v>0</v>
      </c>
    </row>
    <row r="139" spans="1:9" ht="14">
      <c r="A139" s="75"/>
      <c r="B139" s="26"/>
      <c r="C139" s="217" t="s">
        <v>176</v>
      </c>
      <c r="D139" s="218"/>
      <c r="E139" s="219" t="s">
        <v>17</v>
      </c>
      <c r="F139" s="220">
        <f>2.8*10</f>
        <v>28</v>
      </c>
      <c r="G139" s="30">
        <v>0</v>
      </c>
      <c r="H139" s="74">
        <f>F139*G139</f>
        <v>0</v>
      </c>
    </row>
    <row r="140" spans="1:9">
      <c r="A140" s="155"/>
      <c r="B140" s="158"/>
      <c r="C140" s="57"/>
      <c r="D140" s="159"/>
      <c r="E140" s="219"/>
      <c r="F140" s="220"/>
      <c r="G140" s="30"/>
      <c r="H140" s="74"/>
    </row>
    <row r="141" spans="1:9" ht="14">
      <c r="A141" s="75">
        <v>3050</v>
      </c>
      <c r="B141" s="20" t="s">
        <v>60</v>
      </c>
      <c r="C141" s="171" t="s">
        <v>94</v>
      </c>
      <c r="D141" s="41"/>
      <c r="E141" s="219"/>
      <c r="F141" s="220"/>
      <c r="G141" s="30"/>
      <c r="H141" s="74"/>
    </row>
    <row r="142" spans="1:9" ht="50" customHeight="1">
      <c r="A142" s="75"/>
      <c r="B142" s="27"/>
      <c r="C142" s="90" t="s">
        <v>95</v>
      </c>
      <c r="D142" s="159"/>
      <c r="E142" s="147"/>
      <c r="F142" s="54"/>
      <c r="G142" s="54"/>
      <c r="H142" s="105"/>
    </row>
    <row r="143" spans="1:9" ht="14">
      <c r="A143" s="75"/>
      <c r="B143" s="26"/>
      <c r="C143" s="59" t="s">
        <v>82</v>
      </c>
      <c r="D143" s="142"/>
      <c r="E143" s="77" t="s">
        <v>15</v>
      </c>
      <c r="F143" s="30">
        <f>F99</f>
        <v>123</v>
      </c>
      <c r="G143" s="30">
        <v>0</v>
      </c>
      <c r="H143" s="74">
        <f>F143*G143</f>
        <v>0</v>
      </c>
    </row>
    <row r="144" spans="1:9" ht="14">
      <c r="A144" s="75"/>
      <c r="B144" s="26"/>
      <c r="C144" s="59" t="s">
        <v>79</v>
      </c>
      <c r="D144" s="142"/>
      <c r="E144" s="77" t="s">
        <v>15</v>
      </c>
      <c r="F144" s="30">
        <f>F100</f>
        <v>82</v>
      </c>
      <c r="G144" s="30">
        <v>0</v>
      </c>
      <c r="H144" s="74">
        <f>F144*G144</f>
        <v>0</v>
      </c>
    </row>
    <row r="145" spans="1:8" ht="14">
      <c r="A145" s="75"/>
      <c r="B145" s="26"/>
      <c r="C145" s="217" t="s">
        <v>177</v>
      </c>
      <c r="D145" s="218"/>
      <c r="E145" s="219" t="s">
        <v>15</v>
      </c>
      <c r="F145" s="220">
        <v>32</v>
      </c>
      <c r="G145" s="30">
        <v>0</v>
      </c>
      <c r="H145" s="74">
        <f>F145*G145</f>
        <v>0</v>
      </c>
    </row>
    <row r="146" spans="1:8">
      <c r="A146" s="75"/>
      <c r="C146" s="171"/>
      <c r="D146" s="41"/>
      <c r="E146" s="219"/>
      <c r="F146" s="220"/>
      <c r="G146" s="30"/>
      <c r="H146" s="74"/>
    </row>
    <row r="147" spans="1:8" ht="14">
      <c r="A147" s="75">
        <v>3060</v>
      </c>
      <c r="B147" s="20" t="s">
        <v>60</v>
      </c>
      <c r="C147" s="171" t="s">
        <v>96</v>
      </c>
      <c r="D147" s="41"/>
      <c r="E147" s="77"/>
      <c r="F147" s="30"/>
      <c r="G147" s="30"/>
      <c r="H147" s="74"/>
    </row>
    <row r="148" spans="1:8" ht="114" customHeight="1">
      <c r="A148" s="75"/>
      <c r="B148" s="27"/>
      <c r="C148" s="120" t="s">
        <v>97</v>
      </c>
      <c r="D148" s="73"/>
      <c r="F148" s="30"/>
      <c r="G148" s="30"/>
      <c r="H148" s="74"/>
    </row>
    <row r="149" spans="1:8" ht="14">
      <c r="A149" s="75"/>
      <c r="B149" s="27"/>
      <c r="C149" s="160" t="s">
        <v>98</v>
      </c>
      <c r="D149" s="73"/>
      <c r="E149" s="19" t="s">
        <v>2</v>
      </c>
      <c r="F149" s="151">
        <v>2</v>
      </c>
      <c r="G149" s="30">
        <v>0</v>
      </c>
      <c r="H149" s="74">
        <v>0</v>
      </c>
    </row>
    <row r="150" spans="1:8" ht="14">
      <c r="A150" s="75"/>
      <c r="B150" s="27"/>
      <c r="C150" s="160" t="s">
        <v>99</v>
      </c>
      <c r="D150" s="73"/>
      <c r="E150" s="19" t="s">
        <v>2</v>
      </c>
      <c r="F150" s="151">
        <v>2</v>
      </c>
      <c r="G150" s="30">
        <v>0</v>
      </c>
      <c r="H150" s="74">
        <v>0</v>
      </c>
    </row>
    <row r="151" spans="1:8" ht="14">
      <c r="A151" s="75"/>
      <c r="B151" s="26"/>
      <c r="C151" s="217" t="s">
        <v>103</v>
      </c>
      <c r="D151" s="218"/>
      <c r="E151" s="219" t="s">
        <v>2</v>
      </c>
      <c r="F151" s="220">
        <v>2</v>
      </c>
      <c r="G151" s="30">
        <v>0</v>
      </c>
      <c r="H151" s="74">
        <v>0</v>
      </c>
    </row>
    <row r="152" spans="1:8">
      <c r="A152" s="75"/>
      <c r="B152" s="27"/>
      <c r="C152" s="58"/>
      <c r="D152" s="73"/>
      <c r="E152" s="219"/>
      <c r="F152" s="220"/>
      <c r="G152" s="30"/>
      <c r="H152" s="74"/>
    </row>
    <row r="153" spans="1:8" ht="14">
      <c r="A153" s="75">
        <v>3070</v>
      </c>
      <c r="B153" s="20" t="s">
        <v>100</v>
      </c>
      <c r="C153" s="171" t="s">
        <v>101</v>
      </c>
      <c r="D153" s="41"/>
      <c r="E153" s="77"/>
      <c r="F153" s="30"/>
      <c r="G153" s="30"/>
      <c r="H153" s="74"/>
    </row>
    <row r="154" spans="1:8" ht="102" customHeight="1">
      <c r="A154" s="75"/>
      <c r="B154" s="27"/>
      <c r="C154" s="120" t="s">
        <v>102</v>
      </c>
      <c r="D154" s="73"/>
      <c r="F154" s="30"/>
      <c r="G154" s="30"/>
      <c r="H154" s="74"/>
    </row>
    <row r="155" spans="1:8" ht="14">
      <c r="A155" s="75"/>
      <c r="B155" s="27"/>
      <c r="C155" s="160" t="s">
        <v>98</v>
      </c>
      <c r="D155" s="73"/>
      <c r="E155" s="19" t="s">
        <v>2</v>
      </c>
      <c r="F155" s="151">
        <v>8</v>
      </c>
      <c r="G155" s="30">
        <v>0</v>
      </c>
      <c r="H155" s="74">
        <f>F155*G155</f>
        <v>0</v>
      </c>
    </row>
    <row r="156" spans="1:8" ht="14">
      <c r="A156" s="75"/>
      <c r="B156" s="44"/>
      <c r="C156" s="55" t="s">
        <v>103</v>
      </c>
      <c r="D156" s="73"/>
      <c r="E156" s="44" t="s">
        <v>2</v>
      </c>
      <c r="F156" s="30">
        <v>8</v>
      </c>
      <c r="G156" s="30">
        <v>0</v>
      </c>
      <c r="H156" s="74">
        <f>F156*G156</f>
        <v>0</v>
      </c>
    </row>
    <row r="157" spans="1:8" ht="12" customHeight="1">
      <c r="A157" s="100"/>
      <c r="B157" s="72"/>
      <c r="C157" s="124"/>
      <c r="D157" s="41"/>
      <c r="E157" s="96"/>
      <c r="F157" s="97"/>
      <c r="G157" s="40"/>
      <c r="H157" s="98"/>
    </row>
    <row r="158" spans="1:8" ht="14">
      <c r="A158" s="60"/>
      <c r="B158" s="61"/>
      <c r="C158" s="62" t="s">
        <v>7</v>
      </c>
      <c r="D158" s="63"/>
      <c r="E158" s="43"/>
      <c r="F158" s="64"/>
      <c r="G158" s="64"/>
      <c r="H158" s="134">
        <f>SUM(H107:H157)</f>
        <v>0</v>
      </c>
    </row>
    <row r="159" spans="1:8">
      <c r="C159" s="20"/>
      <c r="D159" s="20"/>
      <c r="E159" s="20"/>
      <c r="F159" s="20"/>
      <c r="G159" s="20"/>
    </row>
    <row r="160" spans="1:8" ht="4" customHeight="1">
      <c r="A160" s="82"/>
      <c r="B160" s="45"/>
      <c r="C160" s="45"/>
      <c r="D160" s="41"/>
      <c r="E160" s="41"/>
      <c r="F160" s="46"/>
      <c r="G160" s="46"/>
      <c r="H160" s="83"/>
    </row>
    <row r="161" spans="1:8" ht="14">
      <c r="A161" s="84">
        <v>4000</v>
      </c>
      <c r="B161" s="85"/>
      <c r="C161" s="130" t="s">
        <v>42</v>
      </c>
      <c r="D161" s="92"/>
      <c r="E161" s="94"/>
      <c r="F161" s="86"/>
      <c r="G161" s="86"/>
      <c r="H161" s="87"/>
    </row>
    <row r="162" spans="1:8">
      <c r="A162" s="104"/>
      <c r="B162" s="37"/>
      <c r="C162" s="123"/>
      <c r="D162" s="41"/>
      <c r="E162" s="101"/>
      <c r="F162" s="102"/>
      <c r="G162" s="102"/>
      <c r="H162" s="103"/>
    </row>
    <row r="163" spans="1:8" ht="14">
      <c r="A163" s="75">
        <v>4010</v>
      </c>
      <c r="B163" s="20" t="s">
        <v>60</v>
      </c>
      <c r="C163" s="171" t="s">
        <v>104</v>
      </c>
      <c r="D163" s="41"/>
      <c r="E163" s="77"/>
      <c r="F163" s="30"/>
      <c r="G163" s="30"/>
      <c r="H163" s="74"/>
    </row>
    <row r="164" spans="1:8" ht="76" customHeight="1">
      <c r="A164" s="75"/>
      <c r="B164" s="27"/>
      <c r="C164" s="120" t="s">
        <v>105</v>
      </c>
      <c r="D164" s="109"/>
      <c r="F164" s="30"/>
      <c r="G164" s="30"/>
      <c r="H164" s="74"/>
    </row>
    <row r="165" spans="1:8" ht="14">
      <c r="A165" s="75"/>
      <c r="B165" s="44"/>
      <c r="C165" s="55" t="s">
        <v>106</v>
      </c>
      <c r="D165" s="73"/>
      <c r="E165" s="44" t="s">
        <v>15</v>
      </c>
      <c r="F165" s="30">
        <f>F143</f>
        <v>123</v>
      </c>
      <c r="G165" s="30">
        <v>0</v>
      </c>
      <c r="H165" s="74">
        <f>F165*G165</f>
        <v>0</v>
      </c>
    </row>
    <row r="166" spans="1:8" ht="14">
      <c r="A166" s="75"/>
      <c r="B166" s="26"/>
      <c r="C166" s="59" t="s">
        <v>107</v>
      </c>
      <c r="D166" s="142"/>
      <c r="E166" s="77" t="s">
        <v>15</v>
      </c>
      <c r="F166" s="30">
        <f>F144</f>
        <v>82</v>
      </c>
      <c r="G166" s="30">
        <v>0</v>
      </c>
      <c r="H166" s="74">
        <f>F166*G166</f>
        <v>0</v>
      </c>
    </row>
    <row r="167" spans="1:8" ht="14">
      <c r="A167" s="75"/>
      <c r="B167" s="44"/>
      <c r="C167" s="55" t="s">
        <v>108</v>
      </c>
      <c r="D167" s="73"/>
      <c r="E167" s="44" t="s">
        <v>15</v>
      </c>
      <c r="F167" s="30">
        <v>100</v>
      </c>
      <c r="G167" s="30">
        <v>0</v>
      </c>
      <c r="H167" s="74">
        <v>0</v>
      </c>
    </row>
    <row r="168" spans="1:8" ht="14">
      <c r="A168" s="75"/>
      <c r="B168" s="26"/>
      <c r="C168" s="217" t="s">
        <v>178</v>
      </c>
      <c r="D168" s="218"/>
      <c r="E168" s="219" t="s">
        <v>2</v>
      </c>
      <c r="F168" s="220">
        <v>1</v>
      </c>
      <c r="G168" s="30">
        <v>0</v>
      </c>
      <c r="H168" s="74">
        <v>0</v>
      </c>
    </row>
    <row r="169" spans="1:8" ht="14">
      <c r="A169" s="75"/>
      <c r="B169" s="26"/>
      <c r="C169" s="217" t="s">
        <v>179</v>
      </c>
      <c r="D169" s="218"/>
      <c r="E169" s="219" t="s">
        <v>2</v>
      </c>
      <c r="F169" s="220">
        <v>2</v>
      </c>
      <c r="G169" s="30">
        <v>0</v>
      </c>
      <c r="H169" s="74">
        <v>0</v>
      </c>
    </row>
    <row r="170" spans="1:8">
      <c r="A170" s="75"/>
      <c r="B170" s="27"/>
      <c r="C170" s="161"/>
      <c r="D170" s="109"/>
      <c r="F170" s="30"/>
      <c r="G170" s="30"/>
      <c r="H170" s="74"/>
    </row>
    <row r="171" spans="1:8" ht="14">
      <c r="A171" s="75">
        <v>4020</v>
      </c>
      <c r="B171" s="20" t="s">
        <v>60</v>
      </c>
      <c r="C171" s="171" t="s">
        <v>109</v>
      </c>
      <c r="D171" s="41"/>
      <c r="E171" s="77"/>
      <c r="F171" s="30"/>
      <c r="G171" s="30"/>
      <c r="H171" s="74"/>
    </row>
    <row r="172" spans="1:8" ht="36" customHeight="1">
      <c r="A172" s="75"/>
      <c r="B172" s="27"/>
      <c r="C172" s="120" t="s">
        <v>110</v>
      </c>
      <c r="D172" s="109"/>
      <c r="F172" s="30"/>
      <c r="G172" s="30"/>
      <c r="H172" s="74"/>
    </row>
    <row r="173" spans="1:8" ht="14">
      <c r="A173" s="75"/>
      <c r="B173" s="44"/>
      <c r="C173" s="55" t="s">
        <v>111</v>
      </c>
      <c r="D173" s="73"/>
      <c r="E173" s="44" t="s">
        <v>17</v>
      </c>
      <c r="F173" s="30">
        <f>35+21.6+19.1+3+3+3.5+3.5+0.6+0.6+3.5+3.5+1.1</f>
        <v>97.999999999999986</v>
      </c>
      <c r="G173" s="30">
        <v>0</v>
      </c>
      <c r="H173" s="74">
        <v>0</v>
      </c>
    </row>
    <row r="174" spans="1:8" ht="14">
      <c r="A174" s="75"/>
      <c r="B174" s="44"/>
      <c r="C174" s="55" t="s">
        <v>112</v>
      </c>
      <c r="D174" s="73"/>
      <c r="E174" s="44" t="s">
        <v>17</v>
      </c>
      <c r="F174" s="30">
        <v>38</v>
      </c>
      <c r="G174" s="30">
        <v>0</v>
      </c>
      <c r="H174" s="74">
        <f>F174*G174</f>
        <v>0</v>
      </c>
    </row>
    <row r="175" spans="1:8">
      <c r="A175" s="75"/>
      <c r="B175" s="27"/>
      <c r="C175" s="56"/>
      <c r="D175" s="73"/>
      <c r="F175" s="30"/>
      <c r="G175" s="30"/>
      <c r="H175" s="74"/>
    </row>
    <row r="176" spans="1:8" ht="14">
      <c r="A176" s="75">
        <v>4030</v>
      </c>
      <c r="B176" s="20" t="s">
        <v>60</v>
      </c>
      <c r="C176" s="171" t="s">
        <v>113</v>
      </c>
      <c r="D176" s="41"/>
      <c r="E176" s="77"/>
      <c r="F176" s="30"/>
      <c r="G176" s="30"/>
      <c r="H176" s="74"/>
    </row>
    <row r="177" spans="1:8" ht="62" customHeight="1">
      <c r="A177" s="75"/>
      <c r="B177" s="118"/>
      <c r="C177" s="162" t="s">
        <v>151</v>
      </c>
      <c r="D177" s="142"/>
      <c r="E177" s="77"/>
      <c r="F177" s="30"/>
      <c r="G177" s="30"/>
      <c r="H177" s="74"/>
    </row>
    <row r="178" spans="1:8" ht="14">
      <c r="A178" s="75"/>
      <c r="B178" s="26"/>
      <c r="C178" s="59" t="s">
        <v>82</v>
      </c>
      <c r="D178" s="142"/>
      <c r="E178" s="77" t="s">
        <v>17</v>
      </c>
      <c r="F178" s="30">
        <f>F85</f>
        <v>25.000000000000004</v>
      </c>
      <c r="G178" s="30">
        <v>0</v>
      </c>
      <c r="H178" s="74">
        <f>F178*G178</f>
        <v>0</v>
      </c>
    </row>
    <row r="179" spans="1:8" ht="14">
      <c r="A179" s="75"/>
      <c r="B179" s="26"/>
      <c r="C179" s="59" t="s">
        <v>79</v>
      </c>
      <c r="D179" s="142"/>
      <c r="E179" s="77" t="s">
        <v>17</v>
      </c>
      <c r="F179" s="30">
        <f>F86</f>
        <v>37</v>
      </c>
      <c r="G179" s="30">
        <v>0</v>
      </c>
      <c r="H179" s="74">
        <f>F179*G179</f>
        <v>0</v>
      </c>
    </row>
    <row r="180" spans="1:8" ht="14">
      <c r="A180" s="75"/>
      <c r="B180" s="26"/>
      <c r="C180" s="217" t="s">
        <v>173</v>
      </c>
      <c r="D180" s="218"/>
      <c r="E180" s="219" t="s">
        <v>17</v>
      </c>
      <c r="F180" s="220">
        <v>4.7</v>
      </c>
      <c r="G180" s="30">
        <v>0</v>
      </c>
      <c r="H180" s="74">
        <f>F180*G180</f>
        <v>0</v>
      </c>
    </row>
    <row r="181" spans="1:8">
      <c r="A181" s="75"/>
      <c r="B181" s="27"/>
      <c r="C181" s="56"/>
      <c r="D181" s="81"/>
      <c r="F181" s="30"/>
      <c r="G181" s="30"/>
      <c r="H181" s="74"/>
    </row>
    <row r="182" spans="1:8" ht="14">
      <c r="A182" s="75">
        <v>4040</v>
      </c>
      <c r="B182" s="20" t="s">
        <v>60</v>
      </c>
      <c r="C182" s="171" t="s">
        <v>154</v>
      </c>
      <c r="D182" s="41"/>
      <c r="E182" s="77"/>
      <c r="F182" s="30"/>
      <c r="G182" s="30"/>
      <c r="H182" s="74"/>
    </row>
    <row r="183" spans="1:8" ht="37" customHeight="1">
      <c r="A183" s="75"/>
      <c r="B183" s="27"/>
      <c r="C183" s="120" t="s">
        <v>114</v>
      </c>
      <c r="D183" s="73"/>
      <c r="F183" s="30"/>
      <c r="G183" s="30"/>
      <c r="H183" s="74"/>
    </row>
    <row r="184" spans="1:8" ht="14">
      <c r="A184" s="75"/>
      <c r="B184" s="44"/>
      <c r="C184" s="55" t="s">
        <v>115</v>
      </c>
      <c r="D184" s="73"/>
      <c r="E184" s="44" t="s">
        <v>15</v>
      </c>
      <c r="F184" s="30">
        <v>16.5</v>
      </c>
      <c r="G184" s="30">
        <v>0</v>
      </c>
      <c r="H184" s="74">
        <f>F184*G184</f>
        <v>0</v>
      </c>
    </row>
    <row r="185" spans="1:8" ht="14">
      <c r="A185" s="75"/>
      <c r="B185" s="26"/>
      <c r="C185" s="59" t="s">
        <v>116</v>
      </c>
      <c r="D185" s="142"/>
      <c r="E185" s="77" t="s">
        <v>15</v>
      </c>
      <c r="F185" s="30">
        <v>12.5</v>
      </c>
      <c r="G185" s="30">
        <v>0</v>
      </c>
      <c r="H185" s="74">
        <f>F185*G185</f>
        <v>0</v>
      </c>
    </row>
    <row r="186" spans="1:8" ht="14">
      <c r="A186" s="75"/>
      <c r="B186" s="44"/>
      <c r="C186" s="55" t="s">
        <v>108</v>
      </c>
      <c r="D186" s="73"/>
      <c r="E186" s="44" t="s">
        <v>15</v>
      </c>
      <c r="F186" s="30">
        <v>12</v>
      </c>
      <c r="G186" s="30">
        <v>0</v>
      </c>
      <c r="H186" s="74">
        <v>0</v>
      </c>
    </row>
    <row r="187" spans="1:8">
      <c r="A187" s="75"/>
      <c r="B187" s="27"/>
      <c r="C187" s="163"/>
      <c r="D187" s="164"/>
      <c r="E187" s="147"/>
      <c r="F187" s="54"/>
      <c r="G187" s="54"/>
      <c r="H187" s="105"/>
    </row>
    <row r="188" spans="1:8" ht="14">
      <c r="A188" s="75">
        <v>4050</v>
      </c>
      <c r="B188" s="20" t="s">
        <v>60</v>
      </c>
      <c r="C188" s="171" t="s">
        <v>117</v>
      </c>
      <c r="D188" s="41"/>
      <c r="E188" s="77"/>
      <c r="F188" s="30"/>
      <c r="G188" s="30"/>
      <c r="H188" s="74"/>
    </row>
    <row r="189" spans="1:8" ht="49" customHeight="1">
      <c r="A189" s="75"/>
      <c r="B189" s="27"/>
      <c r="C189" s="120" t="s">
        <v>118</v>
      </c>
      <c r="D189" s="164"/>
      <c r="E189" s="147"/>
      <c r="F189" s="54"/>
      <c r="G189" s="54"/>
      <c r="H189" s="105"/>
    </row>
    <row r="190" spans="1:8" ht="14">
      <c r="A190" s="75"/>
      <c r="B190" s="26"/>
      <c r="C190" s="59" t="s">
        <v>82</v>
      </c>
      <c r="D190" s="142"/>
      <c r="E190" s="77" t="s">
        <v>2</v>
      </c>
      <c r="F190" s="30">
        <v>12</v>
      </c>
      <c r="G190" s="30">
        <v>0</v>
      </c>
      <c r="H190" s="74">
        <f>F190*G190</f>
        <v>0</v>
      </c>
    </row>
    <row r="191" spans="1:8" ht="14">
      <c r="A191" s="75"/>
      <c r="B191" s="26"/>
      <c r="C191" s="59" t="s">
        <v>79</v>
      </c>
      <c r="D191" s="142"/>
      <c r="E191" s="77" t="s">
        <v>2</v>
      </c>
      <c r="F191" s="30">
        <v>8</v>
      </c>
      <c r="G191" s="30">
        <v>0</v>
      </c>
      <c r="H191" s="74">
        <f>F191*G191</f>
        <v>0</v>
      </c>
    </row>
    <row r="192" spans="1:8" ht="14">
      <c r="A192" s="75"/>
      <c r="B192" s="26"/>
      <c r="C192" s="59" t="s">
        <v>119</v>
      </c>
      <c r="D192" s="142"/>
      <c r="E192" s="77" t="s">
        <v>2</v>
      </c>
      <c r="F192" s="30">
        <v>11</v>
      </c>
      <c r="G192" s="30">
        <v>0</v>
      </c>
      <c r="H192" s="74">
        <f>F192*G192</f>
        <v>0</v>
      </c>
    </row>
    <row r="193" spans="1:30">
      <c r="A193" s="75"/>
      <c r="B193" s="27"/>
      <c r="C193" s="163"/>
      <c r="D193" s="164"/>
      <c r="E193" s="147"/>
      <c r="F193" s="54"/>
      <c r="G193" s="54"/>
      <c r="H193" s="105"/>
    </row>
    <row r="194" spans="1:30" ht="14">
      <c r="A194" s="75">
        <v>4060</v>
      </c>
      <c r="B194" s="20" t="s">
        <v>60</v>
      </c>
      <c r="C194" s="171" t="s">
        <v>120</v>
      </c>
      <c r="D194" s="41"/>
      <c r="E194" s="77"/>
      <c r="F194" s="30"/>
      <c r="G194" s="30"/>
      <c r="H194" s="74"/>
    </row>
    <row r="195" spans="1:30" ht="114" customHeight="1">
      <c r="A195" s="75"/>
      <c r="B195" s="27"/>
      <c r="C195" s="120" t="s">
        <v>121</v>
      </c>
      <c r="D195" s="73"/>
      <c r="F195" s="30"/>
      <c r="G195" s="30"/>
      <c r="H195" s="74"/>
      <c r="J195" s="19" t="s">
        <v>149</v>
      </c>
    </row>
    <row r="196" spans="1:30" ht="14">
      <c r="A196" s="75"/>
      <c r="B196" s="27"/>
      <c r="C196" s="59" t="s">
        <v>122</v>
      </c>
      <c r="D196" s="73"/>
      <c r="E196" s="19" t="s">
        <v>2</v>
      </c>
      <c r="F196" s="30">
        <v>13</v>
      </c>
      <c r="G196" s="30">
        <v>0</v>
      </c>
      <c r="H196" s="74">
        <v>0</v>
      </c>
    </row>
    <row r="197" spans="1:30" ht="11" customHeight="1">
      <c r="A197" s="75"/>
      <c r="B197" s="27"/>
      <c r="C197" s="56"/>
      <c r="D197" s="81"/>
      <c r="F197" s="30"/>
      <c r="G197" s="30"/>
      <c r="H197" s="74"/>
    </row>
    <row r="198" spans="1:30" ht="14">
      <c r="A198" s="75">
        <v>4070</v>
      </c>
      <c r="B198" s="20" t="s">
        <v>60</v>
      </c>
      <c r="C198" s="171" t="s">
        <v>123</v>
      </c>
      <c r="D198" s="41"/>
      <c r="E198" s="77"/>
      <c r="F198" s="30"/>
      <c r="G198" s="30"/>
      <c r="H198" s="74"/>
    </row>
    <row r="199" spans="1:30" ht="192" customHeight="1">
      <c r="A199" s="107"/>
      <c r="C199" s="120" t="s">
        <v>124</v>
      </c>
      <c r="D199" s="41"/>
      <c r="E199" s="197"/>
      <c r="F199" s="197"/>
      <c r="G199" s="197"/>
      <c r="H199" s="198"/>
    </row>
    <row r="200" spans="1:30" s="15" customFormat="1" ht="14">
      <c r="A200" s="107"/>
      <c r="C200" s="59" t="s">
        <v>125</v>
      </c>
      <c r="D200" s="73"/>
      <c r="E200" s="115" t="s">
        <v>2</v>
      </c>
      <c r="F200" s="30">
        <v>1</v>
      </c>
      <c r="G200" s="91">
        <v>0</v>
      </c>
      <c r="H200" s="116">
        <f>F200*G200</f>
        <v>0</v>
      </c>
      <c r="I200" s="112"/>
      <c r="J200" s="111"/>
      <c r="K200" s="111"/>
      <c r="L200" s="114"/>
      <c r="M200" s="113"/>
      <c r="N200" s="30"/>
      <c r="O200" s="114"/>
      <c r="P200" s="19"/>
      <c r="Q200" s="19"/>
      <c r="R200" s="19"/>
      <c r="S200" s="19"/>
      <c r="T200" s="19"/>
      <c r="U200" s="19"/>
      <c r="V200" s="19"/>
      <c r="W200" s="19"/>
      <c r="X200" s="19"/>
      <c r="Y200" s="19"/>
      <c r="Z200" s="19"/>
      <c r="AA200" s="19"/>
      <c r="AB200" s="19"/>
      <c r="AC200" s="19"/>
      <c r="AD200" s="19"/>
    </row>
    <row r="201" spans="1:30" s="15" customFormat="1" ht="14">
      <c r="A201" s="107"/>
      <c r="C201" s="132" t="s">
        <v>126</v>
      </c>
      <c r="D201" s="73"/>
      <c r="E201" s="165" t="s">
        <v>2</v>
      </c>
      <c r="F201" s="131">
        <v>2</v>
      </c>
      <c r="G201" s="166">
        <v>0</v>
      </c>
      <c r="H201" s="167">
        <f>F201*G201</f>
        <v>0</v>
      </c>
      <c r="I201" s="112"/>
      <c r="J201" s="111"/>
      <c r="K201" s="111"/>
      <c r="L201" s="114"/>
      <c r="M201" s="113"/>
      <c r="N201" s="30"/>
      <c r="O201" s="114"/>
      <c r="P201" s="19"/>
      <c r="Q201" s="19"/>
      <c r="R201" s="19"/>
      <c r="S201" s="19"/>
      <c r="T201" s="19"/>
      <c r="U201" s="19"/>
      <c r="V201" s="19"/>
      <c r="W201" s="19"/>
      <c r="X201" s="19"/>
      <c r="Y201" s="19"/>
      <c r="Z201" s="19"/>
      <c r="AA201" s="19"/>
      <c r="AB201" s="19"/>
      <c r="AC201" s="19"/>
      <c r="AD201" s="19"/>
    </row>
    <row r="202" spans="1:30" ht="12" customHeight="1">
      <c r="A202" s="75"/>
      <c r="B202" s="27"/>
      <c r="C202" s="56"/>
      <c r="D202" s="81"/>
      <c r="F202" s="30"/>
      <c r="G202" s="30"/>
      <c r="H202" s="74"/>
    </row>
    <row r="203" spans="1:30" ht="14">
      <c r="A203" s="75">
        <v>4080</v>
      </c>
      <c r="B203" s="20" t="s">
        <v>60</v>
      </c>
      <c r="C203" s="171" t="s">
        <v>127</v>
      </c>
      <c r="D203" s="41"/>
      <c r="E203" s="77"/>
      <c r="F203" s="30"/>
      <c r="G203" s="30"/>
      <c r="H203" s="74"/>
    </row>
    <row r="204" spans="1:30" ht="129" customHeight="1">
      <c r="A204" s="75"/>
      <c r="B204" s="27"/>
      <c r="C204" s="120" t="s">
        <v>128</v>
      </c>
      <c r="D204" s="73"/>
      <c r="F204" s="30"/>
      <c r="G204" s="30"/>
      <c r="H204" s="74"/>
      <c r="J204" s="19" t="s">
        <v>149</v>
      </c>
    </row>
    <row r="205" spans="1:30" ht="14">
      <c r="A205" s="75"/>
      <c r="B205" s="27"/>
      <c r="C205" s="59" t="s">
        <v>122</v>
      </c>
      <c r="D205" s="73"/>
      <c r="E205" s="19" t="s">
        <v>2</v>
      </c>
      <c r="F205" s="30">
        <v>16</v>
      </c>
      <c r="G205" s="30">
        <v>0</v>
      </c>
      <c r="H205" s="74">
        <v>0</v>
      </c>
    </row>
    <row r="206" spans="1:30" ht="12" customHeight="1">
      <c r="A206" s="75"/>
      <c r="B206" s="27"/>
      <c r="C206" s="56"/>
      <c r="D206" s="81"/>
      <c r="F206" s="30"/>
      <c r="G206" s="30"/>
      <c r="H206" s="74"/>
    </row>
    <row r="207" spans="1:30" ht="14">
      <c r="A207" s="75">
        <v>4090</v>
      </c>
      <c r="B207" s="20" t="s">
        <v>60</v>
      </c>
      <c r="C207" s="171" t="s">
        <v>129</v>
      </c>
      <c r="D207" s="41"/>
      <c r="E207" s="77"/>
      <c r="F207" s="30"/>
      <c r="G207" s="30"/>
      <c r="H207" s="74"/>
    </row>
    <row r="208" spans="1:30" ht="51" customHeight="1">
      <c r="A208" s="75"/>
      <c r="B208" s="27"/>
      <c r="C208" s="120" t="s">
        <v>130</v>
      </c>
      <c r="D208" s="73"/>
      <c r="F208" s="30"/>
      <c r="G208" s="30"/>
      <c r="H208" s="74"/>
      <c r="J208" s="19" t="s">
        <v>149</v>
      </c>
    </row>
    <row r="209" spans="1:10" ht="14">
      <c r="A209" s="75"/>
      <c r="B209" s="27"/>
      <c r="C209" s="59" t="s">
        <v>131</v>
      </c>
      <c r="D209" s="73"/>
      <c r="E209" s="19" t="s">
        <v>2</v>
      </c>
      <c r="F209" s="30">
        <v>1</v>
      </c>
      <c r="G209" s="30">
        <v>0</v>
      </c>
      <c r="H209" s="74">
        <v>0</v>
      </c>
    </row>
    <row r="210" spans="1:10" ht="12" customHeight="1">
      <c r="A210" s="100"/>
      <c r="B210" s="72"/>
      <c r="C210" s="124"/>
      <c r="D210" s="41"/>
      <c r="E210" s="96"/>
      <c r="F210" s="97"/>
      <c r="G210" s="40"/>
      <c r="H210" s="98"/>
    </row>
    <row r="211" spans="1:10" ht="14">
      <c r="A211" s="60"/>
      <c r="B211" s="61"/>
      <c r="C211" s="62" t="s">
        <v>7</v>
      </c>
      <c r="D211" s="63"/>
      <c r="E211" s="43"/>
      <c r="F211" s="64"/>
      <c r="G211" s="64"/>
      <c r="H211" s="134">
        <f>SUM(H161:H210)</f>
        <v>0</v>
      </c>
    </row>
    <row r="212" spans="1:10">
      <c r="C212" s="20"/>
      <c r="D212" s="20"/>
      <c r="E212" s="20"/>
      <c r="F212" s="20"/>
      <c r="G212" s="20"/>
    </row>
    <row r="213" spans="1:10" ht="4" customHeight="1">
      <c r="A213" s="82"/>
      <c r="B213" s="45"/>
      <c r="C213" s="45"/>
      <c r="D213" s="41"/>
      <c r="E213" s="41"/>
      <c r="F213" s="46"/>
      <c r="G213" s="46"/>
      <c r="H213" s="83"/>
    </row>
    <row r="214" spans="1:10" ht="14">
      <c r="A214" s="84">
        <v>5000</v>
      </c>
      <c r="B214" s="85"/>
      <c r="C214" s="130" t="s">
        <v>41</v>
      </c>
      <c r="D214" s="92"/>
      <c r="E214" s="94"/>
      <c r="F214" s="86"/>
      <c r="G214" s="86"/>
      <c r="H214" s="87"/>
    </row>
    <row r="215" spans="1:10">
      <c r="A215" s="104"/>
      <c r="B215" s="37"/>
      <c r="C215" s="123"/>
      <c r="D215" s="41"/>
      <c r="E215" s="101"/>
      <c r="F215" s="102"/>
      <c r="G215" s="102"/>
      <c r="H215" s="103"/>
    </row>
    <row r="216" spans="1:10">
      <c r="A216" s="99"/>
      <c r="B216" s="191" t="s">
        <v>156</v>
      </c>
      <c r="C216" s="123"/>
      <c r="D216" s="73"/>
      <c r="F216" s="30"/>
      <c r="G216" s="30"/>
      <c r="H216" s="74"/>
    </row>
    <row r="217" spans="1:10">
      <c r="A217" s="99"/>
      <c r="B217" s="37"/>
      <c r="D217" s="73"/>
      <c r="F217" s="30"/>
      <c r="G217" s="30"/>
      <c r="H217" s="74"/>
    </row>
    <row r="218" spans="1:10" ht="32" customHeight="1">
      <c r="A218" s="75"/>
      <c r="B218" s="27"/>
      <c r="C218" s="121" t="s">
        <v>157</v>
      </c>
      <c r="D218" s="73"/>
      <c r="F218" s="30"/>
      <c r="G218" s="30"/>
      <c r="H218" s="74"/>
      <c r="J218" s="19" t="s">
        <v>149</v>
      </c>
    </row>
    <row r="219" spans="1:10">
      <c r="A219" s="99"/>
      <c r="B219" s="37"/>
      <c r="D219" s="73"/>
      <c r="F219" s="30"/>
      <c r="G219" s="30"/>
      <c r="H219" s="74"/>
    </row>
    <row r="220" spans="1:10">
      <c r="A220" s="99"/>
      <c r="B220" s="191" t="s">
        <v>155</v>
      </c>
      <c r="C220" s="123"/>
      <c r="D220" s="73"/>
      <c r="F220" s="30"/>
      <c r="G220" s="30"/>
      <c r="H220" s="74"/>
    </row>
    <row r="221" spans="1:10">
      <c r="A221" s="99"/>
      <c r="B221" s="37"/>
      <c r="D221" s="73"/>
      <c r="F221" s="30"/>
      <c r="G221" s="30"/>
      <c r="H221" s="74"/>
    </row>
    <row r="222" spans="1:10" ht="14">
      <c r="A222" s="75">
        <v>5010</v>
      </c>
      <c r="B222" s="20" t="s">
        <v>31</v>
      </c>
      <c r="C222" s="171" t="s">
        <v>132</v>
      </c>
      <c r="D222" s="41"/>
      <c r="E222" s="77"/>
      <c r="F222" s="30"/>
      <c r="G222" s="30"/>
      <c r="H222" s="74"/>
    </row>
    <row r="223" spans="1:10" ht="112" customHeight="1">
      <c r="A223" s="99"/>
      <c r="C223" s="71" t="s">
        <v>160</v>
      </c>
      <c r="D223" s="41"/>
      <c r="E223" s="77"/>
      <c r="F223" s="30"/>
      <c r="G223" s="30"/>
      <c r="H223" s="74"/>
    </row>
    <row r="224" spans="1:10" ht="14">
      <c r="A224" s="75"/>
      <c r="B224" s="44"/>
      <c r="C224" s="55" t="s">
        <v>115</v>
      </c>
      <c r="D224" s="73"/>
      <c r="E224" s="44" t="s">
        <v>17</v>
      </c>
      <c r="F224" s="30">
        <v>25</v>
      </c>
      <c r="G224" s="30">
        <v>0</v>
      </c>
      <c r="H224" s="74">
        <f>F224*G224</f>
        <v>0</v>
      </c>
    </row>
    <row r="225" spans="1:8" ht="14">
      <c r="A225" s="75"/>
      <c r="B225" s="26"/>
      <c r="C225" s="59" t="s">
        <v>116</v>
      </c>
      <c r="D225" s="142"/>
      <c r="E225" s="44" t="s">
        <v>17</v>
      </c>
      <c r="F225" s="30">
        <v>25</v>
      </c>
      <c r="G225" s="30">
        <v>0</v>
      </c>
      <c r="H225" s="74">
        <f>F225*G225</f>
        <v>0</v>
      </c>
    </row>
    <row r="226" spans="1:8">
      <c r="A226" s="99"/>
      <c r="B226" s="37"/>
      <c r="C226" s="123"/>
      <c r="D226" s="41"/>
      <c r="E226" s="77"/>
      <c r="F226" s="30"/>
      <c r="G226" s="30"/>
      <c r="H226" s="74"/>
    </row>
    <row r="227" spans="1:8">
      <c r="A227" s="99"/>
      <c r="B227" s="191" t="s">
        <v>158</v>
      </c>
      <c r="C227" s="123"/>
      <c r="D227" s="73"/>
      <c r="F227" s="30"/>
      <c r="G227" s="30"/>
      <c r="H227" s="74"/>
    </row>
    <row r="228" spans="1:8">
      <c r="A228" s="99"/>
      <c r="B228" s="37"/>
      <c r="D228" s="73"/>
      <c r="F228" s="30"/>
      <c r="G228" s="30"/>
      <c r="H228" s="74"/>
    </row>
    <row r="229" spans="1:8" ht="14">
      <c r="A229" s="75">
        <v>5020</v>
      </c>
      <c r="B229" s="20" t="s">
        <v>31</v>
      </c>
      <c r="C229" s="171" t="s">
        <v>133</v>
      </c>
      <c r="D229" s="41"/>
      <c r="E229" s="77"/>
      <c r="F229" s="30"/>
      <c r="G229" s="30"/>
      <c r="H229" s="74"/>
    </row>
    <row r="230" spans="1:8" ht="126" customHeight="1">
      <c r="A230" s="99"/>
      <c r="C230" s="71" t="s">
        <v>165</v>
      </c>
      <c r="D230" s="41"/>
      <c r="E230" s="77"/>
      <c r="F230" s="30"/>
      <c r="G230" s="30"/>
      <c r="H230" s="74"/>
    </row>
    <row r="231" spans="1:8" ht="14">
      <c r="A231" s="75"/>
      <c r="B231" s="44"/>
      <c r="C231" s="55" t="s">
        <v>115</v>
      </c>
      <c r="D231" s="73"/>
      <c r="E231" s="44" t="s">
        <v>17</v>
      </c>
      <c r="F231" s="30">
        <v>15</v>
      </c>
      <c r="G231" s="30">
        <v>0</v>
      </c>
      <c r="H231" s="74">
        <f>F231*G231</f>
        <v>0</v>
      </c>
    </row>
    <row r="232" spans="1:8" ht="14">
      <c r="A232" s="75"/>
      <c r="B232" s="26"/>
      <c r="C232" s="59" t="s">
        <v>116</v>
      </c>
      <c r="D232" s="142"/>
      <c r="E232" s="44" t="s">
        <v>17</v>
      </c>
      <c r="F232" s="30">
        <v>15</v>
      </c>
      <c r="G232" s="30">
        <v>0</v>
      </c>
      <c r="H232" s="74">
        <f>F232*G232</f>
        <v>0</v>
      </c>
    </row>
    <row r="233" spans="1:8">
      <c r="A233" s="99"/>
      <c r="B233" s="37"/>
      <c r="C233" s="123"/>
      <c r="D233" s="41"/>
      <c r="E233" s="77"/>
      <c r="F233" s="30"/>
      <c r="G233" s="30"/>
      <c r="H233" s="74"/>
    </row>
    <row r="234" spans="1:8" ht="14">
      <c r="A234" s="75">
        <v>5030</v>
      </c>
      <c r="B234" s="20" t="s">
        <v>31</v>
      </c>
      <c r="C234" s="171" t="s">
        <v>162</v>
      </c>
      <c r="D234" s="41"/>
      <c r="E234" s="77"/>
      <c r="F234" s="30"/>
      <c r="G234" s="30"/>
      <c r="H234" s="74"/>
    </row>
    <row r="235" spans="1:8" ht="73" customHeight="1">
      <c r="A235" s="99"/>
      <c r="C235" s="71" t="s">
        <v>163</v>
      </c>
      <c r="D235" s="41"/>
      <c r="E235" s="77"/>
      <c r="F235" s="30"/>
      <c r="G235" s="30"/>
      <c r="H235" s="74"/>
    </row>
    <row r="236" spans="1:8" ht="14">
      <c r="A236" s="75"/>
      <c r="B236" s="44"/>
      <c r="C236" s="55" t="s">
        <v>164</v>
      </c>
      <c r="D236" s="73"/>
      <c r="E236" s="44" t="s">
        <v>4</v>
      </c>
      <c r="F236" s="30">
        <v>1</v>
      </c>
      <c r="G236" s="30">
        <v>0</v>
      </c>
      <c r="H236" s="74">
        <f>F236*G236</f>
        <v>0</v>
      </c>
    </row>
    <row r="237" spans="1:8">
      <c r="A237" s="99"/>
      <c r="B237" s="37"/>
      <c r="C237" s="123"/>
      <c r="D237" s="41"/>
      <c r="E237" s="77"/>
      <c r="F237" s="30"/>
      <c r="G237" s="30"/>
      <c r="H237" s="74"/>
    </row>
    <row r="238" spans="1:8" ht="14">
      <c r="A238" s="75">
        <v>5040</v>
      </c>
      <c r="B238" s="20" t="s">
        <v>31</v>
      </c>
      <c r="C238" s="171" t="s">
        <v>159</v>
      </c>
      <c r="D238" s="41"/>
      <c r="E238" s="77"/>
      <c r="F238" s="30"/>
      <c r="G238" s="30"/>
      <c r="H238" s="74"/>
    </row>
    <row r="239" spans="1:8" ht="102" customHeight="1">
      <c r="A239" s="99"/>
      <c r="C239" s="71" t="s">
        <v>166</v>
      </c>
      <c r="D239" s="41"/>
      <c r="E239" s="77"/>
      <c r="F239" s="30"/>
      <c r="G239" s="30"/>
      <c r="H239" s="74"/>
    </row>
    <row r="240" spans="1:8" ht="14">
      <c r="A240" s="75"/>
      <c r="B240" s="44"/>
      <c r="C240" s="55" t="s">
        <v>115</v>
      </c>
      <c r="D240" s="73"/>
      <c r="E240" s="44" t="s">
        <v>17</v>
      </c>
      <c r="F240" s="30">
        <v>15</v>
      </c>
      <c r="G240" s="30">
        <v>0</v>
      </c>
      <c r="H240" s="74">
        <f>F240*G240</f>
        <v>0</v>
      </c>
    </row>
    <row r="241" spans="1:8" ht="14">
      <c r="A241" s="75"/>
      <c r="B241" s="26"/>
      <c r="C241" s="59" t="s">
        <v>116</v>
      </c>
      <c r="D241" s="142"/>
      <c r="E241" s="44" t="s">
        <v>17</v>
      </c>
      <c r="F241" s="30">
        <v>15</v>
      </c>
      <c r="G241" s="30">
        <v>0</v>
      </c>
      <c r="H241" s="74">
        <f>F241*G241</f>
        <v>0</v>
      </c>
    </row>
    <row r="242" spans="1:8" ht="14">
      <c r="A242" s="75"/>
      <c r="B242" s="44"/>
      <c r="C242" s="55" t="s">
        <v>108</v>
      </c>
      <c r="D242" s="73"/>
      <c r="E242" s="44" t="s">
        <v>17</v>
      </c>
      <c r="F242" s="30">
        <v>15</v>
      </c>
      <c r="G242" s="30">
        <v>0</v>
      </c>
      <c r="H242" s="74">
        <f>F242*G242</f>
        <v>0</v>
      </c>
    </row>
    <row r="243" spans="1:8">
      <c r="A243" s="99"/>
      <c r="B243" s="37"/>
      <c r="C243" s="123"/>
      <c r="D243" s="41"/>
      <c r="E243" s="77"/>
      <c r="F243" s="30"/>
      <c r="G243" s="30"/>
      <c r="H243" s="74"/>
    </row>
    <row r="244" spans="1:8" ht="14">
      <c r="A244" s="75">
        <v>5050</v>
      </c>
      <c r="B244" s="20" t="s">
        <v>31</v>
      </c>
      <c r="C244" s="171" t="s">
        <v>161</v>
      </c>
      <c r="D244" s="41"/>
      <c r="E244" s="77"/>
      <c r="F244" s="30"/>
      <c r="G244" s="30"/>
      <c r="H244" s="74"/>
    </row>
    <row r="245" spans="1:8" ht="48" customHeight="1">
      <c r="A245" s="99"/>
      <c r="C245" s="71" t="s">
        <v>167</v>
      </c>
      <c r="D245" s="41"/>
      <c r="E245" s="77"/>
      <c r="F245" s="30"/>
      <c r="G245" s="30"/>
      <c r="H245" s="74"/>
    </row>
    <row r="246" spans="1:8" ht="14">
      <c r="A246" s="75"/>
      <c r="B246" s="44"/>
      <c r="C246" s="55" t="s">
        <v>115</v>
      </c>
      <c r="D246" s="73"/>
      <c r="E246" s="44" t="s">
        <v>4</v>
      </c>
      <c r="F246" s="30">
        <v>1</v>
      </c>
      <c r="G246" s="30">
        <v>0</v>
      </c>
      <c r="H246" s="74">
        <f>F246*G246</f>
        <v>0</v>
      </c>
    </row>
    <row r="247" spans="1:8" ht="14">
      <c r="A247" s="75"/>
      <c r="B247" s="26"/>
      <c r="C247" s="59" t="s">
        <v>116</v>
      </c>
      <c r="D247" s="142"/>
      <c r="E247" s="44" t="s">
        <v>4</v>
      </c>
      <c r="F247" s="30">
        <v>1</v>
      </c>
      <c r="G247" s="30">
        <v>0</v>
      </c>
      <c r="H247" s="74">
        <f>F247*G247</f>
        <v>0</v>
      </c>
    </row>
    <row r="248" spans="1:8" ht="14">
      <c r="A248" s="75"/>
      <c r="B248" s="44"/>
      <c r="C248" s="55" t="s">
        <v>108</v>
      </c>
      <c r="D248" s="73"/>
      <c r="E248" s="44" t="s">
        <v>4</v>
      </c>
      <c r="F248" s="30">
        <v>1</v>
      </c>
      <c r="G248" s="30">
        <v>0</v>
      </c>
      <c r="H248" s="74">
        <f>F248*G248</f>
        <v>0</v>
      </c>
    </row>
    <row r="249" spans="1:8" ht="12" customHeight="1">
      <c r="A249" s="100"/>
      <c r="B249" s="72"/>
      <c r="C249" s="124"/>
      <c r="D249" s="41"/>
      <c r="E249" s="96"/>
      <c r="F249" s="97"/>
      <c r="G249" s="40"/>
      <c r="H249" s="98"/>
    </row>
    <row r="250" spans="1:8" ht="14">
      <c r="A250" s="60"/>
      <c r="B250" s="61"/>
      <c r="C250" s="62" t="s">
        <v>7</v>
      </c>
      <c r="D250" s="63"/>
      <c r="E250" s="43"/>
      <c r="F250" s="64"/>
      <c r="G250" s="64"/>
      <c r="H250" s="134">
        <f>SUM(H223:H249)</f>
        <v>0</v>
      </c>
    </row>
    <row r="251" spans="1:8">
      <c r="C251" s="20"/>
      <c r="D251" s="20"/>
      <c r="E251" s="20"/>
      <c r="F251" s="20"/>
      <c r="G251" s="20"/>
    </row>
    <row r="252" spans="1:8" ht="4" customHeight="1">
      <c r="A252" s="82"/>
      <c r="B252" s="45"/>
      <c r="C252" s="45"/>
      <c r="D252" s="41"/>
      <c r="E252" s="41"/>
      <c r="F252" s="46"/>
      <c r="G252" s="46"/>
      <c r="H252" s="83"/>
    </row>
    <row r="253" spans="1:8" ht="14">
      <c r="A253" s="84">
        <v>6000</v>
      </c>
      <c r="B253" s="85" t="s">
        <v>100</v>
      </c>
      <c r="C253" s="130" t="s">
        <v>20</v>
      </c>
      <c r="D253" s="92"/>
      <c r="E253" s="94"/>
      <c r="F253" s="86"/>
      <c r="G253" s="86"/>
      <c r="H253" s="87"/>
    </row>
    <row r="254" spans="1:8">
      <c r="A254" s="104"/>
      <c r="B254" s="37"/>
      <c r="C254" s="123"/>
      <c r="D254" s="41"/>
      <c r="E254" s="101"/>
      <c r="F254" s="102"/>
      <c r="G254" s="102"/>
      <c r="H254" s="103"/>
    </row>
    <row r="255" spans="1:8" ht="14">
      <c r="A255" s="75">
        <v>6010</v>
      </c>
      <c r="B255" s="20" t="s">
        <v>60</v>
      </c>
      <c r="C255" s="171" t="s">
        <v>18</v>
      </c>
      <c r="D255" s="41"/>
      <c r="E255" s="77"/>
      <c r="F255" s="30"/>
      <c r="G255" s="30"/>
      <c r="H255" s="74"/>
    </row>
    <row r="256" spans="1:8" ht="151" customHeight="1">
      <c r="A256" s="75"/>
      <c r="C256" s="120" t="s">
        <v>33</v>
      </c>
      <c r="D256" s="41"/>
      <c r="E256" s="77"/>
      <c r="F256" s="30"/>
      <c r="G256" s="30"/>
      <c r="H256" s="74"/>
    </row>
    <row r="257" spans="1:8" ht="45" customHeight="1">
      <c r="A257" s="75"/>
      <c r="B257" s="37"/>
      <c r="C257" s="71" t="s">
        <v>169</v>
      </c>
      <c r="D257" s="125"/>
      <c r="E257" s="77"/>
      <c r="F257" s="30"/>
      <c r="G257" s="30"/>
      <c r="H257" s="74"/>
    </row>
    <row r="258" spans="1:8" ht="59" customHeight="1">
      <c r="A258" s="75"/>
      <c r="B258" s="37"/>
      <c r="C258" s="71" t="s">
        <v>170</v>
      </c>
      <c r="D258" s="125"/>
      <c r="E258" s="77"/>
      <c r="F258" s="30"/>
      <c r="G258" s="30"/>
      <c r="H258" s="74"/>
    </row>
    <row r="259" spans="1:8" ht="28" customHeight="1">
      <c r="A259" s="75"/>
      <c r="B259" s="44"/>
      <c r="C259" s="55" t="s">
        <v>34</v>
      </c>
      <c r="D259" s="73"/>
      <c r="E259" s="44" t="s">
        <v>21</v>
      </c>
      <c r="F259" s="30">
        <v>1</v>
      </c>
      <c r="G259" s="30">
        <v>0</v>
      </c>
      <c r="H259" s="74">
        <f>F259*G259</f>
        <v>0</v>
      </c>
    </row>
    <row r="260" spans="1:8">
      <c r="A260" s="75"/>
      <c r="B260" s="16"/>
      <c r="C260" s="65"/>
      <c r="D260" s="154"/>
      <c r="E260" s="168"/>
      <c r="F260" s="30"/>
      <c r="G260" s="30"/>
      <c r="H260" s="74"/>
    </row>
    <row r="261" spans="1:8" ht="14">
      <c r="A261" s="75">
        <v>6020</v>
      </c>
      <c r="B261" s="20" t="s">
        <v>60</v>
      </c>
      <c r="C261" s="171" t="s">
        <v>134</v>
      </c>
      <c r="D261" s="41"/>
      <c r="E261" s="77" t="s">
        <v>4</v>
      </c>
      <c r="F261" s="30">
        <v>1</v>
      </c>
      <c r="G261" s="30">
        <v>0</v>
      </c>
      <c r="H261" s="74">
        <f>F261*G261</f>
        <v>0</v>
      </c>
    </row>
    <row r="262" spans="1:8" ht="39" customHeight="1">
      <c r="A262" s="100"/>
      <c r="C262" s="71" t="s">
        <v>135</v>
      </c>
      <c r="D262" s="41"/>
      <c r="E262" s="169"/>
      <c r="F262" s="40"/>
      <c r="G262" s="40"/>
      <c r="H262" s="98"/>
    </row>
    <row r="263" spans="1:8" ht="14">
      <c r="A263" s="60"/>
      <c r="B263" s="61"/>
      <c r="C263" s="62" t="s">
        <v>7</v>
      </c>
      <c r="D263" s="63"/>
      <c r="E263" s="43"/>
      <c r="F263" s="64"/>
      <c r="G263" s="64"/>
      <c r="H263" s="134">
        <f>SUM(H254:H262)</f>
        <v>0</v>
      </c>
    </row>
    <row r="264" spans="1:8">
      <c r="C264" s="20"/>
      <c r="D264" s="20"/>
      <c r="E264" s="20"/>
      <c r="F264" s="20"/>
      <c r="G264" s="20"/>
    </row>
    <row r="265" spans="1:8" ht="4" customHeight="1">
      <c r="A265" s="199"/>
      <c r="B265" s="199"/>
      <c r="C265" s="199" t="s">
        <v>7</v>
      </c>
      <c r="D265" s="199"/>
      <c r="E265" s="199"/>
      <c r="F265" s="199"/>
      <c r="G265" s="199"/>
      <c r="H265" s="199" t="e">
        <f>H263+H250+#REF!+H211+H158</f>
        <v>#REF!</v>
      </c>
    </row>
    <row r="266" spans="1:8" ht="14">
      <c r="A266" s="49"/>
      <c r="B266" s="47"/>
      <c r="C266" s="178" t="s">
        <v>45</v>
      </c>
      <c r="D266" s="179"/>
      <c r="E266" s="180"/>
      <c r="F266" s="181"/>
      <c r="G266" s="181"/>
      <c r="H266" s="182">
        <f>H67+H263+H250+H211+H158+H103</f>
        <v>0</v>
      </c>
    </row>
    <row r="267" spans="1:8" ht="14">
      <c r="A267" s="50"/>
      <c r="B267" s="44"/>
      <c r="C267" s="183" t="s">
        <v>13</v>
      </c>
      <c r="D267" s="179"/>
      <c r="E267" s="184"/>
      <c r="F267" s="185"/>
      <c r="G267" s="185"/>
      <c r="H267" s="186">
        <f>H266*10%</f>
        <v>0</v>
      </c>
    </row>
    <row r="268" spans="1:8" ht="14">
      <c r="A268" s="39"/>
      <c r="B268" s="72"/>
      <c r="C268" s="187" t="s">
        <v>46</v>
      </c>
      <c r="D268" s="179"/>
      <c r="E268" s="188"/>
      <c r="F268" s="189"/>
      <c r="G268" s="189"/>
      <c r="H268" s="190">
        <f>SUM(H266:H267)</f>
        <v>0</v>
      </c>
    </row>
    <row r="269" spans="1:8" ht="4" customHeight="1">
      <c r="A269" s="199"/>
      <c r="B269" s="199"/>
      <c r="C269" s="199" t="s">
        <v>11</v>
      </c>
      <c r="D269" s="199"/>
      <c r="E269" s="199"/>
      <c r="F269" s="199"/>
      <c r="G269" s="199"/>
      <c r="H269" s="199" t="e">
        <f>H267+H265</f>
        <v>#REF!</v>
      </c>
    </row>
    <row r="270" spans="1:8">
      <c r="F270" s="30"/>
    </row>
    <row r="271" spans="1:8">
      <c r="F271" s="30"/>
    </row>
    <row r="272" spans="1:8">
      <c r="F272" s="30"/>
    </row>
    <row r="273" spans="1:6">
      <c r="F273" s="30"/>
    </row>
    <row r="274" spans="1:6" s="48" customFormat="1">
      <c r="A274" s="70"/>
      <c r="B274" s="70"/>
      <c r="C274" s="119"/>
      <c r="F274" s="69"/>
    </row>
    <row r="275" spans="1:6">
      <c r="F275" s="30"/>
    </row>
    <row r="276" spans="1:6">
      <c r="A276" s="19"/>
      <c r="B276" s="19"/>
      <c r="C276" s="19"/>
      <c r="F276" s="30"/>
    </row>
    <row r="277" spans="1:6">
      <c r="A277" s="19"/>
      <c r="B277" s="19"/>
      <c r="C277" s="19"/>
      <c r="F277" s="30"/>
    </row>
    <row r="278" spans="1:6">
      <c r="A278" s="19"/>
      <c r="B278" s="19"/>
      <c r="C278" s="19"/>
      <c r="F278" s="30"/>
    </row>
    <row r="279" spans="1:6">
      <c r="A279" s="19"/>
      <c r="B279" s="19"/>
      <c r="C279" s="19"/>
      <c r="F279" s="30"/>
    </row>
    <row r="280" spans="1:6">
      <c r="A280" s="19"/>
      <c r="B280" s="19"/>
      <c r="C280" s="19"/>
      <c r="F280" s="30"/>
    </row>
    <row r="281" spans="1:6">
      <c r="A281" s="19"/>
      <c r="B281" s="19"/>
      <c r="C281" s="19"/>
      <c r="F281" s="30"/>
    </row>
    <row r="282" spans="1:6">
      <c r="A282" s="19"/>
      <c r="B282" s="19"/>
      <c r="C282" s="19"/>
      <c r="F282" s="30"/>
    </row>
    <row r="283" spans="1:6">
      <c r="A283" s="19"/>
      <c r="B283" s="19"/>
      <c r="C283" s="19"/>
      <c r="F283" s="30"/>
    </row>
    <row r="284" spans="1:6">
      <c r="A284" s="19"/>
      <c r="B284" s="19"/>
      <c r="C284" s="19"/>
      <c r="F284" s="30"/>
    </row>
    <row r="285" spans="1:6">
      <c r="A285" s="19"/>
      <c r="B285" s="19"/>
      <c r="C285" s="19"/>
      <c r="F285" s="30"/>
    </row>
    <row r="286" spans="1:6">
      <c r="A286" s="19"/>
      <c r="B286" s="19"/>
      <c r="C286" s="19"/>
      <c r="F286" s="30"/>
    </row>
    <row r="287" spans="1:6">
      <c r="A287" s="19"/>
      <c r="B287" s="19"/>
      <c r="C287" s="19"/>
      <c r="F287" s="30"/>
    </row>
    <row r="288" spans="1:6">
      <c r="A288" s="19"/>
      <c r="B288" s="19"/>
      <c r="C288" s="19"/>
      <c r="F288" s="30"/>
    </row>
    <row r="289" spans="1:6">
      <c r="A289" s="19"/>
      <c r="B289" s="19"/>
      <c r="C289" s="19"/>
      <c r="F289" s="30"/>
    </row>
    <row r="290" spans="1:6">
      <c r="A290" s="19"/>
      <c r="B290" s="19"/>
      <c r="C290" s="19"/>
      <c r="F290" s="30"/>
    </row>
    <row r="291" spans="1:6">
      <c r="A291" s="19"/>
      <c r="B291" s="19"/>
      <c r="C291" s="19"/>
      <c r="F291" s="30"/>
    </row>
    <row r="292" spans="1:6">
      <c r="A292" s="19"/>
      <c r="B292" s="19"/>
      <c r="C292" s="19"/>
      <c r="F292" s="30"/>
    </row>
    <row r="293" spans="1:6">
      <c r="A293" s="19"/>
      <c r="B293" s="19"/>
      <c r="C293" s="19"/>
      <c r="F293" s="30"/>
    </row>
    <row r="294" spans="1:6">
      <c r="A294" s="19"/>
      <c r="B294" s="19"/>
      <c r="C294" s="19"/>
      <c r="F294" s="30"/>
    </row>
    <row r="295" spans="1:6">
      <c r="A295" s="19"/>
      <c r="B295" s="19"/>
      <c r="C295" s="19"/>
      <c r="F295" s="30"/>
    </row>
    <row r="296" spans="1:6">
      <c r="A296" s="19"/>
      <c r="B296" s="19"/>
      <c r="C296" s="19"/>
      <c r="F296" s="30"/>
    </row>
    <row r="297" spans="1:6">
      <c r="A297" s="19"/>
      <c r="B297" s="19"/>
      <c r="C297" s="19"/>
      <c r="F297" s="30"/>
    </row>
    <row r="298" spans="1:6">
      <c r="A298" s="19"/>
      <c r="B298" s="19"/>
      <c r="C298" s="19"/>
      <c r="F298" s="30"/>
    </row>
    <row r="299" spans="1:6">
      <c r="A299" s="19"/>
      <c r="B299" s="19"/>
      <c r="C299" s="19"/>
      <c r="F299" s="30"/>
    </row>
    <row r="300" spans="1:6">
      <c r="A300" s="19"/>
      <c r="B300" s="19"/>
      <c r="C300" s="19"/>
      <c r="F300" s="30"/>
    </row>
    <row r="301" spans="1:6">
      <c r="A301" s="19"/>
      <c r="B301" s="19"/>
      <c r="C301" s="19"/>
      <c r="F301" s="30"/>
    </row>
    <row r="302" spans="1:6">
      <c r="A302" s="19"/>
      <c r="B302" s="19"/>
      <c r="C302" s="19"/>
      <c r="F302" s="30"/>
    </row>
    <row r="303" spans="1:6">
      <c r="A303" s="19"/>
      <c r="B303" s="19"/>
      <c r="C303" s="19"/>
      <c r="F303" s="30"/>
    </row>
    <row r="304" spans="1:6">
      <c r="A304" s="19"/>
      <c r="B304" s="19"/>
      <c r="C304" s="19"/>
      <c r="F304" s="30"/>
    </row>
    <row r="305" spans="1:6">
      <c r="A305" s="19"/>
      <c r="B305" s="19"/>
      <c r="C305" s="19"/>
      <c r="F305" s="30"/>
    </row>
    <row r="306" spans="1:6">
      <c r="A306" s="19"/>
      <c r="B306" s="19"/>
      <c r="C306" s="19"/>
      <c r="F306" s="30"/>
    </row>
    <row r="307" spans="1:6">
      <c r="A307" s="19"/>
      <c r="B307" s="19"/>
      <c r="C307" s="19"/>
      <c r="F307" s="30"/>
    </row>
    <row r="308" spans="1:6">
      <c r="A308" s="19"/>
      <c r="B308" s="19"/>
      <c r="C308" s="19"/>
      <c r="F308" s="30"/>
    </row>
    <row r="309" spans="1:6">
      <c r="A309" s="19"/>
      <c r="B309" s="19"/>
      <c r="C309" s="19"/>
      <c r="F309" s="30"/>
    </row>
    <row r="310" spans="1:6">
      <c r="A310" s="19"/>
      <c r="B310" s="19"/>
      <c r="C310" s="19"/>
      <c r="F310" s="30"/>
    </row>
    <row r="311" spans="1:6">
      <c r="A311" s="19"/>
      <c r="B311" s="19"/>
      <c r="C311" s="19"/>
      <c r="F311" s="30"/>
    </row>
    <row r="312" spans="1:6">
      <c r="A312" s="19"/>
      <c r="B312" s="19"/>
      <c r="C312" s="19"/>
      <c r="F312" s="30"/>
    </row>
    <row r="313" spans="1:6">
      <c r="A313" s="19"/>
      <c r="B313" s="19"/>
      <c r="C313" s="19"/>
      <c r="F313" s="30"/>
    </row>
    <row r="314" spans="1:6">
      <c r="A314" s="19"/>
      <c r="B314" s="19"/>
      <c r="C314" s="19"/>
      <c r="F314" s="30"/>
    </row>
    <row r="315" spans="1:6">
      <c r="A315" s="19"/>
      <c r="B315" s="19"/>
      <c r="C315" s="19"/>
      <c r="F315" s="30"/>
    </row>
    <row r="316" spans="1:6">
      <c r="A316" s="19"/>
      <c r="B316" s="19"/>
      <c r="C316" s="19"/>
      <c r="F316" s="30"/>
    </row>
    <row r="317" spans="1:6">
      <c r="A317" s="19"/>
      <c r="B317" s="19"/>
      <c r="C317" s="19"/>
      <c r="F317" s="30"/>
    </row>
    <row r="318" spans="1:6">
      <c r="A318" s="19"/>
      <c r="B318" s="19"/>
      <c r="C318" s="19"/>
      <c r="F318" s="30"/>
    </row>
    <row r="319" spans="1:6">
      <c r="A319" s="19"/>
      <c r="B319" s="19"/>
      <c r="C319" s="19"/>
    </row>
    <row r="320" spans="1:6">
      <c r="A320" s="19"/>
      <c r="B320" s="19"/>
      <c r="C320" s="19"/>
    </row>
    <row r="321" s="19" customFormat="1"/>
    <row r="322" s="19" customFormat="1"/>
    <row r="323" s="19" customFormat="1"/>
    <row r="324" s="19" customFormat="1"/>
    <row r="325" s="19" customFormat="1"/>
    <row r="326" s="19" customFormat="1"/>
    <row r="327" s="19" customFormat="1"/>
  </sheetData>
  <mergeCells count="20">
    <mergeCell ref="H131:H136"/>
    <mergeCell ref="E199:H199"/>
    <mergeCell ref="A265:H265"/>
    <mergeCell ref="A269:H269"/>
    <mergeCell ref="E22:F22"/>
    <mergeCell ref="E24:F24"/>
    <mergeCell ref="E32:H33"/>
    <mergeCell ref="E36:F36"/>
    <mergeCell ref="A131:A136"/>
    <mergeCell ref="B131:B136"/>
    <mergeCell ref="D131:D136"/>
    <mergeCell ref="E131:E136"/>
    <mergeCell ref="F131:F136"/>
    <mergeCell ref="G131:G136"/>
    <mergeCell ref="G2:G3"/>
    <mergeCell ref="H2:H3"/>
    <mergeCell ref="A9:H9"/>
    <mergeCell ref="A13:H13"/>
    <mergeCell ref="A15:H15"/>
    <mergeCell ref="E20:F20"/>
  </mergeCells>
  <printOptions horizontalCentered="1"/>
  <pageMargins left="0.23622047244094491" right="0.23622047244094491" top="0.39000000000000007" bottom="0.79000000000000015" header="0.51" footer="0.51"/>
  <pageSetup paperSize="9" orientation="portrait" horizontalDpi="4294967292" verticalDpi="4294967292" r:id="rId1"/>
  <headerFooter>
    <oddFooter>&amp;C&amp;"Arial Narrow,Normal"&amp;8ARTEXIA Architecture    &amp;F / &amp;A  —  page &amp;P / &amp;N</oddFooter>
  </headerFooter>
  <rowBreaks count="4" manualBreakCount="4">
    <brk id="35" max="16383" man="1"/>
    <brk id="118" max="16383" man="1"/>
    <brk id="152" max="16383" man="1"/>
    <brk id="233" max="16383" man="1"/>
  </rowBreaks>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LOT 3 + COMPLEMENT</vt:lpstr>
      <vt:lpstr>'DPGF LOT 3 + COMPLEMENT'!Impression_des_titres</vt:lpstr>
      <vt:lpstr>'DPGF LOT 3 + COMPLEMENT'!Zone_d_impression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-089</dc:creator>
  <cp:lastModifiedBy>Clotilde QUELIN</cp:lastModifiedBy>
  <cp:lastPrinted>2024-07-19T09:43:55Z</cp:lastPrinted>
  <dcterms:created xsi:type="dcterms:W3CDTF">2000-08-22T16:05:29Z</dcterms:created>
  <dcterms:modified xsi:type="dcterms:W3CDTF">2025-02-10T07:46:20Z</dcterms:modified>
</cp:coreProperties>
</file>