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9 - Euskadi-Eko\Affaires\France Travail Dax - Amgt\07 - DCE\Z - Rendu\"/>
    </mc:Choice>
  </mc:AlternateContent>
  <bookViews>
    <workbookView xWindow="240" yWindow="15" windowWidth="16095" windowHeight="9660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AA97" i="3" l="1"/>
  <c r="AA8" i="3"/>
  <c r="M640" i="2"/>
  <c r="F643" i="2" s="1"/>
  <c r="C640" i="2"/>
  <c r="F639" i="2"/>
  <c r="F642" i="2" s="1"/>
  <c r="F644" i="2" s="1"/>
  <c r="F625" i="2"/>
  <c r="F619" i="2"/>
  <c r="F600" i="2"/>
  <c r="F599" i="2"/>
  <c r="F591" i="2"/>
  <c r="J574" i="2"/>
  <c r="J562" i="2"/>
  <c r="J556" i="2"/>
  <c r="F626" i="2" s="1"/>
  <c r="J545" i="2"/>
  <c r="J540" i="2"/>
  <c r="J535" i="2"/>
  <c r="F624" i="2" s="1"/>
  <c r="J521" i="2"/>
  <c r="F623" i="2" s="1"/>
  <c r="J512" i="2"/>
  <c r="J506" i="2"/>
  <c r="F622" i="2" s="1"/>
  <c r="J497" i="2"/>
  <c r="J492" i="2"/>
  <c r="J482" i="2"/>
  <c r="F621" i="2" s="1"/>
  <c r="J474" i="2"/>
  <c r="J468" i="2"/>
  <c r="F620" i="2" s="1"/>
  <c r="J457" i="2"/>
  <c r="F618" i="2" s="1"/>
  <c r="J450" i="2"/>
  <c r="F617" i="2" s="1"/>
  <c r="J441" i="2"/>
  <c r="J433" i="2"/>
  <c r="F616" i="2" s="1"/>
  <c r="J426" i="2"/>
  <c r="J419" i="2"/>
  <c r="J412" i="2"/>
  <c r="J407" i="2"/>
  <c r="J402" i="2"/>
  <c r="J397" i="2"/>
  <c r="J392" i="2"/>
  <c r="J387" i="2"/>
  <c r="J381" i="2"/>
  <c r="J375" i="2"/>
  <c r="J369" i="2"/>
  <c r="J363" i="2"/>
  <c r="J357" i="2"/>
  <c r="J351" i="2"/>
  <c r="J345" i="2"/>
  <c r="J339" i="2"/>
  <c r="F615" i="2" s="1"/>
  <c r="J332" i="2"/>
  <c r="F614" i="2" s="1"/>
  <c r="J324" i="2"/>
  <c r="F613" i="2" s="1"/>
  <c r="J313" i="2"/>
  <c r="J309" i="2"/>
  <c r="F612" i="2" s="1"/>
  <c r="J298" i="2"/>
  <c r="F611" i="2" s="1"/>
  <c r="J287" i="2"/>
  <c r="J283" i="2"/>
  <c r="F610" i="2" s="1"/>
  <c r="J271" i="2"/>
  <c r="J267" i="2"/>
  <c r="J263" i="2"/>
  <c r="F608" i="2" s="1"/>
  <c r="J252" i="2"/>
  <c r="F607" i="2" s="1"/>
  <c r="J240" i="2"/>
  <c r="F606" i="2" s="1"/>
  <c r="J219" i="2"/>
  <c r="J214" i="2"/>
  <c r="F603" i="2" s="1"/>
  <c r="J206" i="2"/>
  <c r="F602" i="2" s="1"/>
  <c r="J198" i="2"/>
  <c r="F601" i="2" s="1"/>
  <c r="J190" i="2"/>
  <c r="J182" i="2"/>
  <c r="J172" i="2"/>
  <c r="J166" i="2"/>
  <c r="F598" i="2" s="1"/>
  <c r="J158" i="2"/>
  <c r="J153" i="2"/>
  <c r="F597" i="2" s="1"/>
  <c r="J144" i="2"/>
  <c r="F596" i="2" s="1"/>
  <c r="J136" i="2"/>
  <c r="J131" i="2"/>
  <c r="F595" i="2" s="1"/>
  <c r="J118" i="2"/>
  <c r="J110" i="2"/>
  <c r="F593" i="2" s="1"/>
  <c r="J100" i="2"/>
  <c r="J92" i="2"/>
  <c r="J84" i="2"/>
  <c r="J78" i="2"/>
  <c r="F592" i="2" s="1"/>
  <c r="J66" i="2"/>
  <c r="F582" i="2" s="1"/>
  <c r="J60" i="2"/>
  <c r="J54" i="2"/>
  <c r="J48" i="2"/>
  <c r="J41" i="2"/>
  <c r="J36" i="2"/>
  <c r="J28" i="2"/>
  <c r="J22" i="2"/>
  <c r="F590" i="2" s="1"/>
  <c r="J15" i="2"/>
  <c r="J9" i="2"/>
  <c r="F630" i="2" s="1"/>
  <c r="G84" i="1"/>
  <c r="G82" i="1"/>
  <c r="G80" i="1"/>
  <c r="G78" i="1"/>
  <c r="E70" i="1"/>
  <c r="E63" i="1"/>
  <c r="E60" i="1"/>
  <c r="E20" i="1"/>
  <c r="E11" i="1"/>
  <c r="F583" i="2" l="1"/>
  <c r="F584" i="2" s="1"/>
  <c r="F588" i="2"/>
  <c r="F604" i="2"/>
  <c r="F589" i="2"/>
  <c r="F605" i="2"/>
  <c r="F609" i="2"/>
  <c r="F594" i="2"/>
  <c r="F629" i="2"/>
  <c r="F631" i="2" s="1"/>
  <c r="AA1" i="3" s="1"/>
  <c r="AA37" i="3" l="1"/>
  <c r="AA3" i="3"/>
  <c r="AA33" i="3"/>
  <c r="AA27" i="3" l="1"/>
  <c r="AA42" i="3"/>
  <c r="AA12" i="3"/>
  <c r="AA4" i="3"/>
  <c r="AA5" i="3" l="1"/>
  <c r="AA24" i="3"/>
  <c r="AA23" i="3"/>
  <c r="AA7" i="3"/>
  <c r="AA32" i="3"/>
  <c r="AA15" i="3"/>
  <c r="AA13" i="3"/>
  <c r="AA14" i="3"/>
  <c r="AA73" i="3" l="1"/>
  <c r="AA65" i="3"/>
  <c r="AA93" i="3"/>
  <c r="AA89" i="3" s="1"/>
  <c r="AA43" i="3"/>
  <c r="AA57" i="3"/>
  <c r="AA45" i="3"/>
  <c r="AA26" i="3" s="1"/>
  <c r="AA28" i="3"/>
  <c r="AA46" i="3"/>
  <c r="AA29" i="3"/>
  <c r="AA16" i="3"/>
  <c r="AA9" i="3"/>
  <c r="AA17" i="3"/>
  <c r="AA18" i="3"/>
  <c r="AA6" i="3"/>
  <c r="AA25" i="3" l="1"/>
  <c r="AA85" i="3"/>
  <c r="AA80" i="3" s="1"/>
  <c r="AA72" i="3" s="1"/>
  <c r="AA64" i="3" s="1"/>
  <c r="AA56" i="3" s="1"/>
  <c r="AA44" i="3" s="1"/>
  <c r="AA50" i="3"/>
  <c r="AA34" i="3"/>
  <c r="AA19" i="3"/>
  <c r="AA86" i="3"/>
  <c r="AA67" i="3"/>
  <c r="AA59" i="3" s="1"/>
  <c r="AA49" i="3" s="1"/>
  <c r="AA31" i="3" s="1"/>
  <c r="AA81" i="3"/>
  <c r="AA74" i="3" s="1"/>
  <c r="AA66" i="3" s="1"/>
  <c r="AA58" i="3" s="1"/>
  <c r="AA48" i="3" s="1"/>
  <c r="AA47" i="3"/>
  <c r="AA10" i="3"/>
  <c r="AA75" i="3"/>
  <c r="AA90" i="3"/>
  <c r="AA82" i="3"/>
  <c r="AA94" i="3"/>
  <c r="AA30" i="3"/>
  <c r="AA11" i="3"/>
  <c r="AA41" i="3"/>
  <c r="AA38" i="3"/>
  <c r="AA21" i="3"/>
  <c r="AA20" i="3"/>
  <c r="AA92" i="3" l="1"/>
  <c r="AA39" i="3" s="1"/>
  <c r="AA96" i="3"/>
  <c r="AA51" i="3"/>
  <c r="AA61" i="3"/>
  <c r="AA53" i="3" s="1"/>
  <c r="AA36" i="3" s="1"/>
  <c r="AA22" i="3"/>
  <c r="AA71" i="3" s="1"/>
  <c r="AA63" i="3" s="1"/>
  <c r="AA55" i="3" s="1"/>
  <c r="AA40" i="3" s="1"/>
  <c r="AA69" i="3"/>
  <c r="AA95" i="3"/>
  <c r="AA91" i="3" s="1"/>
  <c r="AA77" i="3"/>
  <c r="AA87" i="3" l="1"/>
  <c r="AA83" i="3" s="1"/>
  <c r="AA76" i="3" s="1"/>
  <c r="AA68" i="3" s="1"/>
  <c r="AA60" i="3" s="1"/>
  <c r="AA52" i="3" s="1"/>
  <c r="AA35" i="3"/>
  <c r="AA98" i="3" s="1"/>
  <c r="AA2" i="3" s="1"/>
  <c r="C634" i="2" s="1"/>
  <c r="AA88" i="3"/>
  <c r="AA84" i="3" s="1"/>
  <c r="AA78" i="3" s="1"/>
  <c r="AA70" i="3" s="1"/>
  <c r="AA62" i="3" s="1"/>
  <c r="AA54" i="3" s="1"/>
  <c r="AA79" i="3"/>
</calcChain>
</file>

<file path=xl/comments1.xml><?xml version="1.0" encoding="utf-8"?>
<comments xmlns="http://schemas.openxmlformats.org/spreadsheetml/2006/main">
  <authors>
    <author/>
  </authors>
  <commentList>
    <comment ref="J182" authorId="0" shapeId="0">
      <text>
        <r>
          <rPr>
            <sz val="8"/>
            <color indexed="81"/>
            <rFont val="Tahoma"/>
            <family val="2"/>
          </rPr>
          <t>Non totalisé [ PSE - Prestation Supplémentaire Éventuelle ]</t>
        </r>
      </text>
    </comment>
  </commentList>
</comments>
</file>

<file path=xl/sharedStrings.xml><?xml version="1.0" encoding="utf-8"?>
<sst xmlns="http://schemas.openxmlformats.org/spreadsheetml/2006/main" count="1008" uniqueCount="460">
  <si>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</si>
  <si>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</si>
  <si>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</si>
  <si>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</si>
  <si>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</si>
  <si>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</si>
  <si>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</si>
  <si>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</si>
  <si>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</si>
  <si>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</si>
  <si>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</si>
  <si>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</si>
  <si>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</si>
  <si>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</si>
  <si>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</si>
  <si>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</si>
  <si>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</si>
  <si>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</si>
  <si>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</si>
  <si>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</si>
  <si>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</si>
  <si>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</si>
  <si>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</si>
  <si>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</si>
  <si>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</si>
  <si>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</si>
  <si>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</si>
  <si>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 - Prestation Supplémentaire Éventuelle</t>
  </si>
  <si>
    <t>Numéro
 PSE - Prestation Supplémentaire Éventuelle</t>
  </si>
  <si>
    <t>Taux TVA</t>
  </si>
  <si>
    <t>Marque</t>
  </si>
  <si>
    <t>Référence</t>
  </si>
  <si>
    <t>Commentaire</t>
  </si>
  <si>
    <t>Localisation</t>
  </si>
  <si>
    <t>Lot n°3</t>
  </si>
  <si>
    <t>PLATRERIE - ISOLATION - MENUISERIES - FAUX PLAFOND - CLOISON MODULAIRE - MUR MOBILE</t>
  </si>
  <si>
    <t>3.&amp;</t>
  </si>
  <si>
    <t>3.2</t>
  </si>
  <si>
    <t>DESCRIPTION DES OUVRAGES</t>
  </si>
  <si>
    <t>3.2.1</t>
  </si>
  <si>
    <t>Préparation de chantier</t>
  </si>
  <si>
    <t>3.2.1.1</t>
  </si>
  <si>
    <t>Compte prorata</t>
  </si>
  <si>
    <t>FT</t>
  </si>
  <si>
    <t>9.T</t>
  </si>
  <si>
    <t>9.&amp;</t>
  </si>
  <si>
    <t>3.2.1.2</t>
  </si>
  <si>
    <t>Constat d'huissier</t>
  </si>
  <si>
    <t>4.&amp;</t>
  </si>
  <si>
    <t>4.2.2</t>
  </si>
  <si>
    <t>Installation de chantier</t>
  </si>
  <si>
    <t>4.T</t>
  </si>
  <si>
    <t>4.2.2.1</t>
  </si>
  <si>
    <t>Plan d'installation de chantier</t>
  </si>
  <si>
    <t>4.2.2.2</t>
  </si>
  <si>
    <t>9.L</t>
  </si>
  <si>
    <t>Localisation : À définir.</t>
  </si>
  <si>
    <t>1.2.2.4</t>
  </si>
  <si>
    <t>Clôture de chantier opaque</t>
  </si>
  <si>
    <t>ML</t>
  </si>
  <si>
    <t>4.2.2.5</t>
  </si>
  <si>
    <t>Panneau de chantier</t>
  </si>
  <si>
    <t>1.2.2.7</t>
  </si>
  <si>
    <t>Branchement provisoire d'électricité avec abonnement</t>
  </si>
  <si>
    <t>Localisation : Plateau France travail.</t>
  </si>
  <si>
    <t>Branchement provisoire d'électricité sans abonnement</t>
  </si>
  <si>
    <t>Localisation : Installation de chantier, localisation à définir.</t>
  </si>
  <si>
    <t>1.2.2.8</t>
  </si>
  <si>
    <t>Compteur provisoire d'eau avec abonnement</t>
  </si>
  <si>
    <t>Compteur provisoire d'eau sans abonnement</t>
  </si>
  <si>
    <t>4.2.2.6</t>
  </si>
  <si>
    <t>Déchets</t>
  </si>
  <si>
    <t>8.T</t>
  </si>
  <si>
    <t>8.&amp;</t>
  </si>
  <si>
    <t>3.2.2</t>
  </si>
  <si>
    <t>Cloisons de doublage</t>
  </si>
  <si>
    <t>3.2.2.1</t>
  </si>
  <si>
    <t>BA13 collé</t>
  </si>
  <si>
    <t>M²</t>
  </si>
  <si>
    <t>Localisation : Doublage des murs du local TGBT / info et local archives, localisation suivant pièces graphiques.</t>
  </si>
  <si>
    <t>9.M.Z</t>
  </si>
  <si>
    <t>3.2.2.2</t>
  </si>
  <si>
    <t>Cloison 1/2 Stil simple peau</t>
  </si>
  <si>
    <t>Localisation : Cloisons 1/2 stil simple peau, localisation suivant pièces graphiques.</t>
  </si>
  <si>
    <t>3.2.2.3</t>
  </si>
  <si>
    <t>Cloison 1/2 Stil double peau</t>
  </si>
  <si>
    <t>Localisation : Cloisons 1/2 stil double peau, localisation suivant pièces graphiques.</t>
  </si>
  <si>
    <t>3.2.2.4</t>
  </si>
  <si>
    <t>Reprise des doublages existants</t>
  </si>
  <si>
    <t>Localisation : Doublage en périphérie des ouvertures de l'accès personnel et de l'accès public (linéaire de 60 cm).</t>
  </si>
  <si>
    <t>3.2.3</t>
  </si>
  <si>
    <t>Cloisons de distribution en plaque de plâtre</t>
  </si>
  <si>
    <t>3.2.3.1</t>
  </si>
  <si>
    <t>Cloisons 72/48</t>
  </si>
  <si>
    <t>Localisation : Cloisons 72/48, localisation suivant pièces graphiques.</t>
  </si>
  <si>
    <t>3.2.3.2</t>
  </si>
  <si>
    <t>Cloison 98/48</t>
  </si>
  <si>
    <t>Localisation : Cloisons 98/48 et cloisons 98/48 CF1h, localisation suivant pièces graphiques.</t>
  </si>
  <si>
    <t>3.2.4</t>
  </si>
  <si>
    <t>Cloisons modulaires</t>
  </si>
  <si>
    <t>3.2.4.1</t>
  </si>
  <si>
    <t>Cloisons modulaires pleines finition blanche 2 faces</t>
  </si>
  <si>
    <t>3.2.4.1.1</t>
  </si>
  <si>
    <t>Cloisons modulaires pleines finition blanche 2 faces hauteur 2.60m</t>
  </si>
  <si>
    <t>Localisation : Cloisons finition blanche 2 faces de la zone libre accès / manac, localisation suivant pièces graphiques.</t>
  </si>
  <si>
    <t>3.2.4.1.2</t>
  </si>
  <si>
    <t>Cloisons modulaires pleines finition blanche 2 faces hauteur 2.50m</t>
  </si>
  <si>
    <t>Localisation : Ensemble des cloisons finition blanche 2 faces hors zone libre accès / manac, localisation suivant pièces graphiques.</t>
  </si>
  <si>
    <t>3.2.4.2</t>
  </si>
  <si>
    <t>Cloisons modulaires pleines finition blanche 1 face et finition stratifiée 1 face (chêne clair à fil vertical)</t>
  </si>
  <si>
    <t>3.2.4.2.1</t>
  </si>
  <si>
    <t>Cloisons modulaires pleines finition blanche 1 face et finition stratifiée 1 face (chêne clair à fil vertical) hauteur 2.50m</t>
  </si>
  <si>
    <t>8.L</t>
  </si>
  <si>
    <t>Localisation : Ensemble des cloisons finition blanche 1 face et finition stratifiée 1 face (chêne clair à fil vertical), localisation suivant pièces graphiques.</t>
  </si>
  <si>
    <t>3.2.4.3</t>
  </si>
  <si>
    <t>Cloisons modulaires pleines finition blanche 1 face et finition stratifiée 1 face (décor à définir)</t>
  </si>
  <si>
    <t>3.2.4.3.1</t>
  </si>
  <si>
    <t>Cloisons modulaires pleines finition blanche 1 face et finition stratifiée 1 face (décor à définir) hauteur 2.60m</t>
  </si>
  <si>
    <t>Localisation : Ensemble des cloisons finition blanche 1 face et finition stratifiée 1 face (décor à définir) de la zone libre accès / manac, localisation suivant pièces graphiques.</t>
  </si>
  <si>
    <t>3.2.4.3.2</t>
  </si>
  <si>
    <t>Cloisons modulaires pleines finition blanche 1 face et finition stratifiée 1 face (décor à définir) hauteur 2.50m</t>
  </si>
  <si>
    <t>Localisation : Ensemble des cloisons finition blanche 1 face et finition stratifiée 1 face (décor à définir) hors zone libre accès / manac, localisation suivant pièces graphiques.</t>
  </si>
  <si>
    <t>3.2.4.4</t>
  </si>
  <si>
    <t>Cloisons modulaires vitrées toute hauteur</t>
  </si>
  <si>
    <t>3.2.4.4.1</t>
  </si>
  <si>
    <t>Cloisons modulaires vitrées hauteur 2.60m</t>
  </si>
  <si>
    <t>Localisation : Cloisons vitrées de la zone libre accès / MANAC (y compris traitement du dessus de P1), localisation suivant pièces graphiques.</t>
  </si>
  <si>
    <t>3.2.4.4.2</t>
  </si>
  <si>
    <t>Cloisons modulaires vitrées hauteur 2.50m</t>
  </si>
  <si>
    <t>Localisation : Ensemble des cloisons vitrées hors cloison zone libre accès / MANAC, localisation suivant pièces graphiques.</t>
  </si>
  <si>
    <t>3.2.4.5</t>
  </si>
  <si>
    <t>Cloisons modulaires vitrées avec pose bord à bord (PSE - Prestation Supplémentaire Éventuelle 1)</t>
  </si>
  <si>
    <t xml:space="preserve"> PSE - Prestation Supplémentaire Éventuelle</t>
  </si>
  <si>
    <t>3.2.4.5.1</t>
  </si>
  <si>
    <t>Cloisons modulaires vitrées avec pose bord à bord hauteur 2.50m</t>
  </si>
  <si>
    <t>Localisation : Séparation de l'espace coworking et Dgt 4, localisation suivant pièces graphiques.</t>
  </si>
  <si>
    <t>3.2.4.6</t>
  </si>
  <si>
    <t>Cloisons modulaires vitrées avec imposte pleine</t>
  </si>
  <si>
    <t>3.2.4.6.1</t>
  </si>
  <si>
    <t>Cloisons modulaires vitrées avec imposte pleine hauteur 2.60m</t>
  </si>
  <si>
    <t>Localisation : Séparation de la zone AIC et Dgt 2, localisation suivant pièces graphiques.</t>
  </si>
  <si>
    <t>3.2.4.7</t>
  </si>
  <si>
    <t>Cloisons modulaires vitrées avec double vitrage, store à lames et allège pleine</t>
  </si>
  <si>
    <t>3.2.4.7.1</t>
  </si>
  <si>
    <t>Cloisons modulaires vitrées avec double vitrage, store à lames et allège pleine hauteur 2.50m</t>
  </si>
  <si>
    <t>Localisation : Séparation des BP22 et BP23, localisation suivant pièces graphiques.</t>
  </si>
  <si>
    <t>3.2.4.8</t>
  </si>
  <si>
    <t>Cloisons modulaires vitrées avec allège pleine type atelier</t>
  </si>
  <si>
    <t>3.2.4.8.1</t>
  </si>
  <si>
    <t>Cloisons modulaires vitrées avec allège pleine type atelier hauteur 2.50m</t>
  </si>
  <si>
    <t>Localisation : Séparation des ETC GDD 1 et 2, localisation suivant pièces graphiques.</t>
  </si>
  <si>
    <t>3.2.5</t>
  </si>
  <si>
    <t>Mur mobile</t>
  </si>
  <si>
    <t>3.2.5.1</t>
  </si>
  <si>
    <t>Structure métallique</t>
  </si>
  <si>
    <t>ENS</t>
  </si>
  <si>
    <t>Localisation : Séparation Réunion / Réunion - Atelier 2, localisation suivant pièces graphiques.</t>
  </si>
  <si>
    <t>3.2.5.2</t>
  </si>
  <si>
    <t>Mur mobile multidirectionnel</t>
  </si>
  <si>
    <t>3.2.6</t>
  </si>
  <si>
    <t>Menuiseries</t>
  </si>
  <si>
    <t>3.2.6.1</t>
  </si>
  <si>
    <t>Menuiseries sur cloisons modulaires</t>
  </si>
  <si>
    <t>3.2.6.1.1</t>
  </si>
  <si>
    <t>Blocs-portes de distribution vitré</t>
  </si>
  <si>
    <t>6.T</t>
  </si>
  <si>
    <t>3.2.6.1.1.1</t>
  </si>
  <si>
    <t>Blocs-portes de distribution vitré dimension 93 x 204</t>
  </si>
  <si>
    <t>Localisation : P1.</t>
  </si>
  <si>
    <t>6.&amp;</t>
  </si>
  <si>
    <t>3.2.6.1.2</t>
  </si>
  <si>
    <t>Blocs-portes de circulation à âme pleine avec imposte filante</t>
  </si>
  <si>
    <t>6.U.IMAGE</t>
  </si>
  <si>
    <t>3.2.6.1.2.1</t>
  </si>
  <si>
    <t>Blocs-portes de circulation à âme pleine dimension 93 + 33 x 204 avec imposte filante</t>
  </si>
  <si>
    <t>Localisation : P2, P50 et P56.</t>
  </si>
  <si>
    <t>3.2.6.1.3</t>
  </si>
  <si>
    <t>Blocs-portes de distribution à âme pleine avec imposte filante</t>
  </si>
  <si>
    <t>3.2.6.1.3.1</t>
  </si>
  <si>
    <t>Blocs-portes de distribution à âme pleine dimension 83 x 204 avec imposte filante</t>
  </si>
  <si>
    <t>Localisation : P46.</t>
  </si>
  <si>
    <t>3.2.6.1.3.2</t>
  </si>
  <si>
    <t>Blocs-portes de distribution à âme pleine dimension 93 x 204 avec imposte filante</t>
  </si>
  <si>
    <t>Localisation : P3, P4, P5, P6, P7, P8, P9, P10, P11, P12, P13, P14, P15, P16, P17, P18, P19, P20, P21, P22, P23, P24, P25, P26, P27, P35, P36, P37, P38, P39, P40, P41, P42, P43, P44, P45, P47, P51, P52, P53, P54, P57, P62, P63, P64, P65, P66, P67, P68, P69, P72 et P73.</t>
  </si>
  <si>
    <t>3.2.6.1.3.3</t>
  </si>
  <si>
    <t>Blocs-portes de distribution en va-et-vient à âme pleine dimension 93 x 204 avec imposte filante</t>
  </si>
  <si>
    <t>Localisation : P55.</t>
  </si>
  <si>
    <t>5.&amp;</t>
  </si>
  <si>
    <t>3.2.6.2</t>
  </si>
  <si>
    <t>Menuiseries sur cloisons en plaque de plâtre</t>
  </si>
  <si>
    <t>3.2.6.2.1</t>
  </si>
  <si>
    <t>Blocs-portes de distribution à âme pleine des sanitaires</t>
  </si>
  <si>
    <t>3.2.6.2.1.1</t>
  </si>
  <si>
    <t>Blocs-portes de distribution à âme pleine des sanitaires dimension 83 x 204</t>
  </si>
  <si>
    <t>Localisation : P30, P34, P76 et P77.</t>
  </si>
  <si>
    <t>3.2.6.2.1.2</t>
  </si>
  <si>
    <t>Blocs-portes de distribution à âme pleine des sanitaires dimension 93 x 204</t>
  </si>
  <si>
    <t>Localisation : P29, P31, P32, P33, P48, P49, P74, P75 et P78.</t>
  </si>
  <si>
    <t>3.2.6.2.2</t>
  </si>
  <si>
    <t>Blocs-portes de distribution à âme pleine</t>
  </si>
  <si>
    <t>3.2.6.2.2.1</t>
  </si>
  <si>
    <t>Blocs-portes de distribution à âme pleine dimension 93 x 204</t>
  </si>
  <si>
    <t>Localisation : P70 et P71.</t>
  </si>
  <si>
    <t>3.2.6.2.3</t>
  </si>
  <si>
    <t>Blocs-portes de distribution à âme pleine EI30</t>
  </si>
  <si>
    <t>3.2.6.2.3.1</t>
  </si>
  <si>
    <t>Blocs-portes de distribution à âme pleine EI30 dimension 53 x 204</t>
  </si>
  <si>
    <t>Localisation : P79.</t>
  </si>
  <si>
    <t>3.2.6.2.3.2</t>
  </si>
  <si>
    <t>Blocs-portes de distribution à âme pleine EI30 dimension 93 x 204</t>
  </si>
  <si>
    <t>Localisation : P59, P60 et P61.</t>
  </si>
  <si>
    <t>3.2.6.2.4</t>
  </si>
  <si>
    <t>Blocs-portes de circulation à âme pleine</t>
  </si>
  <si>
    <t>3.2.6.2.4.1</t>
  </si>
  <si>
    <t>Blocs-portes de circulation à âme pleine dimension 93 + 33 x 204</t>
  </si>
  <si>
    <t>Localisation : P28 et P58.</t>
  </si>
  <si>
    <t>3.2.6.2.5</t>
  </si>
  <si>
    <t>Trappe</t>
  </si>
  <si>
    <t>3.2.6.2.5.1</t>
  </si>
  <si>
    <t>Trappe dimensions 35 x 60</t>
  </si>
  <si>
    <t>Localisation : Gaine technique des sanitaires (Réunion - Atelier 2, Dgt 1 et BP28).</t>
  </si>
  <si>
    <t>3.2.6.3</t>
  </si>
  <si>
    <t>Quincaillerie</t>
  </si>
  <si>
    <t>3.2.6.3.1</t>
  </si>
  <si>
    <t>Quincaillerie porte vitrée</t>
  </si>
  <si>
    <t>3.2.6.3.2</t>
  </si>
  <si>
    <t>Quincaillerie porte avec contrôle d'accès par ventouse</t>
  </si>
  <si>
    <t>Localisation : P2, P28, P50, P56 et P58.</t>
  </si>
  <si>
    <t>3.2.6.3.3</t>
  </si>
  <si>
    <t>Quincaillerie porte avec contrôle d'accès par gâche</t>
  </si>
  <si>
    <t>Localisation : P3.</t>
  </si>
  <si>
    <t>3.2.6.3.4</t>
  </si>
  <si>
    <t>Quincaillerie porte avec contrôle d'accès par gâche pour porte en va et vient</t>
  </si>
  <si>
    <t>3.2.6.3.5</t>
  </si>
  <si>
    <t>Quincaillerie porte avec contrôle d'accès à distance par gâche</t>
  </si>
  <si>
    <t>Localisation : P48.</t>
  </si>
  <si>
    <t>3.2.6.3.6</t>
  </si>
  <si>
    <t>Quincaillerie porte avec poignée codée</t>
  </si>
  <si>
    <t>Localisation : P29, P32, P61 et portes du local TGBT / info et archives.</t>
  </si>
  <si>
    <t>3.2.6.3.7</t>
  </si>
  <si>
    <t>Quincaillerie porte avec bouton moleté</t>
  </si>
  <si>
    <t>Localisation : P30, P31, P33, P34, P49, P75, P76, P77 et P78.</t>
  </si>
  <si>
    <t>3.2.6.3.8</t>
  </si>
  <si>
    <t>Quincaillerie porte courante</t>
  </si>
  <si>
    <t>Localisation : P4, P5, P6, P7, P8, P9, P10, P11, P12, P13, P14, P15, P16, P17, P18, P19, P20, P21, P22, P23, P24, P25, P26, P27, P35, P36, P37, P38, P39, P40, P41, P42, P43, P44, P45, P46, P47, P51, P52, P53, P54, P57, P59, P60, P62, P63, P64, P65, P66, P67, P68, P69, P70, P71, P72, P73, P74 et P79.</t>
  </si>
  <si>
    <t>3.2.6.3.9</t>
  </si>
  <si>
    <t>Plinthes automatiques</t>
  </si>
  <si>
    <t>Localisation : P12, P13, P14, P15, P16, P46, P67 et P68.</t>
  </si>
  <si>
    <t>3.2.6.3.10</t>
  </si>
  <si>
    <t>Butoirs de porte</t>
  </si>
  <si>
    <t>Localisation : Ensemble des menuiseries intérieures (y compris portes sur cloisons modulaires).</t>
  </si>
  <si>
    <t>3.2.6.3.11</t>
  </si>
  <si>
    <t>Ferme porte avec assistance à l'ouverture.</t>
  </si>
  <si>
    <t>Localisation : P2, P3, P28, P29, P31, P32, P33, P48, P49, P50, P56, P58, P73 et P74.</t>
  </si>
  <si>
    <t>3.2.6.3.12</t>
  </si>
  <si>
    <t>Ferme porte avec assistance à l'ouverture pour porte en va et vient</t>
  </si>
  <si>
    <t>3.2.6.3.13</t>
  </si>
  <si>
    <t>Ferme porte</t>
  </si>
  <si>
    <t>Localisation : P59, P60, P61, P79 et portes du local TGBT / info et archives.</t>
  </si>
  <si>
    <t>3.2.6.3.14</t>
  </si>
  <si>
    <t>Barre de tirage PMR</t>
  </si>
  <si>
    <t>Localisation : P31, P33, P49 et P78.</t>
  </si>
  <si>
    <t>3.2.6.4</t>
  </si>
  <si>
    <t>Mobilier</t>
  </si>
  <si>
    <t>3.2.6.4.1</t>
  </si>
  <si>
    <t>Meuble cuisine (voir carnet de plans)</t>
  </si>
  <si>
    <t>Localisation : Salle détente.</t>
  </si>
  <si>
    <t>3.2.6.4.2</t>
  </si>
  <si>
    <t>Meuble courrier (voir carnet de plans)</t>
  </si>
  <si>
    <t>Localisation : Dgt 4.</t>
  </si>
  <si>
    <t>3.2.6.4.3</t>
  </si>
  <si>
    <t>Meubles espaces E-Bornes 4 postes (voir carnet de plans)</t>
  </si>
  <si>
    <t>9.U.IMAGE</t>
  </si>
  <si>
    <t>Localisation : Espace E-bornes.</t>
  </si>
  <si>
    <t>3.2.6.4.4</t>
  </si>
  <si>
    <t>Meuble banque d’accueil AIC (voir carnet de plans)</t>
  </si>
  <si>
    <t>Localisation : Espace AIC.</t>
  </si>
  <si>
    <t>3.2.6.5</t>
  </si>
  <si>
    <t>Plinthes</t>
  </si>
  <si>
    <t>3.2.6.5.1</t>
  </si>
  <si>
    <t>Fourniture et pose de plinthes prépeintes en médium arrondis de 7,5cm de hauteur, y compris coupes d'onglets.</t>
  </si>
  <si>
    <t>Localisation : Ensemble des ouvrages en placo du projet (y compris cloisons à la charge du bailleur) hors sanitaires mixte PMR et sanitaires agents mixte 1, 2 et 3.</t>
  </si>
  <si>
    <t>3.2.6.6</t>
  </si>
  <si>
    <t>Entrées d'air</t>
  </si>
  <si>
    <t>3.2.6.6.1</t>
  </si>
  <si>
    <t>Aménagement de jeux sous portes pour assurer le transfert de l’air</t>
  </si>
  <si>
    <t>Localisation : P29, P30, P31, P32, P33, P34, P48, P49, P59, P60, P61, P70, P71, P74, P75, P76, P77 et P78.</t>
  </si>
  <si>
    <t>Tablettes</t>
  </si>
  <si>
    <t>5.T</t>
  </si>
  <si>
    <t>3.2.7</t>
  </si>
  <si>
    <t>Plafonds</t>
  </si>
  <si>
    <t>3.2.7.1</t>
  </si>
  <si>
    <t>Plafonds horizontaux</t>
  </si>
  <si>
    <t>Localisation : Sanitaires mixte PMR et sanitaires agents mixte 1, 2 et 3.</t>
  </si>
  <si>
    <t>3.2.7.2</t>
  </si>
  <si>
    <t>Plafonds horizontaux CF1h</t>
  </si>
  <si>
    <t>Localisation : Local TGBT / info, archives, local entretien, local tri, stockage et placard technique.</t>
  </si>
  <si>
    <t>3.2.8</t>
  </si>
  <si>
    <t>Faux plafond</t>
  </si>
  <si>
    <t>3.2.8.1</t>
  </si>
  <si>
    <t>Plafonds à haute performance acoustique</t>
  </si>
  <si>
    <t>Localisation : Suivant pièces graphiques.</t>
  </si>
  <si>
    <t>3.2.8.2</t>
  </si>
  <si>
    <t>Dalles de couleur</t>
  </si>
  <si>
    <t>Localisation : 10 % de l'ensemble des zones traitées en faux-plafond.</t>
  </si>
  <si>
    <t>3.2.8.3</t>
  </si>
  <si>
    <t>Panneaux acoustiques en saillie</t>
  </si>
  <si>
    <t>3.2.9</t>
  </si>
  <si>
    <t>Barrière phonique</t>
  </si>
  <si>
    <t>3.2.9.1</t>
  </si>
  <si>
    <t>Localisation : Parois avec barrière phonique, localisation suivant pièces graphiques.</t>
  </si>
  <si>
    <t>3.2.9.2</t>
  </si>
  <si>
    <t>Panneaux acoustiques</t>
  </si>
  <si>
    <t>Localisation : Panneaux acoustiques, localisations suivant pièces graphiques.</t>
  </si>
  <si>
    <t>3.2.10</t>
  </si>
  <si>
    <t>Plaques spéciales</t>
  </si>
  <si>
    <t>3.2.10.1</t>
  </si>
  <si>
    <t>Plaques hydrofugées</t>
  </si>
  <si>
    <t>Localisation : Locaux humide.</t>
  </si>
  <si>
    <t>9.M.A</t>
  </si>
  <si>
    <t>3.2.11</t>
  </si>
  <si>
    <t>Traitement des joints de dilatation</t>
  </si>
  <si>
    <t>3.2.11.1</t>
  </si>
  <si>
    <t>Traitement JD sur cloisons en plaque de plâtre</t>
  </si>
  <si>
    <t>Localisation : Jonctions cloisons en plaque de plâtre / JD, localisation suivant pièces graphiques.</t>
  </si>
  <si>
    <t>3.2.11.2</t>
  </si>
  <si>
    <t>Traitement JD sur cloisons modulaires</t>
  </si>
  <si>
    <t>Localisation : Jonctions cloisons modulaires / JD, localisation suivant pièces graphiques.</t>
  </si>
  <si>
    <t>3.2.11.3</t>
  </si>
  <si>
    <t>Traitement JD sur faux plafond</t>
  </si>
  <si>
    <t>Localisation : Jonctions faux plafond / JD, localisation suivant pièces graphiques.</t>
  </si>
  <si>
    <t>3.2.12</t>
  </si>
  <si>
    <t>Renforts</t>
  </si>
  <si>
    <t>3.2.13</t>
  </si>
  <si>
    <t>Travaux de finition</t>
  </si>
  <si>
    <t>3.2.13.1</t>
  </si>
  <si>
    <t>Protection des angles sur cloisons BA13</t>
  </si>
  <si>
    <t>Localisation : Ensemble des angles sortants sur ouvrages en plaque de plâtre.</t>
  </si>
  <si>
    <t>3.2.13.2</t>
  </si>
  <si>
    <t>Réalisation des joints</t>
  </si>
  <si>
    <t>Localisation : Ensemble des ouvrages en plaque de plâtre.</t>
  </si>
  <si>
    <t>3.2.13.3</t>
  </si>
  <si>
    <t>Nettoyage</t>
  </si>
  <si>
    <t>Localisation : Ensemble du projet.</t>
  </si>
  <si>
    <t>Total H.T. :</t>
  </si>
  <si>
    <t>Total T.V.A. (20%) :</t>
  </si>
  <si>
    <t>Total T.T.C. :</t>
  </si>
  <si>
    <t>RECAPITULATIF
Lot n°3 PLATRERIE - ISOLATION - MENUISERIES - FAUX PLAFOND - CLOISON MODULAIRE - MUR MOBILE</t>
  </si>
  <si>
    <t>RECAPITULATIF DES CHAPITRES</t>
  </si>
  <si>
    <t>3.2 - DESCRIPTION DES OUVRAGES</t>
  </si>
  <si>
    <t>- 3.2.1 - Préparation de chantier</t>
  </si>
  <si>
    <t>- 4.2.2 - Installation de chantier</t>
  </si>
  <si>
    <t>- 4.2.2.6 - Déchets</t>
  </si>
  <si>
    <t>- 3.2.2 - Cloisons de doublage</t>
  </si>
  <si>
    <t>- 3.2.3 - Cloisons de distribution en plaque de plâtre</t>
  </si>
  <si>
    <t>- 3.2.4 - Cloisons modulaires</t>
  </si>
  <si>
    <t>- 3.2.4.1 - Cloisons modulaires pleines finition blanche 2 faces</t>
  </si>
  <si>
    <t>- 3.2.4.2 - Cloisons modulaires pleines finition blanche 1 face et finition stratifiée 1 face (chêne clair à fil vertical)</t>
  </si>
  <si>
    <t>- 3.2.4.3 - Cloisons modulaires pleines finition blanche 1 face et finition stratifiée 1 face (décor à définir)</t>
  </si>
  <si>
    <t>- 3.2.4.4 - Cloisons modulaires vitrées toute hauteur</t>
  </si>
  <si>
    <t>- 3.2.4.5 - Cloisons modulaires vitrées avec pose bord à bord</t>
  </si>
  <si>
    <t>- 3.2.4.6 - Cloisons modulaires vitrées avec imposte pleine</t>
  </si>
  <si>
    <t>- 3.2.4.7 - Cloisons modulaires vitrées avec double vitrage, store à lames et allège pleine</t>
  </si>
  <si>
    <t>- 3.2.4.8 - Cloisons modulaires vitrées avec allège pleine type atelier</t>
  </si>
  <si>
    <t>- 3.2.5 - Mur mobile</t>
  </si>
  <si>
    <t>- 3.2.6 - Menuiseries</t>
  </si>
  <si>
    <t>- 3.2.6.1 - Menuiseries sur cloisons modulaires</t>
  </si>
  <si>
    <t>- 3.2.6.1.1 - Blocs-portes de distribution vitré</t>
  </si>
  <si>
    <t>- 3.2.6.1.2 - Blocs-portes de circulation à âme pleine avec imposte filante</t>
  </si>
  <si>
    <t>- 3.2.6.1.3 - Blocs-portes de distribution à âme pleine avec imposte filante</t>
  </si>
  <si>
    <t>- 3.2.6.2 - Menuiseries sur cloisons en plaque de plâtre</t>
  </si>
  <si>
    <t>- 3.2.6.2.1 - Blocs-portes de distribution à âme pleine des sanitaires</t>
  </si>
  <si>
    <t>- 3.2.6.2.2 - Blocs-portes de distribution à âme pleine</t>
  </si>
  <si>
    <t>- 3.2.6.2.3 - Blocs-portes de distribution à âme pleine EI30</t>
  </si>
  <si>
    <t>- 3.2.6.2.4 - Blocs-portes de circulation à âme pleine</t>
  </si>
  <si>
    <t>- 3.2.6.2.5 - Trappe</t>
  </si>
  <si>
    <t>- 3.2.6.3 - Quincaillerie</t>
  </si>
  <si>
    <t>- 3.2.6.4 - Mobilier</t>
  </si>
  <si>
    <t>- 3.2.6.5 - Plinthes</t>
  </si>
  <si>
    <t>- 3.2.6.6 - Entrées d'air</t>
  </si>
  <si>
    <t>- 3.2.6.6 - Tablettes</t>
  </si>
  <si>
    <t>- 3.2.7 - Plafonds</t>
  </si>
  <si>
    <t>- 3.2.8 - Faux plafond</t>
  </si>
  <si>
    <t>- 3.2.9 - Barrière phonique</t>
  </si>
  <si>
    <t>- 3.2.10 - Plaques spéciales</t>
  </si>
  <si>
    <t>- 3.2.11 - Traitement des joints de dilatation</t>
  </si>
  <si>
    <t>- 3.2.12 - Renforts</t>
  </si>
  <si>
    <t>- 3.2.13 - Travaux de finition</t>
  </si>
  <si>
    <t>Total du lot PLATRERIE - ISOLATION - MENUISERIES - FAUX PLAFOND - CLOISON MODULAIRE - MUR MOBILE</t>
  </si>
  <si>
    <t xml:space="preserve">Soit en toutes lettres TTC : </t>
  </si>
  <si>
    <t>RECAPITULATIF PSE - PRESTATION SUPPLÉMENTAIRE ÉVENTUELLE</t>
  </si>
  <si>
    <t xml:space="preserve"> PSE - Prestation Supplémentaire Éventuelle 1</t>
  </si>
  <si>
    <t xml:space="preserve"> 	 Cloisons modulaires vitrées avec pose bord à bord</t>
  </si>
  <si>
    <t>Sous-total PSE - Prestation Supplémentaire Éventuelle 1</t>
  </si>
  <si>
    <t>H.T.</t>
  </si>
  <si>
    <t>T.V.A.</t>
  </si>
  <si>
    <t>T.T.C.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</si>
  <si>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</si>
  <si>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</si>
  <si>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</si>
  <si>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</si>
  <si>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</si>
  <si>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</si>
  <si>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</si>
  <si>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</si>
  <si>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</si>
  <si>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</si>
  <si>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</si>
  <si>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</si>
  <si>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</si>
  <si>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</si>
  <si>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</si>
  <si>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</si>
  <si>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</si>
  <si>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</si>
  <si>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</si>
  <si>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</si>
  <si>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</si>
  <si>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</si>
  <si>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</si>
  <si>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</si>
  <si>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</si>
  <si>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</si>
  <si>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</si>
  <si>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</si>
  <si>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  </t>
  </si>
  <si>
    <t>26/03/2025</t>
  </si>
  <si>
    <t>DCE</t>
  </si>
  <si>
    <t>Maitre d'ouvrage : Direction Régionale France Travail Nouvelle Aquitaine Service Immobilier et Logistique</t>
  </si>
  <si>
    <t>33056 Bordeaux Cedex</t>
  </si>
  <si>
    <t>87 rue Nuyens TSA 90001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</si>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</sst>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4" fontId="15" fillId="0" borderId="0" xfId="0" applyNumberFormat="1" applyFont="1" applyAlignment="1">
      <alignment horizontal="right" vertical="top" wrapText="1" indent="1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5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 vertical="top" wrapText="1" indent="2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 wrapText="1" indent="2"/>
    </xf>
    <xf numFmtId="0" fontId="4" fillId="0" borderId="0" xfId="0" applyFont="1" applyAlignment="1">
      <alignment vertical="top" wrapText="1"/>
    </xf>
    <xf numFmtId="164" fontId="16" fillId="0" borderId="0" xfId="0" applyNumberFormat="1" applyFont="1" applyAlignment="1">
      <alignment horizontal="right" vertical="top" wrapText="1" indent="3"/>
    </xf>
    <xf numFmtId="164" fontId="1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left" vertical="top" wrapText="1" indent="3"/>
    </xf>
    <xf numFmtId="0" fontId="16" fillId="0" borderId="0" xfId="0" applyFont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2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5" fontId="4" fillId="0" borderId="12" xfId="0" applyNumberFormat="1" applyFont="1" applyBorder="1" applyAlignment="1" applyProtection="1">
      <alignment vertical="top" wrapText="1"/>
      <protection locked="0"/>
    </xf>
    <xf numFmtId="166" fontId="4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f086ae21-10a5-4796-aec7-3ca3a971d6d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530458</xdr:colOff>
      <xdr:row>44</xdr:row>
      <xdr:rowOff>114043</xdr:rowOff>
    </xdr:to>
    <xdr:pic>
      <xdr:nvPicPr>
        <xdr:cNvPr id="3" name="Picture 2" descr="{c2a1aa2b-4070-4209-b8bc-6ebcb5ccd653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45020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5"/>
      <c r="F2" s="45"/>
      <c r="G2" s="45"/>
      <c r="H2" s="45"/>
      <c r="I2" s="8"/>
    </row>
    <row r="3" spans="2:9" ht="9" customHeight="1" x14ac:dyDescent="0.25">
      <c r="B3" s="5"/>
      <c r="C3" s="6"/>
      <c r="D3" s="7"/>
      <c r="E3" s="45"/>
      <c r="F3" s="45"/>
      <c r="G3" s="45"/>
      <c r="H3" s="45"/>
      <c r="I3" s="8"/>
    </row>
    <row r="4" spans="2:9" ht="9" customHeight="1" x14ac:dyDescent="0.25">
      <c r="B4" s="5"/>
      <c r="C4" s="6"/>
      <c r="D4" s="7"/>
      <c r="E4" s="45"/>
      <c r="F4" s="45"/>
      <c r="G4" s="45"/>
      <c r="H4" s="45"/>
      <c r="I4" s="8"/>
    </row>
    <row r="5" spans="2:9" ht="9" customHeight="1" x14ac:dyDescent="0.25">
      <c r="B5" s="5"/>
      <c r="C5" s="6"/>
      <c r="D5" s="7"/>
      <c r="E5" s="45"/>
      <c r="F5" s="45"/>
      <c r="G5" s="45"/>
      <c r="H5" s="45"/>
      <c r="I5" s="8"/>
    </row>
    <row r="6" spans="2:9" ht="9" customHeight="1" x14ac:dyDescent="0.25">
      <c r="B6" s="5"/>
      <c r="C6" s="6"/>
      <c r="D6" s="7"/>
      <c r="E6" s="45"/>
      <c r="F6" s="45"/>
      <c r="G6" s="45"/>
      <c r="H6" s="45"/>
      <c r="I6" s="8"/>
    </row>
    <row r="7" spans="2:9" ht="9" customHeight="1" x14ac:dyDescent="0.25">
      <c r="B7" s="5"/>
      <c r="C7" s="6"/>
      <c r="D7" s="7"/>
      <c r="E7" s="45"/>
      <c r="F7" s="45"/>
      <c r="G7" s="45"/>
      <c r="H7" s="45"/>
      <c r="I7" s="8"/>
    </row>
    <row r="8" spans="2:9" ht="9" customHeight="1" x14ac:dyDescent="0.25">
      <c r="B8" s="5"/>
      <c r="C8" s="6"/>
      <c r="D8" s="7"/>
      <c r="E8" s="45"/>
      <c r="F8" s="45"/>
      <c r="G8" s="45"/>
      <c r="H8" s="45"/>
      <c r="I8" s="8"/>
    </row>
    <row r="9" spans="2:9" ht="9" customHeight="1" x14ac:dyDescent="0.25">
      <c r="B9" s="5"/>
      <c r="C9" s="6"/>
      <c r="D9" s="7"/>
      <c r="E9" s="45"/>
      <c r="F9" s="45"/>
      <c r="G9" s="45"/>
      <c r="H9" s="45"/>
      <c r="I9" s="8"/>
    </row>
    <row r="10" spans="2:9" ht="9" customHeight="1" x14ac:dyDescent="0.25">
      <c r="B10" s="5"/>
      <c r="C10" s="6"/>
      <c r="D10" s="7"/>
      <c r="E10" s="45"/>
      <c r="F10" s="45"/>
      <c r="G10" s="45"/>
      <c r="H10" s="45"/>
      <c r="I10" s="8"/>
    </row>
    <row r="11" spans="2:9" ht="9" customHeight="1" x14ac:dyDescent="0.25">
      <c r="B11" s="5"/>
      <c r="C11" s="6"/>
      <c r="D11" s="7"/>
      <c r="E11" s="46" t="str">
        <f>IF(Paramètres!C5&lt;&gt;"",Paramètres!C5,"")</f>
        <v xml:space="preserve">  </v>
      </c>
      <c r="F11" s="46"/>
      <c r="G11" s="46"/>
      <c r="H11" s="46"/>
      <c r="I11" s="8"/>
    </row>
    <row r="12" spans="2:9" ht="9" customHeight="1" x14ac:dyDescent="0.25">
      <c r="B12" s="5"/>
      <c r="C12" s="6"/>
      <c r="D12" s="7"/>
      <c r="E12" s="46"/>
      <c r="F12" s="46"/>
      <c r="G12" s="46"/>
      <c r="H12" s="46"/>
      <c r="I12" s="8"/>
    </row>
    <row r="13" spans="2:9" ht="9" customHeight="1" x14ac:dyDescent="0.25">
      <c r="B13" s="5"/>
      <c r="C13" s="6"/>
      <c r="D13" s="7"/>
      <c r="E13" s="46"/>
      <c r="F13" s="46"/>
      <c r="G13" s="46"/>
      <c r="H13" s="46"/>
      <c r="I13" s="8"/>
    </row>
    <row r="14" spans="2:9" ht="9" customHeight="1" x14ac:dyDescent="0.25">
      <c r="B14" s="5"/>
      <c r="C14" s="6"/>
      <c r="D14" s="7"/>
      <c r="E14" s="46"/>
      <c r="F14" s="46"/>
      <c r="G14" s="46"/>
      <c r="H14" s="46"/>
      <c r="I14" s="8"/>
    </row>
    <row r="15" spans="2:9" ht="9" customHeight="1" x14ac:dyDescent="0.25">
      <c r="B15" s="5"/>
      <c r="C15" s="6"/>
      <c r="D15" s="7"/>
      <c r="E15" s="46"/>
      <c r="F15" s="46"/>
      <c r="G15" s="46"/>
      <c r="H15" s="46"/>
      <c r="I15" s="8"/>
    </row>
    <row r="16" spans="2:9" ht="9" customHeight="1" x14ac:dyDescent="0.25">
      <c r="B16" s="5"/>
      <c r="C16" s="6"/>
      <c r="D16" s="7"/>
      <c r="E16" s="46"/>
      <c r="F16" s="46"/>
      <c r="G16" s="46"/>
      <c r="H16" s="46"/>
      <c r="I16" s="8"/>
    </row>
    <row r="17" spans="2:9" ht="9" customHeight="1" x14ac:dyDescent="0.25">
      <c r="B17" s="5"/>
      <c r="C17" s="6"/>
      <c r="D17" s="7"/>
      <c r="E17" s="46"/>
      <c r="F17" s="46"/>
      <c r="G17" s="46"/>
      <c r="H17" s="46"/>
      <c r="I17" s="8"/>
    </row>
    <row r="18" spans="2:9" ht="9" customHeight="1" x14ac:dyDescent="0.25">
      <c r="B18" s="5"/>
      <c r="C18" s="6"/>
      <c r="D18" s="7"/>
      <c r="E18" s="46"/>
      <c r="F18" s="46"/>
      <c r="G18" s="46"/>
      <c r="H18" s="46"/>
      <c r="I18" s="8"/>
    </row>
    <row r="19" spans="2:9" ht="9" customHeight="1" x14ac:dyDescent="0.25">
      <c r="B19" s="5"/>
      <c r="C19" s="6"/>
      <c r="D19" s="7"/>
      <c r="E19" s="46"/>
      <c r="F19" s="46"/>
      <c r="G19" s="46"/>
      <c r="H19" s="46"/>
      <c r="I19" s="8"/>
    </row>
    <row r="20" spans="2:9" ht="9" customHeight="1" x14ac:dyDescent="0.25">
      <c r="B20" s="5"/>
      <c r="C20" s="6"/>
      <c r="D20" s="7"/>
      <c r="E20" s="46" t="str">
        <f>IF(Paramètres!C24&lt;&gt;"",Paramètres!C24,"") &amp; CHAR(10) &amp; IF(Paramètres!C26&lt;&gt;"",Paramètres!C26,"") &amp; CHAR(10) &amp; IF(Paramètres!C28&lt;&gt;"",Paramètres!C28,"")</f>
        <v>Maitre d'ouvrage : Direction Régionale France Travail Nouvelle Aquitaine Service Immobilier et Logistique
33056 Bordeaux Cedex
87 rue Nuyens TSA 90001</v>
      </c>
      <c r="F20" s="46"/>
      <c r="G20" s="46"/>
      <c r="H20" s="46"/>
      <c r="I20" s="8"/>
    </row>
    <row r="21" spans="2:9" ht="9" customHeight="1" x14ac:dyDescent="0.25">
      <c r="B21" s="5"/>
      <c r="C21" s="6"/>
      <c r="D21" s="7"/>
      <c r="E21" s="46"/>
      <c r="F21" s="46"/>
      <c r="G21" s="46"/>
      <c r="H21" s="46"/>
      <c r="I21" s="8"/>
    </row>
    <row r="22" spans="2:9" ht="9" customHeight="1" x14ac:dyDescent="0.25">
      <c r="B22" s="5"/>
      <c r="C22" s="6"/>
      <c r="D22" s="7"/>
      <c r="E22" s="46"/>
      <c r="F22" s="46"/>
      <c r="G22" s="46"/>
      <c r="H22" s="46"/>
      <c r="I22" s="8"/>
    </row>
    <row r="23" spans="2:9" ht="9" customHeight="1" x14ac:dyDescent="0.25">
      <c r="B23" s="5"/>
      <c r="C23" s="6"/>
      <c r="D23" s="7"/>
      <c r="E23" s="46"/>
      <c r="F23" s="46"/>
      <c r="G23" s="46"/>
      <c r="H23" s="46"/>
      <c r="I23" s="8"/>
    </row>
    <row r="24" spans="2:9" ht="9" customHeight="1" x14ac:dyDescent="0.25">
      <c r="B24" s="5"/>
      <c r="C24" s="6"/>
      <c r="D24" s="7"/>
      <c r="E24" s="46"/>
      <c r="F24" s="46"/>
      <c r="G24" s="46"/>
      <c r="H24" s="46"/>
      <c r="I24" s="8"/>
    </row>
    <row r="25" spans="2:9" ht="9" customHeight="1" x14ac:dyDescent="0.25">
      <c r="B25" s="5"/>
      <c r="C25" s="6"/>
      <c r="D25" s="7"/>
      <c r="E25" s="46"/>
      <c r="F25" s="46"/>
      <c r="G25" s="46"/>
      <c r="H25" s="46"/>
      <c r="I25" s="8"/>
    </row>
    <row r="26" spans="2:9" ht="9" customHeight="1" x14ac:dyDescent="0.25">
      <c r="B26" s="5"/>
      <c r="C26" s="6"/>
      <c r="D26" s="7"/>
      <c r="E26" s="46"/>
      <c r="F26" s="46"/>
      <c r="G26" s="46"/>
      <c r="H26" s="46"/>
      <c r="I26" s="8"/>
    </row>
    <row r="27" spans="2:9" ht="9" customHeight="1" x14ac:dyDescent="0.25">
      <c r="B27" s="5"/>
      <c r="C27" s="6"/>
      <c r="D27" s="7"/>
      <c r="E27" s="46"/>
      <c r="F27" s="46"/>
      <c r="G27" s="46"/>
      <c r="H27" s="46"/>
      <c r="I27" s="8"/>
    </row>
    <row r="28" spans="2:9" ht="9" customHeight="1" x14ac:dyDescent="0.25">
      <c r="B28" s="5"/>
      <c r="C28" s="6"/>
      <c r="D28" s="7"/>
      <c r="E28" s="45"/>
      <c r="F28" s="45"/>
      <c r="G28" s="45"/>
      <c r="H28" s="45"/>
      <c r="I28" s="8"/>
    </row>
    <row r="29" spans="2:9" ht="9" customHeight="1" x14ac:dyDescent="0.25">
      <c r="B29" s="5"/>
      <c r="C29" s="6"/>
      <c r="D29" s="7"/>
      <c r="E29" s="45"/>
      <c r="F29" s="45"/>
      <c r="G29" s="45"/>
      <c r="H29" s="45"/>
      <c r="I29" s="8"/>
    </row>
    <row r="30" spans="2:9" ht="9" customHeight="1" x14ac:dyDescent="0.25">
      <c r="B30" s="5"/>
      <c r="C30" s="6"/>
      <c r="D30" s="7"/>
      <c r="E30" s="45"/>
      <c r="F30" s="45"/>
      <c r="G30" s="45"/>
      <c r="H30" s="45"/>
      <c r="I30" s="8"/>
    </row>
    <row r="31" spans="2:9" ht="9" customHeight="1" x14ac:dyDescent="0.25">
      <c r="B31" s="5"/>
      <c r="C31" s="6"/>
      <c r="D31" s="7"/>
      <c r="E31" s="45"/>
      <c r="F31" s="45"/>
      <c r="G31" s="45"/>
      <c r="H31" s="45"/>
      <c r="I31" s="8"/>
    </row>
    <row r="32" spans="2:9" ht="9" customHeight="1" x14ac:dyDescent="0.25">
      <c r="B32" s="5"/>
      <c r="C32" s="6"/>
      <c r="D32" s="7"/>
      <c r="E32" s="45"/>
      <c r="F32" s="45"/>
      <c r="G32" s="45"/>
      <c r="H32" s="45"/>
      <c r="I32" s="8"/>
    </row>
    <row r="33" spans="2:9" ht="9" customHeight="1" x14ac:dyDescent="0.25">
      <c r="B33" s="5"/>
      <c r="C33" s="6"/>
      <c r="D33" s="7"/>
      <c r="E33" s="45"/>
      <c r="F33" s="45"/>
      <c r="G33" s="45"/>
      <c r="H33" s="45"/>
      <c r="I33" s="8"/>
    </row>
    <row r="34" spans="2:9" ht="9" customHeight="1" x14ac:dyDescent="0.25">
      <c r="B34" s="5"/>
      <c r="C34" s="6"/>
      <c r="D34" s="7"/>
      <c r="E34" s="45"/>
      <c r="F34" s="45"/>
      <c r="G34" s="45"/>
      <c r="H34" s="45"/>
      <c r="I34" s="8"/>
    </row>
    <row r="35" spans="2:9" ht="9" customHeight="1" x14ac:dyDescent="0.25">
      <c r="B35" s="5"/>
      <c r="C35" s="6"/>
      <c r="D35" s="7"/>
      <c r="E35" s="45"/>
      <c r="F35" s="45"/>
      <c r="G35" s="45"/>
      <c r="H35" s="45"/>
      <c r="I35" s="8"/>
    </row>
    <row r="36" spans="2:9" ht="9" customHeight="1" x14ac:dyDescent="0.25">
      <c r="B36" s="5"/>
      <c r="C36" s="6"/>
      <c r="D36" s="7"/>
      <c r="E36" s="45"/>
      <c r="F36" s="45"/>
      <c r="G36" s="45"/>
      <c r="H36" s="45"/>
      <c r="I36" s="8"/>
    </row>
    <row r="37" spans="2:9" ht="9" customHeight="1" x14ac:dyDescent="0.25">
      <c r="B37" s="5"/>
      <c r="C37" s="6"/>
      <c r="D37" s="7"/>
      <c r="E37" s="45"/>
      <c r="F37" s="45"/>
      <c r="G37" s="45"/>
      <c r="H37" s="45"/>
      <c r="I37" s="8"/>
    </row>
    <row r="38" spans="2:9" ht="9" customHeight="1" x14ac:dyDescent="0.25">
      <c r="B38" s="5"/>
      <c r="C38" s="6"/>
      <c r="D38" s="7"/>
      <c r="E38" s="45"/>
      <c r="F38" s="45"/>
      <c r="G38" s="45"/>
      <c r="H38" s="45"/>
      <c r="I38" s="8"/>
    </row>
    <row r="39" spans="2:9" ht="9" customHeight="1" x14ac:dyDescent="0.25">
      <c r="B39" s="5"/>
      <c r="C39" s="6"/>
      <c r="D39" s="7"/>
      <c r="E39" s="45"/>
      <c r="F39" s="45"/>
      <c r="G39" s="45"/>
      <c r="H39" s="45"/>
      <c r="I39" s="8"/>
    </row>
    <row r="40" spans="2:9" ht="9" customHeight="1" x14ac:dyDescent="0.25">
      <c r="B40" s="5"/>
      <c r="C40" s="6"/>
      <c r="D40" s="7"/>
      <c r="E40" s="45"/>
      <c r="F40" s="45"/>
      <c r="G40" s="45"/>
      <c r="H40" s="45"/>
      <c r="I40" s="8"/>
    </row>
    <row r="41" spans="2:9" ht="9" customHeight="1" x14ac:dyDescent="0.25">
      <c r="B41" s="5"/>
      <c r="C41" s="6"/>
      <c r="D41" s="7"/>
      <c r="E41" s="45"/>
      <c r="F41" s="45"/>
      <c r="G41" s="45"/>
      <c r="H41" s="45"/>
      <c r="I41" s="8"/>
    </row>
    <row r="42" spans="2:9" ht="9" customHeight="1" x14ac:dyDescent="0.25">
      <c r="B42" s="5"/>
      <c r="C42" s="6"/>
      <c r="D42" s="7"/>
      <c r="E42" s="45"/>
      <c r="F42" s="45"/>
      <c r="G42" s="45"/>
      <c r="H42" s="45"/>
      <c r="I42" s="8"/>
    </row>
    <row r="43" spans="2:9" ht="9" customHeight="1" x14ac:dyDescent="0.25">
      <c r="B43" s="5"/>
      <c r="C43" s="6"/>
      <c r="D43" s="7"/>
      <c r="E43" s="45"/>
      <c r="F43" s="45"/>
      <c r="G43" s="45"/>
      <c r="H43" s="45"/>
      <c r="I43" s="8"/>
    </row>
    <row r="44" spans="2:9" ht="9" customHeight="1" x14ac:dyDescent="0.25">
      <c r="B44" s="5"/>
      <c r="C44" s="6"/>
      <c r="D44" s="7"/>
      <c r="E44" s="45"/>
      <c r="F44" s="45"/>
      <c r="G44" s="45"/>
      <c r="H44" s="45"/>
      <c r="I44" s="8"/>
    </row>
    <row r="45" spans="2:9" ht="9" customHeight="1" x14ac:dyDescent="0.25">
      <c r="B45" s="5"/>
      <c r="C45" s="6"/>
      <c r="D45" s="7"/>
      <c r="E45" s="45"/>
      <c r="F45" s="45"/>
      <c r="G45" s="45"/>
      <c r="H45" s="4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5"/>
      <c r="F47" s="45"/>
      <c r="G47" s="45"/>
      <c r="H47" s="45"/>
      <c r="I47" s="8"/>
    </row>
    <row r="48" spans="2:9" ht="9" customHeight="1" x14ac:dyDescent="0.25">
      <c r="B48" s="5"/>
      <c r="C48" s="6"/>
      <c r="D48" s="7"/>
      <c r="E48" s="45"/>
      <c r="F48" s="45"/>
      <c r="G48" s="45"/>
      <c r="H48" s="45"/>
      <c r="I48" s="8"/>
    </row>
    <row r="49" spans="2:9" ht="9" customHeight="1" x14ac:dyDescent="0.25">
      <c r="B49" s="5"/>
      <c r="C49" s="6"/>
      <c r="D49" s="7"/>
      <c r="E49" s="45"/>
      <c r="F49" s="45"/>
      <c r="G49" s="45"/>
      <c r="H49" s="45"/>
      <c r="I49" s="8"/>
    </row>
    <row r="50" spans="2:9" ht="9" customHeight="1" x14ac:dyDescent="0.25">
      <c r="B50" s="5"/>
      <c r="C50" s="6"/>
      <c r="D50" s="7"/>
      <c r="E50" s="45"/>
      <c r="F50" s="45"/>
      <c r="G50" s="45"/>
      <c r="H50" s="45"/>
      <c r="I50" s="8"/>
    </row>
    <row r="51" spans="2:9" ht="9" customHeight="1" x14ac:dyDescent="0.25">
      <c r="B51" s="5"/>
      <c r="C51" s="6"/>
      <c r="D51" s="7"/>
      <c r="E51" s="45"/>
      <c r="F51" s="45"/>
      <c r="G51" s="45"/>
      <c r="H51" s="45"/>
      <c r="I51" s="8"/>
    </row>
    <row r="52" spans="2:9" ht="9" customHeight="1" x14ac:dyDescent="0.25">
      <c r="B52" s="5"/>
      <c r="C52" s="6"/>
      <c r="D52" s="7"/>
      <c r="E52" s="45"/>
      <c r="F52" s="45"/>
      <c r="G52" s="45"/>
      <c r="H52" s="45"/>
      <c r="I52" s="8"/>
    </row>
    <row r="53" spans="2:9" ht="9" customHeight="1" x14ac:dyDescent="0.25">
      <c r="B53" s="5"/>
      <c r="C53" s="6"/>
      <c r="D53" s="7"/>
      <c r="E53" s="45"/>
      <c r="F53" s="45"/>
      <c r="G53" s="45"/>
      <c r="H53" s="45"/>
      <c r="I53" s="8"/>
    </row>
    <row r="54" spans="2:9" ht="9" customHeight="1" x14ac:dyDescent="0.25">
      <c r="B54" s="5"/>
      <c r="C54" s="6"/>
      <c r="D54" s="7"/>
      <c r="E54" s="45"/>
      <c r="F54" s="45"/>
      <c r="G54" s="45"/>
      <c r="H54" s="45"/>
      <c r="I54" s="8"/>
    </row>
    <row r="55" spans="2:9" ht="9" customHeight="1" x14ac:dyDescent="0.25">
      <c r="B55" s="5"/>
      <c r="C55" s="6"/>
      <c r="D55" s="7"/>
      <c r="E55" s="45"/>
      <c r="F55" s="45"/>
      <c r="G55" s="45"/>
      <c r="H55" s="45"/>
      <c r="I55" s="8"/>
    </row>
    <row r="56" spans="2:9" ht="9" customHeight="1" x14ac:dyDescent="0.25">
      <c r="B56" s="5"/>
      <c r="C56" s="6"/>
      <c r="D56" s="7"/>
      <c r="E56" s="45"/>
      <c r="F56" s="45"/>
      <c r="G56" s="45"/>
      <c r="H56" s="45"/>
      <c r="I56" s="8"/>
    </row>
    <row r="57" spans="2:9" ht="9" customHeight="1" x14ac:dyDescent="0.25">
      <c r="B57" s="5"/>
      <c r="C57" s="6"/>
      <c r="D57" s="7"/>
      <c r="E57" s="45"/>
      <c r="F57" s="45"/>
      <c r="G57" s="45"/>
      <c r="H57" s="45"/>
      <c r="I57" s="8"/>
    </row>
    <row r="58" spans="2:9" ht="9" customHeight="1" x14ac:dyDescent="0.25">
      <c r="B58" s="5"/>
      <c r="C58" s="6"/>
      <c r="D58" s="7"/>
      <c r="E58" s="45"/>
      <c r="F58" s="45"/>
      <c r="G58" s="45"/>
      <c r="H58" s="45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7" t="str">
        <f>IF(Paramètres!C9&lt;&gt;"",Paramètres!C9,"")</f>
        <v>Lot n°3</v>
      </c>
      <c r="F60" s="47"/>
      <c r="G60" s="47"/>
      <c r="H60" s="47"/>
      <c r="I60" s="8"/>
    </row>
    <row r="61" spans="2:9" ht="9" customHeight="1" x14ac:dyDescent="0.25">
      <c r="B61" s="5"/>
      <c r="C61" s="6"/>
      <c r="D61" s="7"/>
      <c r="E61" s="47"/>
      <c r="F61" s="47"/>
      <c r="G61" s="47"/>
      <c r="H61" s="47"/>
      <c r="I61" s="8"/>
    </row>
    <row r="62" spans="2:9" ht="9" customHeight="1" x14ac:dyDescent="0.25">
      <c r="B62" s="5"/>
      <c r="C62" s="6"/>
      <c r="D62" s="7"/>
      <c r="E62" s="47"/>
      <c r="F62" s="47"/>
      <c r="G62" s="47"/>
      <c r="H62" s="47"/>
      <c r="I62" s="8"/>
    </row>
    <row r="63" spans="2:9" ht="9" customHeight="1" x14ac:dyDescent="0.25">
      <c r="B63" s="5"/>
      <c r="C63" s="6"/>
      <c r="D63" s="7"/>
      <c r="E63" s="47" t="str">
        <f>IF(Paramètres!C11&lt;&gt;"",Paramètres!C11,"")</f>
        <v>PLATRERIE - ISOLATION - MENUISERIES - FAUX PLAFOND - CLOISON MODULAIRE - MUR MOBILE</v>
      </c>
      <c r="F63" s="47"/>
      <c r="G63" s="47"/>
      <c r="H63" s="47"/>
      <c r="I63" s="8"/>
    </row>
    <row r="64" spans="2:9" ht="9" customHeight="1" x14ac:dyDescent="0.25">
      <c r="B64" s="5"/>
      <c r="C64" s="6"/>
      <c r="D64" s="7"/>
      <c r="E64" s="47"/>
      <c r="F64" s="47"/>
      <c r="G64" s="47"/>
      <c r="H64" s="47"/>
      <c r="I64" s="8"/>
    </row>
    <row r="65" spans="2:9" ht="9" customHeight="1" x14ac:dyDescent="0.25">
      <c r="B65" s="5"/>
      <c r="C65" s="6"/>
      <c r="D65" s="7"/>
      <c r="E65" s="47"/>
      <c r="F65" s="47"/>
      <c r="G65" s="47"/>
      <c r="H65" s="47"/>
      <c r="I65" s="8"/>
    </row>
    <row r="66" spans="2:9" ht="9" customHeight="1" x14ac:dyDescent="0.25">
      <c r="B66" s="5"/>
      <c r="C66" s="6"/>
      <c r="D66" s="7"/>
      <c r="E66" s="47"/>
      <c r="F66" s="47"/>
      <c r="G66" s="47"/>
      <c r="H66" s="47"/>
      <c r="I66" s="8"/>
    </row>
    <row r="67" spans="2:9" ht="9" customHeight="1" x14ac:dyDescent="0.25">
      <c r="B67" s="5"/>
      <c r="C67" s="6"/>
      <c r="D67" s="7"/>
      <c r="E67" s="47"/>
      <c r="F67" s="47"/>
      <c r="G67" s="47"/>
      <c r="H67" s="47"/>
      <c r="I67" s="8"/>
    </row>
    <row r="68" spans="2:9" ht="9" customHeight="1" x14ac:dyDescent="0.25">
      <c r="B68" s="5"/>
      <c r="C68" s="6"/>
      <c r="D68" s="7"/>
      <c r="E68" s="47"/>
      <c r="F68" s="47"/>
      <c r="G68" s="47"/>
      <c r="H68" s="47"/>
      <c r="I68" s="8"/>
    </row>
    <row r="69" spans="2:9" ht="9" customHeight="1" x14ac:dyDescent="0.25">
      <c r="B69" s="5"/>
      <c r="C69" s="6"/>
      <c r="D69" s="7"/>
      <c r="E69" s="47"/>
      <c r="F69" s="47"/>
      <c r="G69" s="47"/>
      <c r="H69" s="47"/>
      <c r="I69" s="8"/>
    </row>
    <row r="70" spans="2:9" ht="9" customHeight="1" x14ac:dyDescent="0.25">
      <c r="B70" s="5"/>
      <c r="C70" s="6"/>
      <c r="D70" s="7"/>
      <c r="E70" s="48" t="str">
        <f>IF(Paramètres!C3&lt;&gt;"",Paramètres!C3,"")</f>
        <v>DPGF</v>
      </c>
      <c r="F70" s="49"/>
      <c r="G70" s="49"/>
      <c r="H70" s="50"/>
      <c r="I70" s="8"/>
    </row>
    <row r="71" spans="2:9" ht="9" customHeight="1" x14ac:dyDescent="0.25">
      <c r="B71" s="5"/>
      <c r="C71" s="6"/>
      <c r="D71" s="7"/>
      <c r="E71" s="51"/>
      <c r="F71" s="46"/>
      <c r="G71" s="46"/>
      <c r="H71" s="52"/>
      <c r="I71" s="8"/>
    </row>
    <row r="72" spans="2:9" ht="9" customHeight="1" x14ac:dyDescent="0.25">
      <c r="B72" s="5"/>
      <c r="C72" s="6"/>
      <c r="D72" s="7"/>
      <c r="E72" s="51"/>
      <c r="F72" s="46"/>
      <c r="G72" s="46"/>
      <c r="H72" s="52"/>
      <c r="I72" s="8"/>
    </row>
    <row r="73" spans="2:9" ht="9" customHeight="1" x14ac:dyDescent="0.25">
      <c r="B73" s="5"/>
      <c r="C73" s="6"/>
      <c r="D73" s="7"/>
      <c r="E73" s="51"/>
      <c r="F73" s="46"/>
      <c r="G73" s="46"/>
      <c r="H73" s="52"/>
      <c r="I73" s="8"/>
    </row>
    <row r="74" spans="2:9" ht="9" customHeight="1" x14ac:dyDescent="0.25">
      <c r="B74" s="5"/>
      <c r="C74" s="6"/>
      <c r="D74" s="7"/>
      <c r="E74" s="51"/>
      <c r="F74" s="46"/>
      <c r="G74" s="46"/>
      <c r="H74" s="52"/>
      <c r="I74" s="8"/>
    </row>
    <row r="75" spans="2:9" ht="9" customHeight="1" x14ac:dyDescent="0.25">
      <c r="B75" s="5"/>
      <c r="C75" s="6"/>
      <c r="D75" s="7"/>
      <c r="E75" s="51"/>
      <c r="F75" s="46"/>
      <c r="G75" s="46"/>
      <c r="H75" s="52"/>
      <c r="I75" s="8"/>
    </row>
    <row r="76" spans="2:9" ht="9" customHeight="1" x14ac:dyDescent="0.25">
      <c r="B76" s="5"/>
      <c r="C76" s="6"/>
      <c r="D76" s="7"/>
      <c r="E76" s="53"/>
      <c r="F76" s="54"/>
      <c r="G76" s="54"/>
      <c r="H76" s="55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"/>
      <c r="C78" s="6"/>
      <c r="D78" s="7"/>
      <c r="E78" s="7"/>
      <c r="F78" s="56" t="s">
        <v>0</v>
      </c>
      <c r="G78" s="56">
        <f>IF(Paramètres!C7&lt;&gt;"",Paramètres!C7,"")</f>
        <v>24928</v>
      </c>
      <c r="H78" s="7"/>
      <c r="I78" s="8"/>
    </row>
    <row r="79" spans="2:9" ht="9" customHeight="1" x14ac:dyDescent="0.25">
      <c r="B79" s="5"/>
      <c r="C79" s="6"/>
      <c r="D79" s="7"/>
      <c r="E79" s="7"/>
      <c r="F79" s="56"/>
      <c r="G79" s="56"/>
      <c r="H79" s="7"/>
      <c r="I79" s="8"/>
    </row>
    <row r="80" spans="2:9" ht="9" customHeight="1" x14ac:dyDescent="0.25">
      <c r="B80" s="5"/>
      <c r="C80" s="6"/>
      <c r="D80" s="7"/>
      <c r="E80" s="7"/>
      <c r="F80" s="56" t="s">
        <v>1</v>
      </c>
      <c r="G80" s="56" t="str">
        <f>IF(Paramètres!C13&lt;&gt;"",Paramètres!C13,"")</f>
        <v>26/03/2025</v>
      </c>
      <c r="H80" s="7"/>
      <c r="I80" s="8"/>
    </row>
    <row r="81" spans="2:9" ht="9" customHeight="1" x14ac:dyDescent="0.25">
      <c r="B81" s="5"/>
      <c r="C81" s="6"/>
      <c r="D81" s="7"/>
      <c r="E81" s="7"/>
      <c r="F81" s="56"/>
      <c r="G81" s="56"/>
      <c r="H81" s="7"/>
      <c r="I81" s="8"/>
    </row>
    <row r="82" spans="2:9" ht="9" customHeight="1" x14ac:dyDescent="0.25">
      <c r="B82" s="5"/>
      <c r="C82" s="6"/>
      <c r="D82" s="7"/>
      <c r="E82" s="7"/>
      <c r="F82" s="56" t="s">
        <v>2</v>
      </c>
      <c r="G82" s="56" t="str">
        <f>IF(Paramètres!C15&lt;&gt;"",Paramètres!C15,"")</f>
        <v>DCE</v>
      </c>
      <c r="H82" s="7"/>
      <c r="I82" s="8"/>
    </row>
    <row r="83" spans="2:9" ht="9" customHeight="1" x14ac:dyDescent="0.25">
      <c r="B83" s="5"/>
      <c r="C83" s="6"/>
      <c r="D83" s="7"/>
      <c r="E83" s="7"/>
      <c r="F83" s="56"/>
      <c r="G83" s="56"/>
      <c r="H83" s="7"/>
      <c r="I83" s="8"/>
    </row>
    <row r="84" spans="2:9" ht="9" customHeight="1" x14ac:dyDescent="0.25">
      <c r="B84" s="5"/>
      <c r="C84" s="6"/>
      <c r="D84" s="7"/>
      <c r="E84" s="7"/>
      <c r="F84" s="56" t="s">
        <v>3</v>
      </c>
      <c r="G84" s="56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6"/>
      <c r="G85" s="56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644"/>
  <sheetViews>
    <sheetView showGridLines="0" workbookViewId="0">
      <pane ySplit="3" topLeftCell="A4" activePane="bottomLeft" state="frozen"/>
      <selection pane="bottomLeft" activeCell="I9" sqref="I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</row>
    <row r="3" spans="1:17" ht="67.5" x14ac:dyDescent="0.25">
      <c r="A3" s="7" t="s">
        <v>20</v>
      </c>
      <c r="B3" s="13" t="s">
        <v>21</v>
      </c>
      <c r="C3" s="57" t="s">
        <v>22</v>
      </c>
      <c r="D3" s="57"/>
      <c r="E3" s="57"/>
      <c r="F3" s="13" t="s">
        <v>9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54" customHeight="1" x14ac:dyDescent="0.25">
      <c r="A4" s="7">
        <v>2</v>
      </c>
      <c r="B4" s="14" t="s">
        <v>34</v>
      </c>
      <c r="C4" s="58" t="s">
        <v>35</v>
      </c>
      <c r="D4" s="58"/>
      <c r="E4" s="58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36</v>
      </c>
    </row>
    <row r="7" spans="1:17" ht="18.600000000000001" customHeight="1" x14ac:dyDescent="0.25">
      <c r="A7" s="7">
        <v>3</v>
      </c>
      <c r="B7" s="16" t="s">
        <v>37</v>
      </c>
      <c r="C7" s="59" t="s">
        <v>38</v>
      </c>
      <c r="D7" s="59"/>
      <c r="E7" s="59"/>
      <c r="F7" s="17"/>
      <c r="G7" s="17"/>
      <c r="H7" s="17"/>
      <c r="I7" s="17"/>
      <c r="J7" s="18"/>
      <c r="K7" s="7"/>
    </row>
    <row r="8" spans="1:17" ht="18" customHeight="1" x14ac:dyDescent="0.25">
      <c r="A8" s="7">
        <v>4</v>
      </c>
      <c r="B8" s="16" t="s">
        <v>39</v>
      </c>
      <c r="C8" s="60" t="s">
        <v>40</v>
      </c>
      <c r="D8" s="60"/>
      <c r="E8" s="60"/>
      <c r="F8" s="19"/>
      <c r="G8" s="19"/>
      <c r="H8" s="19"/>
      <c r="I8" s="19"/>
      <c r="J8" s="20"/>
      <c r="K8" s="7"/>
    </row>
    <row r="9" spans="1:17" x14ac:dyDescent="0.25">
      <c r="A9" s="7">
        <v>9</v>
      </c>
      <c r="B9" s="21" t="s">
        <v>41</v>
      </c>
      <c r="C9" s="61" t="s">
        <v>42</v>
      </c>
      <c r="D9" s="62"/>
      <c r="E9" s="62"/>
      <c r="F9" s="23" t="s">
        <v>43</v>
      </c>
      <c r="G9" s="24">
        <v>1</v>
      </c>
      <c r="H9" s="24"/>
      <c r="I9" s="25"/>
      <c r="J9" s="26">
        <f>IF(AND(G9= "",H9= ""), 0, ROUND(ROUND(I9, 2) * ROUND(IF(H9="",G9,H9),  0), 2))</f>
        <v>0</v>
      </c>
      <c r="K9" s="7"/>
      <c r="M9" s="27">
        <v>0.2</v>
      </c>
      <c r="Q9" s="7">
        <v>2078</v>
      </c>
    </row>
    <row r="10" spans="1:17" hidden="1" x14ac:dyDescent="0.25">
      <c r="A10" s="7" t="s">
        <v>44</v>
      </c>
    </row>
    <row r="11" spans="1:17" hidden="1" x14ac:dyDescent="0.25">
      <c r="A11" s="7" t="s">
        <v>44</v>
      </c>
    </row>
    <row r="12" spans="1:17" hidden="1" x14ac:dyDescent="0.25">
      <c r="A12" s="7" t="s">
        <v>44</v>
      </c>
    </row>
    <row r="13" spans="1:17" hidden="1" x14ac:dyDescent="0.25">
      <c r="A13" s="7" t="s">
        <v>44</v>
      </c>
    </row>
    <row r="14" spans="1:17" hidden="1" x14ac:dyDescent="0.25">
      <c r="A14" s="7" t="s">
        <v>45</v>
      </c>
    </row>
    <row r="15" spans="1:17" x14ac:dyDescent="0.25">
      <c r="A15" s="7">
        <v>9</v>
      </c>
      <c r="B15" s="21" t="s">
        <v>46</v>
      </c>
      <c r="C15" s="61" t="s">
        <v>47</v>
      </c>
      <c r="D15" s="62"/>
      <c r="E15" s="62"/>
      <c r="F15" s="23" t="s">
        <v>43</v>
      </c>
      <c r="G15" s="24">
        <v>1</v>
      </c>
      <c r="H15" s="24"/>
      <c r="I15" s="25"/>
      <c r="J15" s="26">
        <f>IF(AND(G15= "",H15= ""), 0, ROUND(ROUND(I15, 2) * ROUND(IF(H15="",G15,H15),  0), 2))</f>
        <v>0</v>
      </c>
      <c r="K15" s="7"/>
      <c r="M15" s="27">
        <v>0.2</v>
      </c>
      <c r="Q15" s="7">
        <v>2078</v>
      </c>
    </row>
    <row r="16" spans="1:17" hidden="1" x14ac:dyDescent="0.25">
      <c r="A16" s="7" t="s">
        <v>44</v>
      </c>
    </row>
    <row r="17" spans="1:17" hidden="1" x14ac:dyDescent="0.25">
      <c r="A17" s="7" t="s">
        <v>44</v>
      </c>
    </row>
    <row r="18" spans="1:17" hidden="1" x14ac:dyDescent="0.25">
      <c r="A18" s="7" t="s">
        <v>45</v>
      </c>
    </row>
    <row r="19" spans="1:17" hidden="1" x14ac:dyDescent="0.25">
      <c r="A19" s="7" t="s">
        <v>48</v>
      </c>
    </row>
    <row r="20" spans="1:17" x14ac:dyDescent="0.25">
      <c r="A20" s="7">
        <v>4</v>
      </c>
      <c r="B20" s="16" t="s">
        <v>49</v>
      </c>
      <c r="C20" s="60" t="s">
        <v>50</v>
      </c>
      <c r="D20" s="60"/>
      <c r="E20" s="60"/>
      <c r="F20" s="19"/>
      <c r="G20" s="19"/>
      <c r="H20" s="19"/>
      <c r="I20" s="19"/>
      <c r="J20" s="20"/>
      <c r="K20" s="7"/>
    </row>
    <row r="21" spans="1:17" hidden="1" x14ac:dyDescent="0.25">
      <c r="A21" s="7" t="s">
        <v>51</v>
      </c>
    </row>
    <row r="22" spans="1:17" x14ac:dyDescent="0.25">
      <c r="A22" s="7">
        <v>9</v>
      </c>
      <c r="B22" s="21" t="s">
        <v>52</v>
      </c>
      <c r="C22" s="61" t="s">
        <v>53</v>
      </c>
      <c r="D22" s="62"/>
      <c r="E22" s="62"/>
      <c r="F22" s="23" t="s">
        <v>43</v>
      </c>
      <c r="G22" s="24">
        <v>1</v>
      </c>
      <c r="H22" s="24"/>
      <c r="I22" s="25"/>
      <c r="J22" s="26">
        <f>IF(AND(G22= "",H22= ""), 0, ROUND(ROUND(I22, 2) * ROUND(IF(H22="",G22,H22),  0), 2))</f>
        <v>0</v>
      </c>
      <c r="K22" s="7"/>
      <c r="M22" s="27">
        <v>0.2</v>
      </c>
      <c r="Q22" s="7">
        <v>2078</v>
      </c>
    </row>
    <row r="23" spans="1:17" hidden="1" x14ac:dyDescent="0.25">
      <c r="A23" s="7" t="s">
        <v>44</v>
      </c>
    </row>
    <row r="24" spans="1:17" hidden="1" x14ac:dyDescent="0.25">
      <c r="A24" s="7" t="s">
        <v>44</v>
      </c>
    </row>
    <row r="25" spans="1:17" hidden="1" x14ac:dyDescent="0.25">
      <c r="A25" s="7" t="s">
        <v>44</v>
      </c>
    </row>
    <row r="26" spans="1:17" hidden="1" x14ac:dyDescent="0.25">
      <c r="A26" s="7" t="s">
        <v>44</v>
      </c>
    </row>
    <row r="27" spans="1:17" hidden="1" x14ac:dyDescent="0.25">
      <c r="A27" s="7" t="s">
        <v>45</v>
      </c>
    </row>
    <row r="28" spans="1:17" x14ac:dyDescent="0.25">
      <c r="A28" s="7">
        <v>9</v>
      </c>
      <c r="B28" s="21" t="s">
        <v>54</v>
      </c>
      <c r="C28" s="61" t="s">
        <v>50</v>
      </c>
      <c r="D28" s="62"/>
      <c r="E28" s="62"/>
      <c r="F28" s="23" t="s">
        <v>43</v>
      </c>
      <c r="G28" s="24">
        <v>1</v>
      </c>
      <c r="H28" s="24"/>
      <c r="I28" s="25"/>
      <c r="J28" s="26">
        <f>IF(AND(G28= "",H28= ""), 0, ROUND(ROUND(I28, 2) * ROUND(IF(H28="",G28,H28),  0), 2))</f>
        <v>0</v>
      </c>
      <c r="K28" s="7"/>
      <c r="M28" s="27">
        <v>0.2</v>
      </c>
      <c r="Q28" s="7">
        <v>2078</v>
      </c>
    </row>
    <row r="29" spans="1:17" hidden="1" x14ac:dyDescent="0.25">
      <c r="A29" s="7" t="s">
        <v>44</v>
      </c>
    </row>
    <row r="30" spans="1:17" hidden="1" x14ac:dyDescent="0.25">
      <c r="A30" s="7" t="s">
        <v>44</v>
      </c>
    </row>
    <row r="31" spans="1:17" hidden="1" x14ac:dyDescent="0.25">
      <c r="A31" s="7" t="s">
        <v>44</v>
      </c>
    </row>
    <row r="32" spans="1:17" hidden="1" x14ac:dyDescent="0.25">
      <c r="A32" s="7" t="s">
        <v>44</v>
      </c>
    </row>
    <row r="33" spans="1:17" x14ac:dyDescent="0.25">
      <c r="A33" s="7" t="s">
        <v>55</v>
      </c>
      <c r="B33" s="28"/>
      <c r="C33" s="63" t="s">
        <v>56</v>
      </c>
      <c r="D33" s="63"/>
      <c r="E33" s="63"/>
      <c r="F33" s="63"/>
      <c r="G33" s="63"/>
      <c r="H33" s="63"/>
      <c r="I33" s="63"/>
      <c r="J33" s="28"/>
    </row>
    <row r="34" spans="1:17" hidden="1" x14ac:dyDescent="0.25">
      <c r="A34" s="7" t="s">
        <v>44</v>
      </c>
    </row>
    <row r="35" spans="1:17" hidden="1" x14ac:dyDescent="0.25">
      <c r="A35" s="7" t="s">
        <v>45</v>
      </c>
    </row>
    <row r="36" spans="1:17" x14ac:dyDescent="0.25">
      <c r="A36" s="7">
        <v>9</v>
      </c>
      <c r="B36" s="21" t="s">
        <v>57</v>
      </c>
      <c r="C36" s="61" t="s">
        <v>58</v>
      </c>
      <c r="D36" s="62"/>
      <c r="E36" s="62"/>
      <c r="F36" s="23" t="s">
        <v>59</v>
      </c>
      <c r="G36" s="29">
        <v>20</v>
      </c>
      <c r="H36" s="29"/>
      <c r="I36" s="25"/>
      <c r="J36" s="26">
        <f>IF(AND(G36= "",H36= ""), 0, ROUND(ROUND(I36, 2) * ROUND(IF(H36="",G36,H36),  2), 2))</f>
        <v>0</v>
      </c>
      <c r="K36" s="7"/>
      <c r="M36" s="27">
        <v>0.2</v>
      </c>
      <c r="Q36" s="7">
        <v>2078</v>
      </c>
    </row>
    <row r="37" spans="1:17" hidden="1" x14ac:dyDescent="0.25">
      <c r="A37" s="7" t="s">
        <v>44</v>
      </c>
    </row>
    <row r="38" spans="1:17" x14ac:dyDescent="0.25">
      <c r="A38" s="7" t="s">
        <v>55</v>
      </c>
      <c r="B38" s="28"/>
      <c r="C38" s="63" t="s">
        <v>56</v>
      </c>
      <c r="D38" s="63"/>
      <c r="E38" s="63"/>
      <c r="F38" s="63"/>
      <c r="G38" s="63"/>
      <c r="H38" s="63"/>
      <c r="I38" s="63"/>
      <c r="J38" s="28"/>
    </row>
    <row r="39" spans="1:17" hidden="1" x14ac:dyDescent="0.25">
      <c r="A39" s="7" t="s">
        <v>44</v>
      </c>
    </row>
    <row r="40" spans="1:17" hidden="1" x14ac:dyDescent="0.25">
      <c r="A40" s="7" t="s">
        <v>45</v>
      </c>
    </row>
    <row r="41" spans="1:17" x14ac:dyDescent="0.25">
      <c r="A41" s="7">
        <v>9</v>
      </c>
      <c r="B41" s="21" t="s">
        <v>60</v>
      </c>
      <c r="C41" s="61" t="s">
        <v>61</v>
      </c>
      <c r="D41" s="62"/>
      <c r="E41" s="62"/>
      <c r="F41" s="23" t="s">
        <v>43</v>
      </c>
      <c r="G41" s="24">
        <v>1</v>
      </c>
      <c r="H41" s="24"/>
      <c r="I41" s="25"/>
      <c r="J41" s="26">
        <f>IF(AND(G41= "",H41= ""), 0, ROUND(ROUND(I41, 2) * ROUND(IF(H41="",G41,H41),  0), 2))</f>
        <v>0</v>
      </c>
      <c r="K41" s="7"/>
      <c r="M41" s="27">
        <v>0.2</v>
      </c>
      <c r="Q41" s="7">
        <v>2078</v>
      </c>
    </row>
    <row r="42" spans="1:17" hidden="1" x14ac:dyDescent="0.25">
      <c r="A42" s="7" t="s">
        <v>44</v>
      </c>
    </row>
    <row r="43" spans="1:17" hidden="1" x14ac:dyDescent="0.25">
      <c r="A43" s="7" t="s">
        <v>44</v>
      </c>
    </row>
    <row r="44" spans="1:17" hidden="1" x14ac:dyDescent="0.25">
      <c r="A44" s="7" t="s">
        <v>44</v>
      </c>
    </row>
    <row r="45" spans="1:17" x14ac:dyDescent="0.25">
      <c r="A45" s="7" t="s">
        <v>55</v>
      </c>
      <c r="B45" s="28"/>
      <c r="C45" s="63" t="s">
        <v>56</v>
      </c>
      <c r="D45" s="63"/>
      <c r="E45" s="63"/>
      <c r="F45" s="63"/>
      <c r="G45" s="63"/>
      <c r="H45" s="63"/>
      <c r="I45" s="63"/>
      <c r="J45" s="28"/>
    </row>
    <row r="46" spans="1:17" hidden="1" x14ac:dyDescent="0.25">
      <c r="A46" s="7" t="s">
        <v>44</v>
      </c>
    </row>
    <row r="47" spans="1:17" hidden="1" x14ac:dyDescent="0.25">
      <c r="A47" s="7" t="s">
        <v>45</v>
      </c>
    </row>
    <row r="48" spans="1:17" x14ac:dyDescent="0.25">
      <c r="A48" s="7">
        <v>9</v>
      </c>
      <c r="B48" s="21" t="s">
        <v>62</v>
      </c>
      <c r="C48" s="61" t="s">
        <v>63</v>
      </c>
      <c r="D48" s="62"/>
      <c r="E48" s="62"/>
      <c r="F48" s="23" t="s">
        <v>43</v>
      </c>
      <c r="G48" s="24">
        <v>1</v>
      </c>
      <c r="H48" s="24"/>
      <c r="I48" s="25"/>
      <c r="J48" s="26">
        <f>IF(AND(G48= "",H48= ""), 0, ROUND(ROUND(I48, 2) * ROUND(IF(H48="",G48,H48),  0), 2))</f>
        <v>0</v>
      </c>
      <c r="K48" s="7"/>
      <c r="M48" s="27">
        <v>0.2</v>
      </c>
      <c r="Q48" s="7">
        <v>2078</v>
      </c>
    </row>
    <row r="49" spans="1:17" hidden="1" x14ac:dyDescent="0.25">
      <c r="A49" s="7" t="s">
        <v>44</v>
      </c>
    </row>
    <row r="50" spans="1:17" hidden="1" x14ac:dyDescent="0.25">
      <c r="A50" s="7" t="s">
        <v>44</v>
      </c>
    </row>
    <row r="51" spans="1:17" x14ac:dyDescent="0.25">
      <c r="A51" s="7" t="s">
        <v>55</v>
      </c>
      <c r="B51" s="28"/>
      <c r="C51" s="63" t="s">
        <v>64</v>
      </c>
      <c r="D51" s="63"/>
      <c r="E51" s="63"/>
      <c r="F51" s="63"/>
      <c r="G51" s="63"/>
      <c r="H51" s="63"/>
      <c r="I51" s="63"/>
      <c r="J51" s="28"/>
    </row>
    <row r="52" spans="1:17" hidden="1" x14ac:dyDescent="0.25">
      <c r="A52" s="7" t="s">
        <v>44</v>
      </c>
    </row>
    <row r="53" spans="1:17" hidden="1" x14ac:dyDescent="0.25">
      <c r="A53" s="7" t="s">
        <v>45</v>
      </c>
    </row>
    <row r="54" spans="1:17" x14ac:dyDescent="0.25">
      <c r="A54" s="7">
        <v>9</v>
      </c>
      <c r="B54" s="21" t="s">
        <v>62</v>
      </c>
      <c r="C54" s="61" t="s">
        <v>65</v>
      </c>
      <c r="D54" s="62"/>
      <c r="E54" s="62"/>
      <c r="F54" s="23" t="s">
        <v>43</v>
      </c>
      <c r="G54" s="24">
        <v>1</v>
      </c>
      <c r="H54" s="24"/>
      <c r="I54" s="25"/>
      <c r="J54" s="26">
        <f>IF(AND(G54= "",H54= ""), 0, ROUND(ROUND(I54, 2) * ROUND(IF(H54="",G54,H54),  0), 2))</f>
        <v>0</v>
      </c>
      <c r="K54" s="7"/>
      <c r="M54" s="27">
        <v>0.2</v>
      </c>
      <c r="Q54" s="7">
        <v>2078</v>
      </c>
    </row>
    <row r="55" spans="1:17" hidden="1" x14ac:dyDescent="0.25">
      <c r="A55" s="7" t="s">
        <v>44</v>
      </c>
    </row>
    <row r="56" spans="1:17" hidden="1" x14ac:dyDescent="0.25">
      <c r="A56" s="7" t="s">
        <v>44</v>
      </c>
    </row>
    <row r="57" spans="1:17" x14ac:dyDescent="0.25">
      <c r="A57" s="7" t="s">
        <v>55</v>
      </c>
      <c r="B57" s="28"/>
      <c r="C57" s="63" t="s">
        <v>66</v>
      </c>
      <c r="D57" s="63"/>
      <c r="E57" s="63"/>
      <c r="F57" s="63"/>
      <c r="G57" s="63"/>
      <c r="H57" s="63"/>
      <c r="I57" s="63"/>
      <c r="J57" s="28"/>
    </row>
    <row r="58" spans="1:17" hidden="1" x14ac:dyDescent="0.25">
      <c r="A58" s="7" t="s">
        <v>44</v>
      </c>
    </row>
    <row r="59" spans="1:17" hidden="1" x14ac:dyDescent="0.25">
      <c r="A59" s="7" t="s">
        <v>45</v>
      </c>
    </row>
    <row r="60" spans="1:17" x14ac:dyDescent="0.25">
      <c r="A60" s="7">
        <v>9</v>
      </c>
      <c r="B60" s="21" t="s">
        <v>67</v>
      </c>
      <c r="C60" s="61" t="s">
        <v>68</v>
      </c>
      <c r="D60" s="62"/>
      <c r="E60" s="62"/>
      <c r="F60" s="23" t="s">
        <v>43</v>
      </c>
      <c r="G60" s="24">
        <v>1</v>
      </c>
      <c r="H60" s="24"/>
      <c r="I60" s="25"/>
      <c r="J60" s="26">
        <f>IF(AND(G60= "",H60= ""), 0, ROUND(ROUND(I60, 2) * ROUND(IF(H60="",G60,H60),  0), 2))</f>
        <v>0</v>
      </c>
      <c r="K60" s="7"/>
      <c r="M60" s="27">
        <v>0.2</v>
      </c>
      <c r="Q60" s="7">
        <v>2078</v>
      </c>
    </row>
    <row r="61" spans="1:17" hidden="1" x14ac:dyDescent="0.25">
      <c r="A61" s="7" t="s">
        <v>44</v>
      </c>
    </row>
    <row r="62" spans="1:17" hidden="1" x14ac:dyDescent="0.25">
      <c r="A62" s="7" t="s">
        <v>44</v>
      </c>
    </row>
    <row r="63" spans="1:17" x14ac:dyDescent="0.25">
      <c r="A63" s="7" t="s">
        <v>55</v>
      </c>
      <c r="B63" s="28"/>
      <c r="C63" s="63" t="s">
        <v>64</v>
      </c>
      <c r="D63" s="63"/>
      <c r="E63" s="63"/>
      <c r="F63" s="63"/>
      <c r="G63" s="63"/>
      <c r="H63" s="63"/>
      <c r="I63" s="63"/>
      <c r="J63" s="28"/>
    </row>
    <row r="64" spans="1:17" hidden="1" x14ac:dyDescent="0.25">
      <c r="A64" s="7" t="s">
        <v>44</v>
      </c>
    </row>
    <row r="65" spans="1:17" hidden="1" x14ac:dyDescent="0.25">
      <c r="A65" s="7" t="s">
        <v>45</v>
      </c>
    </row>
    <row r="66" spans="1:17" x14ac:dyDescent="0.25">
      <c r="A66" s="7">
        <v>9</v>
      </c>
      <c r="B66" s="21" t="s">
        <v>67</v>
      </c>
      <c r="C66" s="61" t="s">
        <v>69</v>
      </c>
      <c r="D66" s="62"/>
      <c r="E66" s="62"/>
      <c r="F66" s="23" t="s">
        <v>43</v>
      </c>
      <c r="G66" s="24">
        <v>1</v>
      </c>
      <c r="H66" s="24"/>
      <c r="I66" s="25"/>
      <c r="J66" s="26">
        <f>IF(AND(G66= "",H66= ""), 0, ROUND(ROUND(I66, 2) * ROUND(IF(H66="",G66,H66),  0), 2))</f>
        <v>0</v>
      </c>
      <c r="K66" s="7"/>
      <c r="M66" s="27">
        <v>0.2</v>
      </c>
      <c r="Q66" s="7">
        <v>2078</v>
      </c>
    </row>
    <row r="67" spans="1:17" hidden="1" x14ac:dyDescent="0.25">
      <c r="A67" s="7" t="s">
        <v>44</v>
      </c>
    </row>
    <row r="68" spans="1:17" hidden="1" x14ac:dyDescent="0.25">
      <c r="A68" s="7" t="s">
        <v>44</v>
      </c>
    </row>
    <row r="69" spans="1:17" x14ac:dyDescent="0.25">
      <c r="A69" s="7" t="s">
        <v>55</v>
      </c>
      <c r="B69" s="28"/>
      <c r="C69" s="63" t="s">
        <v>66</v>
      </c>
      <c r="D69" s="63"/>
      <c r="E69" s="63"/>
      <c r="F69" s="63"/>
      <c r="G69" s="63"/>
      <c r="H69" s="63"/>
      <c r="I69" s="63"/>
      <c r="J69" s="28"/>
    </row>
    <row r="70" spans="1:17" hidden="1" x14ac:dyDescent="0.25">
      <c r="A70" s="7" t="s">
        <v>44</v>
      </c>
    </row>
    <row r="71" spans="1:17" hidden="1" x14ac:dyDescent="0.25">
      <c r="A71" s="7" t="s">
        <v>45</v>
      </c>
    </row>
    <row r="72" spans="1:17" x14ac:dyDescent="0.25">
      <c r="A72" s="7">
        <v>8</v>
      </c>
      <c r="B72" s="21" t="s">
        <v>70</v>
      </c>
      <c r="C72" s="64" t="s">
        <v>71</v>
      </c>
      <c r="D72" s="64"/>
      <c r="E72" s="64"/>
      <c r="J72" s="22"/>
      <c r="K72" s="7"/>
    </row>
    <row r="73" spans="1:17" hidden="1" x14ac:dyDescent="0.25">
      <c r="A73" s="7" t="s">
        <v>72</v>
      </c>
    </row>
    <row r="74" spans="1:17" hidden="1" x14ac:dyDescent="0.25">
      <c r="A74" s="7" t="s">
        <v>72</v>
      </c>
    </row>
    <row r="75" spans="1:17" hidden="1" x14ac:dyDescent="0.25">
      <c r="A75" s="7" t="s">
        <v>73</v>
      </c>
    </row>
    <row r="76" spans="1:17" hidden="1" x14ac:dyDescent="0.25">
      <c r="A76" s="7" t="s">
        <v>48</v>
      </c>
    </row>
    <row r="77" spans="1:17" ht="18" customHeight="1" x14ac:dyDescent="0.25">
      <c r="A77" s="7">
        <v>4</v>
      </c>
      <c r="B77" s="16" t="s">
        <v>74</v>
      </c>
      <c r="C77" s="60" t="s">
        <v>75</v>
      </c>
      <c r="D77" s="60"/>
      <c r="E77" s="60"/>
      <c r="F77" s="19"/>
      <c r="G77" s="19"/>
      <c r="H77" s="19"/>
      <c r="I77" s="19"/>
      <c r="J77" s="20"/>
      <c r="K77" s="7"/>
    </row>
    <row r="78" spans="1:17" x14ac:dyDescent="0.25">
      <c r="A78" s="7">
        <v>9</v>
      </c>
      <c r="B78" s="21" t="s">
        <v>76</v>
      </c>
      <c r="C78" s="61" t="s">
        <v>77</v>
      </c>
      <c r="D78" s="62"/>
      <c r="E78" s="62"/>
      <c r="F78" s="23" t="s">
        <v>78</v>
      </c>
      <c r="G78" s="29">
        <v>48</v>
      </c>
      <c r="H78" s="29"/>
      <c r="I78" s="25"/>
      <c r="J78" s="26">
        <f>IF(AND(G78= "",H78= ""), 0, ROUND(ROUND(I78, 2) * ROUND(IF(H78="",G78,H78),  2), 2))</f>
        <v>0</v>
      </c>
      <c r="K78" s="7"/>
      <c r="M78" s="27">
        <v>0.2</v>
      </c>
      <c r="Q78" s="7">
        <v>2078</v>
      </c>
    </row>
    <row r="79" spans="1:17" hidden="1" x14ac:dyDescent="0.25">
      <c r="A79" s="7" t="s">
        <v>44</v>
      </c>
    </row>
    <row r="80" spans="1:17" ht="24.75" customHeight="1" x14ac:dyDescent="0.25">
      <c r="A80" s="7" t="s">
        <v>55</v>
      </c>
      <c r="B80" s="28"/>
      <c r="C80" s="63" t="s">
        <v>79</v>
      </c>
      <c r="D80" s="63"/>
      <c r="E80" s="63"/>
      <c r="F80" s="63"/>
      <c r="G80" s="63"/>
      <c r="H80" s="63"/>
      <c r="I80" s="63"/>
      <c r="J80" s="28"/>
    </row>
    <row r="81" spans="1:17" hidden="1" x14ac:dyDescent="0.25">
      <c r="A81" s="7" t="s">
        <v>80</v>
      </c>
    </row>
    <row r="82" spans="1:17" hidden="1" x14ac:dyDescent="0.25">
      <c r="A82" s="7" t="s">
        <v>44</v>
      </c>
    </row>
    <row r="83" spans="1:17" hidden="1" x14ac:dyDescent="0.25">
      <c r="A83" s="7" t="s">
        <v>45</v>
      </c>
    </row>
    <row r="84" spans="1:17" x14ac:dyDescent="0.25">
      <c r="A84" s="7">
        <v>9</v>
      </c>
      <c r="B84" s="21" t="s">
        <v>81</v>
      </c>
      <c r="C84" s="61" t="s">
        <v>82</v>
      </c>
      <c r="D84" s="62"/>
      <c r="E84" s="62"/>
      <c r="F84" s="23" t="s">
        <v>78</v>
      </c>
      <c r="G84" s="29">
        <v>30</v>
      </c>
      <c r="H84" s="29"/>
      <c r="I84" s="25"/>
      <c r="J84" s="26">
        <f>IF(AND(G84= "",H84= ""), 0, ROUND(ROUND(I84, 2) * ROUND(IF(H84="",G84,H84),  2), 2))</f>
        <v>0</v>
      </c>
      <c r="K84" s="7"/>
      <c r="M84" s="27">
        <v>0.2</v>
      </c>
      <c r="Q84" s="7">
        <v>2078</v>
      </c>
    </row>
    <row r="85" spans="1:17" hidden="1" x14ac:dyDescent="0.25">
      <c r="A85" s="7" t="s">
        <v>44</v>
      </c>
    </row>
    <row r="86" spans="1:17" hidden="1" x14ac:dyDescent="0.25">
      <c r="A86" s="7" t="s">
        <v>44</v>
      </c>
    </row>
    <row r="87" spans="1:17" hidden="1" x14ac:dyDescent="0.25">
      <c r="A87" s="7" t="s">
        <v>44</v>
      </c>
    </row>
    <row r="88" spans="1:17" x14ac:dyDescent="0.25">
      <c r="A88" s="7" t="s">
        <v>55</v>
      </c>
      <c r="B88" s="28"/>
      <c r="C88" s="63" t="s">
        <v>83</v>
      </c>
      <c r="D88" s="63"/>
      <c r="E88" s="63"/>
      <c r="F88" s="63"/>
      <c r="G88" s="63"/>
      <c r="H88" s="63"/>
      <c r="I88" s="63"/>
      <c r="J88" s="28"/>
    </row>
    <row r="89" spans="1:17" hidden="1" x14ac:dyDescent="0.25">
      <c r="A89" s="7" t="s">
        <v>80</v>
      </c>
    </row>
    <row r="90" spans="1:17" hidden="1" x14ac:dyDescent="0.25">
      <c r="A90" s="7" t="s">
        <v>44</v>
      </c>
    </row>
    <row r="91" spans="1:17" hidden="1" x14ac:dyDescent="0.25">
      <c r="A91" s="7" t="s">
        <v>45</v>
      </c>
    </row>
    <row r="92" spans="1:17" x14ac:dyDescent="0.25">
      <c r="A92" s="7">
        <v>9</v>
      </c>
      <c r="B92" s="21" t="s">
        <v>84</v>
      </c>
      <c r="C92" s="61" t="s">
        <v>85</v>
      </c>
      <c r="D92" s="62"/>
      <c r="E92" s="62"/>
      <c r="F92" s="23" t="s">
        <v>78</v>
      </c>
      <c r="G92" s="29">
        <v>187</v>
      </c>
      <c r="H92" s="29"/>
      <c r="I92" s="25"/>
      <c r="J92" s="26">
        <f>IF(AND(G92= "",H92= ""), 0, ROUND(ROUND(I92, 2) * ROUND(IF(H92="",G92,H92),  2), 2))</f>
        <v>0</v>
      </c>
      <c r="K92" s="7"/>
      <c r="M92" s="27">
        <v>0.2</v>
      </c>
      <c r="Q92" s="7">
        <v>2078</v>
      </c>
    </row>
    <row r="93" spans="1:17" hidden="1" x14ac:dyDescent="0.25">
      <c r="A93" s="7" t="s">
        <v>44</v>
      </c>
    </row>
    <row r="94" spans="1:17" hidden="1" x14ac:dyDescent="0.25">
      <c r="A94" s="7" t="s">
        <v>44</v>
      </c>
    </row>
    <row r="95" spans="1:17" hidden="1" x14ac:dyDescent="0.25">
      <c r="A95" s="7" t="s">
        <v>44</v>
      </c>
    </row>
    <row r="96" spans="1:17" x14ac:dyDescent="0.25">
      <c r="A96" s="7" t="s">
        <v>55</v>
      </c>
      <c r="B96" s="28"/>
      <c r="C96" s="63" t="s">
        <v>86</v>
      </c>
      <c r="D96" s="63"/>
      <c r="E96" s="63"/>
      <c r="F96" s="63"/>
      <c r="G96" s="63"/>
      <c r="H96" s="63"/>
      <c r="I96" s="63"/>
      <c r="J96" s="28"/>
    </row>
    <row r="97" spans="1:17" hidden="1" x14ac:dyDescent="0.25">
      <c r="A97" s="7" t="s">
        <v>80</v>
      </c>
    </row>
    <row r="98" spans="1:17" hidden="1" x14ac:dyDescent="0.25">
      <c r="A98" s="7" t="s">
        <v>44</v>
      </c>
    </row>
    <row r="99" spans="1:17" hidden="1" x14ac:dyDescent="0.25">
      <c r="A99" s="7" t="s">
        <v>45</v>
      </c>
    </row>
    <row r="100" spans="1:17" x14ac:dyDescent="0.25">
      <c r="A100" s="7">
        <v>9</v>
      </c>
      <c r="B100" s="21" t="s">
        <v>87</v>
      </c>
      <c r="C100" s="61" t="s">
        <v>88</v>
      </c>
      <c r="D100" s="62"/>
      <c r="E100" s="62"/>
      <c r="F100" s="23" t="s">
        <v>78</v>
      </c>
      <c r="G100" s="29">
        <v>10</v>
      </c>
      <c r="H100" s="29"/>
      <c r="I100" s="25"/>
      <c r="J100" s="26">
        <f>IF(AND(G100= "",H100= ""), 0, ROUND(ROUND(I100, 2) * ROUND(IF(H100="",G100,H100),  2), 2))</f>
        <v>0</v>
      </c>
      <c r="K100" s="7"/>
      <c r="M100" s="27">
        <v>0.2</v>
      </c>
      <c r="Q100" s="7">
        <v>2078</v>
      </c>
    </row>
    <row r="101" spans="1:17" hidden="1" x14ac:dyDescent="0.25">
      <c r="A101" s="7" t="s">
        <v>44</v>
      </c>
    </row>
    <row r="102" spans="1:17" hidden="1" x14ac:dyDescent="0.25">
      <c r="A102" s="7" t="s">
        <v>44</v>
      </c>
    </row>
    <row r="103" spans="1:17" hidden="1" x14ac:dyDescent="0.25">
      <c r="A103" s="7" t="s">
        <v>44</v>
      </c>
    </row>
    <row r="104" spans="1:17" ht="24.75" customHeight="1" x14ac:dyDescent="0.25">
      <c r="A104" s="7" t="s">
        <v>55</v>
      </c>
      <c r="B104" s="28"/>
      <c r="C104" s="63" t="s">
        <v>89</v>
      </c>
      <c r="D104" s="63"/>
      <c r="E104" s="63"/>
      <c r="F104" s="63"/>
      <c r="G104" s="63"/>
      <c r="H104" s="63"/>
      <c r="I104" s="63"/>
      <c r="J104" s="28"/>
    </row>
    <row r="105" spans="1:17" hidden="1" x14ac:dyDescent="0.25">
      <c r="A105" s="7" t="s">
        <v>80</v>
      </c>
    </row>
    <row r="106" spans="1:17" hidden="1" x14ac:dyDescent="0.25">
      <c r="A106" s="7" t="s">
        <v>44</v>
      </c>
    </row>
    <row r="107" spans="1:17" hidden="1" x14ac:dyDescent="0.25">
      <c r="A107" s="7" t="s">
        <v>45</v>
      </c>
    </row>
    <row r="108" spans="1:17" hidden="1" x14ac:dyDescent="0.25">
      <c r="A108" s="7" t="s">
        <v>48</v>
      </c>
    </row>
    <row r="109" spans="1:17" ht="18" customHeight="1" x14ac:dyDescent="0.25">
      <c r="A109" s="7">
        <v>4</v>
      </c>
      <c r="B109" s="16" t="s">
        <v>90</v>
      </c>
      <c r="C109" s="60" t="s">
        <v>91</v>
      </c>
      <c r="D109" s="60"/>
      <c r="E109" s="60"/>
      <c r="F109" s="19"/>
      <c r="G109" s="19"/>
      <c r="H109" s="19"/>
      <c r="I109" s="19"/>
      <c r="J109" s="20"/>
      <c r="K109" s="7"/>
    </row>
    <row r="110" spans="1:17" x14ac:dyDescent="0.25">
      <c r="A110" s="7">
        <v>9</v>
      </c>
      <c r="B110" s="21" t="s">
        <v>92</v>
      </c>
      <c r="C110" s="61" t="s">
        <v>93</v>
      </c>
      <c r="D110" s="62"/>
      <c r="E110" s="62"/>
      <c r="F110" s="23" t="s">
        <v>78</v>
      </c>
      <c r="G110" s="29">
        <v>40</v>
      </c>
      <c r="H110" s="29"/>
      <c r="I110" s="25"/>
      <c r="J110" s="26">
        <f>IF(AND(G110= "",H110= ""), 0, ROUND(ROUND(I110, 2) * ROUND(IF(H110="",G110,H110),  2), 2))</f>
        <v>0</v>
      </c>
      <c r="K110" s="7"/>
      <c r="M110" s="27">
        <v>0.2</v>
      </c>
      <c r="Q110" s="7">
        <v>2078</v>
      </c>
    </row>
    <row r="111" spans="1:17" hidden="1" x14ac:dyDescent="0.25">
      <c r="A111" s="7" t="s">
        <v>44</v>
      </c>
    </row>
    <row r="112" spans="1:17" hidden="1" x14ac:dyDescent="0.25">
      <c r="A112" s="7" t="s">
        <v>44</v>
      </c>
    </row>
    <row r="113" spans="1:17" hidden="1" x14ac:dyDescent="0.25">
      <c r="A113" s="7" t="s">
        <v>44</v>
      </c>
    </row>
    <row r="114" spans="1:17" x14ac:dyDescent="0.25">
      <c r="A114" s="7" t="s">
        <v>55</v>
      </c>
      <c r="B114" s="28"/>
      <c r="C114" s="63" t="s">
        <v>94</v>
      </c>
      <c r="D114" s="63"/>
      <c r="E114" s="63"/>
      <c r="F114" s="63"/>
      <c r="G114" s="63"/>
      <c r="H114" s="63"/>
      <c r="I114" s="63"/>
      <c r="J114" s="28"/>
    </row>
    <row r="115" spans="1:17" hidden="1" x14ac:dyDescent="0.25">
      <c r="A115" s="7" t="s">
        <v>80</v>
      </c>
    </row>
    <row r="116" spans="1:17" hidden="1" x14ac:dyDescent="0.25">
      <c r="A116" s="7" t="s">
        <v>44</v>
      </c>
    </row>
    <row r="117" spans="1:17" hidden="1" x14ac:dyDescent="0.25">
      <c r="A117" s="7" t="s">
        <v>45</v>
      </c>
    </row>
    <row r="118" spans="1:17" x14ac:dyDescent="0.25">
      <c r="A118" s="7">
        <v>9</v>
      </c>
      <c r="B118" s="21" t="s">
        <v>95</v>
      </c>
      <c r="C118" s="61" t="s">
        <v>96</v>
      </c>
      <c r="D118" s="62"/>
      <c r="E118" s="62"/>
      <c r="F118" s="23" t="s">
        <v>78</v>
      </c>
      <c r="G118" s="29">
        <v>322</v>
      </c>
      <c r="H118" s="29"/>
      <c r="I118" s="25"/>
      <c r="J118" s="26">
        <f>IF(AND(G118= "",H118= ""), 0, ROUND(ROUND(I118, 2) * ROUND(IF(H118="",G118,H118),  2), 2))</f>
        <v>0</v>
      </c>
      <c r="K118" s="7"/>
      <c r="M118" s="27">
        <v>0.2</v>
      </c>
      <c r="Q118" s="7">
        <v>2078</v>
      </c>
    </row>
    <row r="119" spans="1:17" hidden="1" x14ac:dyDescent="0.25">
      <c r="A119" s="7" t="s">
        <v>44</v>
      </c>
    </row>
    <row r="120" spans="1:17" hidden="1" x14ac:dyDescent="0.25">
      <c r="A120" s="7" t="s">
        <v>44</v>
      </c>
    </row>
    <row r="121" spans="1:17" hidden="1" x14ac:dyDescent="0.25">
      <c r="A121" s="7" t="s">
        <v>44</v>
      </c>
    </row>
    <row r="122" spans="1:17" x14ac:dyDescent="0.25">
      <c r="A122" s="7" t="s">
        <v>55</v>
      </c>
      <c r="B122" s="28"/>
      <c r="C122" s="63" t="s">
        <v>97</v>
      </c>
      <c r="D122" s="63"/>
      <c r="E122" s="63"/>
      <c r="F122" s="63"/>
      <c r="G122" s="63"/>
      <c r="H122" s="63"/>
      <c r="I122" s="63"/>
      <c r="J122" s="28"/>
    </row>
    <row r="123" spans="1:17" hidden="1" x14ac:dyDescent="0.25">
      <c r="A123" s="7" t="s">
        <v>80</v>
      </c>
    </row>
    <row r="124" spans="1:17" hidden="1" x14ac:dyDescent="0.25">
      <c r="A124" s="7" t="s">
        <v>80</v>
      </c>
    </row>
    <row r="125" spans="1:17" hidden="1" x14ac:dyDescent="0.25">
      <c r="A125" s="7" t="s">
        <v>44</v>
      </c>
    </row>
    <row r="126" spans="1:17" hidden="1" x14ac:dyDescent="0.25">
      <c r="A126" s="7" t="s">
        <v>45</v>
      </c>
    </row>
    <row r="127" spans="1:17" hidden="1" x14ac:dyDescent="0.25">
      <c r="A127" s="7" t="s">
        <v>48</v>
      </c>
    </row>
    <row r="128" spans="1:17" x14ac:dyDescent="0.25">
      <c r="A128" s="7">
        <v>4</v>
      </c>
      <c r="B128" s="16" t="s">
        <v>98</v>
      </c>
      <c r="C128" s="60" t="s">
        <v>99</v>
      </c>
      <c r="D128" s="60"/>
      <c r="E128" s="60"/>
      <c r="F128" s="19"/>
      <c r="G128" s="19"/>
      <c r="H128" s="19"/>
      <c r="I128" s="19"/>
      <c r="J128" s="20"/>
      <c r="K128" s="7"/>
    </row>
    <row r="129" spans="1:17" x14ac:dyDescent="0.25">
      <c r="A129" s="7">
        <v>8</v>
      </c>
      <c r="B129" s="21" t="s">
        <v>100</v>
      </c>
      <c r="C129" s="64" t="s">
        <v>101</v>
      </c>
      <c r="D129" s="64"/>
      <c r="E129" s="64"/>
      <c r="J129" s="22"/>
      <c r="K129" s="7"/>
    </row>
    <row r="130" spans="1:17" hidden="1" x14ac:dyDescent="0.25">
      <c r="A130" s="7" t="s">
        <v>72</v>
      </c>
    </row>
    <row r="131" spans="1:17" ht="27.2" customHeight="1" x14ac:dyDescent="0.25">
      <c r="A131" s="7">
        <v>9</v>
      </c>
      <c r="B131" s="21" t="s">
        <v>102</v>
      </c>
      <c r="C131" s="61" t="s">
        <v>103</v>
      </c>
      <c r="D131" s="62"/>
      <c r="E131" s="62"/>
      <c r="F131" s="23" t="s">
        <v>78</v>
      </c>
      <c r="G131" s="29">
        <v>22</v>
      </c>
      <c r="H131" s="29"/>
      <c r="I131" s="25"/>
      <c r="J131" s="26">
        <f>IF(AND(G131= "",H131= ""), 0, ROUND(ROUND(I131, 2) * ROUND(IF(H131="",G131,H131),  2), 2))</f>
        <v>0</v>
      </c>
      <c r="K131" s="7"/>
      <c r="M131" s="27">
        <v>0.2</v>
      </c>
      <c r="Q131" s="7">
        <v>2078</v>
      </c>
    </row>
    <row r="132" spans="1:17" ht="24.75" customHeight="1" x14ac:dyDescent="0.25">
      <c r="A132" s="7" t="s">
        <v>55</v>
      </c>
      <c r="B132" s="28"/>
      <c r="C132" s="63" t="s">
        <v>104</v>
      </c>
      <c r="D132" s="63"/>
      <c r="E132" s="63"/>
      <c r="F132" s="63"/>
      <c r="G132" s="63"/>
      <c r="H132" s="63"/>
      <c r="I132" s="63"/>
      <c r="J132" s="28"/>
    </row>
    <row r="133" spans="1:17" hidden="1" x14ac:dyDescent="0.25">
      <c r="A133" s="7" t="s">
        <v>80</v>
      </c>
    </row>
    <row r="134" spans="1:17" hidden="1" x14ac:dyDescent="0.25">
      <c r="A134" s="7" t="s">
        <v>44</v>
      </c>
    </row>
    <row r="135" spans="1:17" hidden="1" x14ac:dyDescent="0.25">
      <c r="A135" s="7" t="s">
        <v>45</v>
      </c>
    </row>
    <row r="136" spans="1:17" ht="27.2" customHeight="1" x14ac:dyDescent="0.25">
      <c r="A136" s="7">
        <v>9</v>
      </c>
      <c r="B136" s="21" t="s">
        <v>105</v>
      </c>
      <c r="C136" s="61" t="s">
        <v>106</v>
      </c>
      <c r="D136" s="62"/>
      <c r="E136" s="62"/>
      <c r="F136" s="23" t="s">
        <v>78</v>
      </c>
      <c r="G136" s="29">
        <v>441</v>
      </c>
      <c r="H136" s="29"/>
      <c r="I136" s="25"/>
      <c r="J136" s="26">
        <f>IF(AND(G136= "",H136= ""), 0, ROUND(ROUND(I136, 2) * ROUND(IF(H136="",G136,H136),  2), 2))</f>
        <v>0</v>
      </c>
      <c r="K136" s="7"/>
      <c r="M136" s="27">
        <v>0.2</v>
      </c>
      <c r="Q136" s="7">
        <v>2078</v>
      </c>
    </row>
    <row r="137" spans="1:17" ht="24.75" customHeight="1" x14ac:dyDescent="0.25">
      <c r="A137" s="7" t="s">
        <v>55</v>
      </c>
      <c r="B137" s="28"/>
      <c r="C137" s="63" t="s">
        <v>107</v>
      </c>
      <c r="D137" s="63"/>
      <c r="E137" s="63"/>
      <c r="F137" s="63"/>
      <c r="G137" s="63"/>
      <c r="H137" s="63"/>
      <c r="I137" s="63"/>
      <c r="J137" s="28"/>
    </row>
    <row r="138" spans="1:17" hidden="1" x14ac:dyDescent="0.25">
      <c r="A138" s="7" t="s">
        <v>80</v>
      </c>
    </row>
    <row r="139" spans="1:17" hidden="1" x14ac:dyDescent="0.25">
      <c r="A139" s="7" t="s">
        <v>44</v>
      </c>
    </row>
    <row r="140" spans="1:17" hidden="1" x14ac:dyDescent="0.25">
      <c r="A140" s="7" t="s">
        <v>45</v>
      </c>
    </row>
    <row r="141" spans="1:17" hidden="1" x14ac:dyDescent="0.25">
      <c r="A141" s="7" t="s">
        <v>73</v>
      </c>
    </row>
    <row r="142" spans="1:17" ht="29.45" customHeight="1" x14ac:dyDescent="0.25">
      <c r="A142" s="7">
        <v>8</v>
      </c>
      <c r="B142" s="21" t="s">
        <v>108</v>
      </c>
      <c r="C142" s="64" t="s">
        <v>109</v>
      </c>
      <c r="D142" s="64"/>
      <c r="E142" s="64"/>
      <c r="J142" s="22"/>
      <c r="K142" s="7"/>
    </row>
    <row r="143" spans="1:17" hidden="1" x14ac:dyDescent="0.25">
      <c r="A143" s="7" t="s">
        <v>72</v>
      </c>
    </row>
    <row r="144" spans="1:17" ht="27.2" customHeight="1" x14ac:dyDescent="0.25">
      <c r="A144" s="7">
        <v>9</v>
      </c>
      <c r="B144" s="21" t="s">
        <v>110</v>
      </c>
      <c r="C144" s="61" t="s">
        <v>111</v>
      </c>
      <c r="D144" s="62"/>
      <c r="E144" s="62"/>
      <c r="F144" s="23" t="s">
        <v>78</v>
      </c>
      <c r="G144" s="29">
        <v>27</v>
      </c>
      <c r="H144" s="29"/>
      <c r="I144" s="25"/>
      <c r="J144" s="26">
        <f>IF(AND(G144= "",H144= ""), 0, ROUND(ROUND(I144, 2) * ROUND(IF(H144="",G144,H144),  2), 2))</f>
        <v>0</v>
      </c>
      <c r="K144" s="7"/>
      <c r="M144" s="27">
        <v>0.2</v>
      </c>
      <c r="Q144" s="7">
        <v>2078</v>
      </c>
    </row>
    <row r="145" spans="1:17" hidden="1" x14ac:dyDescent="0.25">
      <c r="A145" s="7" t="s">
        <v>80</v>
      </c>
    </row>
    <row r="146" spans="1:17" hidden="1" x14ac:dyDescent="0.25">
      <c r="A146" s="7" t="s">
        <v>45</v>
      </c>
    </row>
    <row r="147" spans="1:17" ht="24.75" customHeight="1" x14ac:dyDescent="0.25">
      <c r="A147" s="7" t="s">
        <v>112</v>
      </c>
      <c r="B147" s="28"/>
      <c r="C147" s="63" t="s">
        <v>113</v>
      </c>
      <c r="D147" s="63"/>
      <c r="E147" s="63"/>
      <c r="F147" s="63"/>
      <c r="G147" s="63"/>
      <c r="H147" s="63"/>
      <c r="I147" s="63"/>
      <c r="J147" s="28"/>
    </row>
    <row r="148" spans="1:17" hidden="1" x14ac:dyDescent="0.25">
      <c r="A148" s="7" t="s">
        <v>72</v>
      </c>
    </row>
    <row r="149" spans="1:17" hidden="1" x14ac:dyDescent="0.25">
      <c r="A149" s="7" t="s">
        <v>73</v>
      </c>
    </row>
    <row r="150" spans="1:17" ht="29.45" customHeight="1" x14ac:dyDescent="0.25">
      <c r="A150" s="7">
        <v>8</v>
      </c>
      <c r="B150" s="21" t="s">
        <v>114</v>
      </c>
      <c r="C150" s="64" t="s">
        <v>115</v>
      </c>
      <c r="D150" s="64"/>
      <c r="E150" s="64"/>
      <c r="J150" s="22"/>
      <c r="K150" s="7"/>
    </row>
    <row r="151" spans="1:17" hidden="1" x14ac:dyDescent="0.25">
      <c r="A151" s="7" t="s">
        <v>72</v>
      </c>
    </row>
    <row r="152" spans="1:17" hidden="1" x14ac:dyDescent="0.25">
      <c r="A152" s="7" t="s">
        <v>72</v>
      </c>
    </row>
    <row r="153" spans="1:17" ht="27.2" customHeight="1" x14ac:dyDescent="0.25">
      <c r="A153" s="7">
        <v>9</v>
      </c>
      <c r="B153" s="21" t="s">
        <v>116</v>
      </c>
      <c r="C153" s="61" t="s">
        <v>117</v>
      </c>
      <c r="D153" s="62"/>
      <c r="E153" s="62"/>
      <c r="F153" s="23" t="s">
        <v>78</v>
      </c>
      <c r="G153" s="29">
        <v>15</v>
      </c>
      <c r="H153" s="29"/>
      <c r="I153" s="25"/>
      <c r="J153" s="26">
        <f>IF(AND(G153= "",H153= ""), 0, ROUND(ROUND(I153, 2) * ROUND(IF(H153="",G153,H153),  2), 2))</f>
        <v>0</v>
      </c>
      <c r="K153" s="7"/>
      <c r="M153" s="27">
        <v>0.2</v>
      </c>
      <c r="Q153" s="7">
        <v>2078</v>
      </c>
    </row>
    <row r="154" spans="1:17" ht="24.75" customHeight="1" x14ac:dyDescent="0.25">
      <c r="A154" s="7" t="s">
        <v>55</v>
      </c>
      <c r="B154" s="28"/>
      <c r="C154" s="63" t="s">
        <v>118</v>
      </c>
      <c r="D154" s="63"/>
      <c r="E154" s="63"/>
      <c r="F154" s="63"/>
      <c r="G154" s="63"/>
      <c r="H154" s="63"/>
      <c r="I154" s="63"/>
      <c r="J154" s="28"/>
    </row>
    <row r="155" spans="1:17" hidden="1" x14ac:dyDescent="0.25">
      <c r="A155" s="7" t="s">
        <v>44</v>
      </c>
    </row>
    <row r="156" spans="1:17" hidden="1" x14ac:dyDescent="0.25">
      <c r="A156" s="7" t="s">
        <v>80</v>
      </c>
    </row>
    <row r="157" spans="1:17" hidden="1" x14ac:dyDescent="0.25">
      <c r="A157" s="7" t="s">
        <v>45</v>
      </c>
    </row>
    <row r="158" spans="1:17" ht="27.2" customHeight="1" x14ac:dyDescent="0.25">
      <c r="A158" s="7">
        <v>9</v>
      </c>
      <c r="B158" s="21" t="s">
        <v>119</v>
      </c>
      <c r="C158" s="61" t="s">
        <v>120</v>
      </c>
      <c r="D158" s="62"/>
      <c r="E158" s="62"/>
      <c r="F158" s="23" t="s">
        <v>78</v>
      </c>
      <c r="G158" s="29">
        <v>38</v>
      </c>
      <c r="H158" s="29"/>
      <c r="I158" s="25"/>
      <c r="J158" s="26">
        <f>IF(AND(G158= "",H158= ""), 0, ROUND(ROUND(I158, 2) * ROUND(IF(H158="",G158,H158),  2), 2))</f>
        <v>0</v>
      </c>
      <c r="K158" s="7"/>
      <c r="M158" s="27">
        <v>0.2</v>
      </c>
      <c r="Q158" s="7">
        <v>2078</v>
      </c>
    </row>
    <row r="159" spans="1:17" hidden="1" x14ac:dyDescent="0.25">
      <c r="A159" s="7" t="s">
        <v>80</v>
      </c>
    </row>
    <row r="160" spans="1:17" hidden="1" x14ac:dyDescent="0.25">
      <c r="A160" s="7" t="s">
        <v>45</v>
      </c>
    </row>
    <row r="161" spans="1:17" ht="24.75" customHeight="1" x14ac:dyDescent="0.25">
      <c r="A161" s="7" t="s">
        <v>112</v>
      </c>
      <c r="B161" s="28"/>
      <c r="C161" s="63" t="s">
        <v>121</v>
      </c>
      <c r="D161" s="63"/>
      <c r="E161" s="63"/>
      <c r="F161" s="63"/>
      <c r="G161" s="63"/>
      <c r="H161" s="63"/>
      <c r="I161" s="63"/>
      <c r="J161" s="28"/>
    </row>
    <row r="162" spans="1:17" hidden="1" x14ac:dyDescent="0.25">
      <c r="A162" s="7" t="s">
        <v>72</v>
      </c>
    </row>
    <row r="163" spans="1:17" hidden="1" x14ac:dyDescent="0.25">
      <c r="A163" s="7" t="s">
        <v>73</v>
      </c>
    </row>
    <row r="164" spans="1:17" x14ac:dyDescent="0.25">
      <c r="A164" s="7">
        <v>8</v>
      </c>
      <c r="B164" s="21" t="s">
        <v>122</v>
      </c>
      <c r="C164" s="64" t="s">
        <v>123</v>
      </c>
      <c r="D164" s="64"/>
      <c r="E164" s="64"/>
      <c r="J164" s="22"/>
      <c r="K164" s="7"/>
    </row>
    <row r="165" spans="1:17" hidden="1" x14ac:dyDescent="0.25">
      <c r="A165" s="7" t="s">
        <v>72</v>
      </c>
    </row>
    <row r="166" spans="1:17" x14ac:dyDescent="0.25">
      <c r="A166" s="7">
        <v>9</v>
      </c>
      <c r="B166" s="21" t="s">
        <v>124</v>
      </c>
      <c r="C166" s="61" t="s">
        <v>125</v>
      </c>
      <c r="D166" s="62"/>
      <c r="E166" s="62"/>
      <c r="F166" s="23" t="s">
        <v>78</v>
      </c>
      <c r="G166" s="29">
        <v>15</v>
      </c>
      <c r="H166" s="29"/>
      <c r="I166" s="25"/>
      <c r="J166" s="26">
        <f>IF(AND(G166= "",H166= ""), 0, ROUND(ROUND(I166, 2) * ROUND(IF(H166="",G166,H166),  2), 2))</f>
        <v>0</v>
      </c>
      <c r="K166" s="7"/>
      <c r="M166" s="27">
        <v>0.2</v>
      </c>
      <c r="Q166" s="7">
        <v>2078</v>
      </c>
    </row>
    <row r="167" spans="1:17" hidden="1" x14ac:dyDescent="0.25">
      <c r="A167" s="7" t="s">
        <v>44</v>
      </c>
    </row>
    <row r="168" spans="1:17" ht="24.75" customHeight="1" x14ac:dyDescent="0.25">
      <c r="A168" s="7" t="s">
        <v>55</v>
      </c>
      <c r="B168" s="28"/>
      <c r="C168" s="63" t="s">
        <v>126</v>
      </c>
      <c r="D168" s="63"/>
      <c r="E168" s="63"/>
      <c r="F168" s="63"/>
      <c r="G168" s="63"/>
      <c r="H168" s="63"/>
      <c r="I168" s="63"/>
      <c r="J168" s="28"/>
    </row>
    <row r="169" spans="1:17" hidden="1" x14ac:dyDescent="0.25">
      <c r="A169" s="7" t="s">
        <v>80</v>
      </c>
    </row>
    <row r="170" spans="1:17" hidden="1" x14ac:dyDescent="0.25">
      <c r="A170" s="7" t="s">
        <v>44</v>
      </c>
    </row>
    <row r="171" spans="1:17" hidden="1" x14ac:dyDescent="0.25">
      <c r="A171" s="7" t="s">
        <v>45</v>
      </c>
    </row>
    <row r="172" spans="1:17" x14ac:dyDescent="0.25">
      <c r="A172" s="7">
        <v>9</v>
      </c>
      <c r="B172" s="21" t="s">
        <v>127</v>
      </c>
      <c r="C172" s="61" t="s">
        <v>128</v>
      </c>
      <c r="D172" s="62"/>
      <c r="E172" s="62"/>
      <c r="F172" s="23" t="s">
        <v>78</v>
      </c>
      <c r="G172" s="29">
        <v>159</v>
      </c>
      <c r="H172" s="29"/>
      <c r="I172" s="25"/>
      <c r="J172" s="26">
        <f>IF(AND(G172= "",H172= ""), 0, ROUND(ROUND(I172, 2) * ROUND(IF(H172="",G172,H172),  2), 2))</f>
        <v>0</v>
      </c>
      <c r="K172" s="7"/>
      <c r="M172" s="27">
        <v>0.2</v>
      </c>
      <c r="Q172" s="7">
        <v>2078</v>
      </c>
    </row>
    <row r="173" spans="1:17" hidden="1" x14ac:dyDescent="0.25">
      <c r="A173" s="7" t="s">
        <v>44</v>
      </c>
    </row>
    <row r="174" spans="1:17" ht="24.75" customHeight="1" x14ac:dyDescent="0.25">
      <c r="A174" s="7" t="s">
        <v>55</v>
      </c>
      <c r="B174" s="28"/>
      <c r="C174" s="63" t="s">
        <v>129</v>
      </c>
      <c r="D174" s="63"/>
      <c r="E174" s="63"/>
      <c r="F174" s="63"/>
      <c r="G174" s="63"/>
      <c r="H174" s="63"/>
      <c r="I174" s="63"/>
      <c r="J174" s="28"/>
    </row>
    <row r="175" spans="1:17" hidden="1" x14ac:dyDescent="0.25">
      <c r="A175" s="7" t="s">
        <v>80</v>
      </c>
    </row>
    <row r="176" spans="1:17" hidden="1" x14ac:dyDescent="0.25">
      <c r="A176" s="7" t="s">
        <v>80</v>
      </c>
    </row>
    <row r="177" spans="1:17" hidden="1" x14ac:dyDescent="0.25">
      <c r="A177" s="7" t="s">
        <v>44</v>
      </c>
    </row>
    <row r="178" spans="1:17" hidden="1" x14ac:dyDescent="0.25">
      <c r="A178" s="7" t="s">
        <v>45</v>
      </c>
    </row>
    <row r="179" spans="1:17" hidden="1" x14ac:dyDescent="0.25">
      <c r="A179" s="7" t="s">
        <v>73</v>
      </c>
    </row>
    <row r="180" spans="1:17" ht="29.45" customHeight="1" x14ac:dyDescent="0.25">
      <c r="A180" s="7">
        <v>8</v>
      </c>
      <c r="B180" s="21" t="s">
        <v>130</v>
      </c>
      <c r="C180" s="64" t="s">
        <v>131</v>
      </c>
      <c r="D180" s="64"/>
      <c r="E180" s="64"/>
      <c r="J180" s="22"/>
      <c r="K180" s="7" t="s">
        <v>132</v>
      </c>
    </row>
    <row r="181" spans="1:17" hidden="1" x14ac:dyDescent="0.25">
      <c r="A181" s="7" t="s">
        <v>72</v>
      </c>
    </row>
    <row r="182" spans="1:17" ht="27.2" customHeight="1" x14ac:dyDescent="0.25">
      <c r="A182" s="7">
        <v>9</v>
      </c>
      <c r="B182" s="21" t="s">
        <v>133</v>
      </c>
      <c r="C182" s="61" t="s">
        <v>134</v>
      </c>
      <c r="D182" s="62"/>
      <c r="E182" s="62"/>
      <c r="F182" s="23" t="s">
        <v>78</v>
      </c>
      <c r="G182" s="29">
        <v>9</v>
      </c>
      <c r="H182" s="29"/>
      <c r="I182" s="25"/>
      <c r="J182" s="26">
        <f>IF(AND(G182= "",H182= ""), 0, ROUND(ROUND(I182, 2) * ROUND(IF(H182="",G182,H182),  2), 2))</f>
        <v>0</v>
      </c>
      <c r="K182" s="7" t="s">
        <v>132</v>
      </c>
      <c r="L182" s="7">
        <v>145081</v>
      </c>
      <c r="M182" s="27">
        <v>0.2</v>
      </c>
      <c r="Q182" s="7">
        <v>2078</v>
      </c>
    </row>
    <row r="183" spans="1:17" x14ac:dyDescent="0.25">
      <c r="A183" s="7" t="s">
        <v>55</v>
      </c>
      <c r="B183" s="28"/>
      <c r="C183" s="63" t="s">
        <v>135</v>
      </c>
      <c r="D183" s="63"/>
      <c r="E183" s="63"/>
      <c r="F183" s="63"/>
      <c r="G183" s="63"/>
      <c r="H183" s="63"/>
      <c r="I183" s="63"/>
      <c r="J183" s="28"/>
    </row>
    <row r="184" spans="1:17" hidden="1" x14ac:dyDescent="0.25">
      <c r="A184" s="7" t="s">
        <v>80</v>
      </c>
    </row>
    <row r="185" spans="1:17" hidden="1" x14ac:dyDescent="0.25">
      <c r="A185" s="7" t="s">
        <v>44</v>
      </c>
    </row>
    <row r="186" spans="1:17" hidden="1" x14ac:dyDescent="0.25">
      <c r="A186" s="7" t="s">
        <v>45</v>
      </c>
    </row>
    <row r="187" spans="1:17" hidden="1" x14ac:dyDescent="0.25">
      <c r="A187" s="7" t="s">
        <v>73</v>
      </c>
    </row>
    <row r="188" spans="1:17" x14ac:dyDescent="0.25">
      <c r="A188" s="7">
        <v>8</v>
      </c>
      <c r="B188" s="21" t="s">
        <v>136</v>
      </c>
      <c r="C188" s="64" t="s">
        <v>137</v>
      </c>
      <c r="D188" s="64"/>
      <c r="E188" s="64"/>
      <c r="J188" s="22"/>
      <c r="K188" s="7"/>
    </row>
    <row r="189" spans="1:17" hidden="1" x14ac:dyDescent="0.25">
      <c r="A189" s="7" t="s">
        <v>72</v>
      </c>
    </row>
    <row r="190" spans="1:17" x14ac:dyDescent="0.25">
      <c r="A190" s="7">
        <v>9</v>
      </c>
      <c r="B190" s="21" t="s">
        <v>138</v>
      </c>
      <c r="C190" s="61" t="s">
        <v>139</v>
      </c>
      <c r="D190" s="62"/>
      <c r="E190" s="62"/>
      <c r="F190" s="23" t="s">
        <v>78</v>
      </c>
      <c r="G190" s="29">
        <v>10</v>
      </c>
      <c r="H190" s="29"/>
      <c r="I190" s="25"/>
      <c r="J190" s="26">
        <f>IF(AND(G190= "",H190= ""), 0, ROUND(ROUND(I190, 2) * ROUND(IF(H190="",G190,H190),  2), 2))</f>
        <v>0</v>
      </c>
      <c r="K190" s="7"/>
      <c r="M190" s="27">
        <v>0.2</v>
      </c>
      <c r="Q190" s="7">
        <v>2078</v>
      </c>
    </row>
    <row r="191" spans="1:17" x14ac:dyDescent="0.25">
      <c r="A191" s="7" t="s">
        <v>55</v>
      </c>
      <c r="B191" s="28"/>
      <c r="C191" s="63" t="s">
        <v>140</v>
      </c>
      <c r="D191" s="63"/>
      <c r="E191" s="63"/>
      <c r="F191" s="63"/>
      <c r="G191" s="63"/>
      <c r="H191" s="63"/>
      <c r="I191" s="63"/>
      <c r="J191" s="28"/>
    </row>
    <row r="192" spans="1:17" hidden="1" x14ac:dyDescent="0.25">
      <c r="A192" s="7" t="s">
        <v>80</v>
      </c>
    </row>
    <row r="193" spans="1:17" hidden="1" x14ac:dyDescent="0.25">
      <c r="A193" s="7" t="s">
        <v>45</v>
      </c>
    </row>
    <row r="194" spans="1:17" hidden="1" x14ac:dyDescent="0.25">
      <c r="A194" s="7" t="s">
        <v>72</v>
      </c>
    </row>
    <row r="195" spans="1:17" hidden="1" x14ac:dyDescent="0.25">
      <c r="A195" s="7" t="s">
        <v>73</v>
      </c>
    </row>
    <row r="196" spans="1:17" ht="29.45" customHeight="1" x14ac:dyDescent="0.25">
      <c r="A196" s="7">
        <v>8</v>
      </c>
      <c r="B196" s="21" t="s">
        <v>141</v>
      </c>
      <c r="C196" s="64" t="s">
        <v>142</v>
      </c>
      <c r="D196" s="64"/>
      <c r="E196" s="64"/>
      <c r="J196" s="22"/>
      <c r="K196" s="7"/>
    </row>
    <row r="197" spans="1:17" hidden="1" x14ac:dyDescent="0.25">
      <c r="A197" s="7" t="s">
        <v>72</v>
      </c>
    </row>
    <row r="198" spans="1:17" ht="27.2" customHeight="1" x14ac:dyDescent="0.25">
      <c r="A198" s="7">
        <v>9</v>
      </c>
      <c r="B198" s="21" t="s">
        <v>143</v>
      </c>
      <c r="C198" s="61" t="s">
        <v>144</v>
      </c>
      <c r="D198" s="62"/>
      <c r="E198" s="62"/>
      <c r="F198" s="23" t="s">
        <v>78</v>
      </c>
      <c r="G198" s="29">
        <v>7</v>
      </c>
      <c r="H198" s="29"/>
      <c r="I198" s="25"/>
      <c r="J198" s="26">
        <f>IF(AND(G198= "",H198= ""), 0, ROUND(ROUND(I198, 2) * ROUND(IF(H198="",G198,H198),  2), 2))</f>
        <v>0</v>
      </c>
      <c r="K198" s="7"/>
      <c r="M198" s="27">
        <v>0.2</v>
      </c>
      <c r="Q198" s="7">
        <v>2078</v>
      </c>
    </row>
    <row r="199" spans="1:17" x14ac:dyDescent="0.25">
      <c r="A199" s="7" t="s">
        <v>55</v>
      </c>
      <c r="B199" s="28"/>
      <c r="C199" s="63" t="s">
        <v>145</v>
      </c>
      <c r="D199" s="63"/>
      <c r="E199" s="63"/>
      <c r="F199" s="63"/>
      <c r="G199" s="63"/>
      <c r="H199" s="63"/>
      <c r="I199" s="63"/>
      <c r="J199" s="28"/>
    </row>
    <row r="200" spans="1:17" hidden="1" x14ac:dyDescent="0.25">
      <c r="A200" s="7" t="s">
        <v>80</v>
      </c>
    </row>
    <row r="201" spans="1:17" hidden="1" x14ac:dyDescent="0.25">
      <c r="A201" s="7" t="s">
        <v>45</v>
      </c>
    </row>
    <row r="202" spans="1:17" hidden="1" x14ac:dyDescent="0.25">
      <c r="A202" s="7" t="s">
        <v>72</v>
      </c>
    </row>
    <row r="203" spans="1:17" hidden="1" x14ac:dyDescent="0.25">
      <c r="A203" s="7" t="s">
        <v>73</v>
      </c>
    </row>
    <row r="204" spans="1:17" ht="29.45" customHeight="1" x14ac:dyDescent="0.25">
      <c r="A204" s="7">
        <v>8</v>
      </c>
      <c r="B204" s="21" t="s">
        <v>146</v>
      </c>
      <c r="C204" s="64" t="s">
        <v>147</v>
      </c>
      <c r="D204" s="64"/>
      <c r="E204" s="64"/>
      <c r="J204" s="22"/>
      <c r="K204" s="7"/>
    </row>
    <row r="205" spans="1:17" hidden="1" x14ac:dyDescent="0.25">
      <c r="A205" s="7" t="s">
        <v>72</v>
      </c>
    </row>
    <row r="206" spans="1:17" ht="27.2" customHeight="1" x14ac:dyDescent="0.25">
      <c r="A206" s="7">
        <v>9</v>
      </c>
      <c r="B206" s="21" t="s">
        <v>148</v>
      </c>
      <c r="C206" s="61" t="s">
        <v>149</v>
      </c>
      <c r="D206" s="62"/>
      <c r="E206" s="62"/>
      <c r="F206" s="23" t="s">
        <v>78</v>
      </c>
      <c r="G206" s="29">
        <v>13</v>
      </c>
      <c r="H206" s="29"/>
      <c r="I206" s="25"/>
      <c r="J206" s="26">
        <f>IF(AND(G206= "",H206= ""), 0, ROUND(ROUND(I206, 2) * ROUND(IF(H206="",G206,H206),  2), 2))</f>
        <v>0</v>
      </c>
      <c r="K206" s="7"/>
      <c r="M206" s="27">
        <v>0.2</v>
      </c>
      <c r="Q206" s="7">
        <v>2078</v>
      </c>
    </row>
    <row r="207" spans="1:17" x14ac:dyDescent="0.25">
      <c r="A207" s="7" t="s">
        <v>55</v>
      </c>
      <c r="B207" s="28"/>
      <c r="C207" s="63" t="s">
        <v>150</v>
      </c>
      <c r="D207" s="63"/>
      <c r="E207" s="63"/>
      <c r="F207" s="63"/>
      <c r="G207" s="63"/>
      <c r="H207" s="63"/>
      <c r="I207" s="63"/>
      <c r="J207" s="28"/>
    </row>
    <row r="208" spans="1:17" hidden="1" x14ac:dyDescent="0.25">
      <c r="A208" s="7" t="s">
        <v>80</v>
      </c>
    </row>
    <row r="209" spans="1:17" hidden="1" x14ac:dyDescent="0.25">
      <c r="A209" s="7" t="s">
        <v>45</v>
      </c>
    </row>
    <row r="210" spans="1:17" hidden="1" x14ac:dyDescent="0.25">
      <c r="A210" s="7" t="s">
        <v>72</v>
      </c>
    </row>
    <row r="211" spans="1:17" hidden="1" x14ac:dyDescent="0.25">
      <c r="A211" s="7" t="s">
        <v>73</v>
      </c>
    </row>
    <row r="212" spans="1:17" hidden="1" x14ac:dyDescent="0.25">
      <c r="A212" s="7" t="s">
        <v>48</v>
      </c>
    </row>
    <row r="213" spans="1:17" x14ac:dyDescent="0.25">
      <c r="A213" s="7">
        <v>4</v>
      </c>
      <c r="B213" s="16" t="s">
        <v>151</v>
      </c>
      <c r="C213" s="60" t="s">
        <v>152</v>
      </c>
      <c r="D213" s="60"/>
      <c r="E213" s="60"/>
      <c r="F213" s="19"/>
      <c r="G213" s="19"/>
      <c r="H213" s="19"/>
      <c r="I213" s="19"/>
      <c r="J213" s="20"/>
      <c r="K213" s="7"/>
    </row>
    <row r="214" spans="1:17" x14ac:dyDescent="0.25">
      <c r="A214" s="7">
        <v>9</v>
      </c>
      <c r="B214" s="21" t="s">
        <v>153</v>
      </c>
      <c r="C214" s="61" t="s">
        <v>154</v>
      </c>
      <c r="D214" s="62"/>
      <c r="E214" s="62"/>
      <c r="F214" s="23" t="s">
        <v>155</v>
      </c>
      <c r="G214" s="24">
        <v>1</v>
      </c>
      <c r="H214" s="24"/>
      <c r="I214" s="25"/>
      <c r="J214" s="26">
        <f>IF(AND(G214= "",H214= ""), 0, ROUND(ROUND(I214, 2) * ROUND(IF(H214="",G214,H214),  0), 2))</f>
        <v>0</v>
      </c>
      <c r="K214" s="7"/>
      <c r="M214" s="27">
        <v>0.2</v>
      </c>
      <c r="Q214" s="7">
        <v>2078</v>
      </c>
    </row>
    <row r="215" spans="1:17" hidden="1" x14ac:dyDescent="0.25">
      <c r="A215" s="7" t="s">
        <v>44</v>
      </c>
    </row>
    <row r="216" spans="1:17" x14ac:dyDescent="0.25">
      <c r="A216" s="7" t="s">
        <v>55</v>
      </c>
      <c r="B216" s="28"/>
      <c r="C216" s="63" t="s">
        <v>156</v>
      </c>
      <c r="D216" s="63"/>
      <c r="E216" s="63"/>
      <c r="F216" s="63"/>
      <c r="G216" s="63"/>
      <c r="H216" s="63"/>
      <c r="I216" s="63"/>
      <c r="J216" s="28"/>
    </row>
    <row r="217" spans="1:17" hidden="1" x14ac:dyDescent="0.25">
      <c r="A217" s="7" t="s">
        <v>44</v>
      </c>
    </row>
    <row r="218" spans="1:17" hidden="1" x14ac:dyDescent="0.25">
      <c r="A218" s="7" t="s">
        <v>45</v>
      </c>
    </row>
    <row r="219" spans="1:17" x14ac:dyDescent="0.25">
      <c r="A219" s="7">
        <v>9</v>
      </c>
      <c r="B219" s="21" t="s">
        <v>157</v>
      </c>
      <c r="C219" s="61" t="s">
        <v>158</v>
      </c>
      <c r="D219" s="62"/>
      <c r="E219" s="62"/>
      <c r="F219" s="23" t="s">
        <v>155</v>
      </c>
      <c r="G219" s="24">
        <v>1</v>
      </c>
      <c r="H219" s="24"/>
      <c r="I219" s="25"/>
      <c r="J219" s="26">
        <f>IF(AND(G219= "",H219= ""), 0, ROUND(ROUND(I219, 2) * ROUND(IF(H219="",G219,H219),  0), 2))</f>
        <v>0</v>
      </c>
      <c r="K219" s="7"/>
      <c r="M219" s="27">
        <v>0.2</v>
      </c>
      <c r="Q219" s="7">
        <v>2078</v>
      </c>
    </row>
    <row r="220" spans="1:17" hidden="1" x14ac:dyDescent="0.25">
      <c r="A220" s="7" t="s">
        <v>44</v>
      </c>
    </row>
    <row r="221" spans="1:17" hidden="1" x14ac:dyDescent="0.25">
      <c r="A221" s="7" t="s">
        <v>44</v>
      </c>
    </row>
    <row r="222" spans="1:17" hidden="1" x14ac:dyDescent="0.25">
      <c r="A222" s="7" t="s">
        <v>44</v>
      </c>
    </row>
    <row r="223" spans="1:17" hidden="1" x14ac:dyDescent="0.25">
      <c r="A223" s="7" t="s">
        <v>44</v>
      </c>
    </row>
    <row r="224" spans="1:17" hidden="1" x14ac:dyDescent="0.25">
      <c r="A224" s="7" t="s">
        <v>44</v>
      </c>
    </row>
    <row r="225" spans="1:17" hidden="1" x14ac:dyDescent="0.25">
      <c r="A225" s="7" t="s">
        <v>44</v>
      </c>
    </row>
    <row r="226" spans="1:17" hidden="1" x14ac:dyDescent="0.25">
      <c r="A226" s="7" t="s">
        <v>44</v>
      </c>
    </row>
    <row r="227" spans="1:17" hidden="1" x14ac:dyDescent="0.25">
      <c r="A227" s="7" t="s">
        <v>44</v>
      </c>
    </row>
    <row r="228" spans="1:17" x14ac:dyDescent="0.25">
      <c r="A228" s="7" t="s">
        <v>55</v>
      </c>
      <c r="B228" s="28"/>
      <c r="C228" s="63" t="s">
        <v>156</v>
      </c>
      <c r="D228" s="63"/>
      <c r="E228" s="63"/>
      <c r="F228" s="63"/>
      <c r="G228" s="63"/>
      <c r="H228" s="63"/>
      <c r="I228" s="63"/>
      <c r="J228" s="28"/>
    </row>
    <row r="229" spans="1:17" hidden="1" x14ac:dyDescent="0.25">
      <c r="A229" s="7" t="s">
        <v>44</v>
      </c>
    </row>
    <row r="230" spans="1:17" hidden="1" x14ac:dyDescent="0.25">
      <c r="A230" s="7" t="s">
        <v>45</v>
      </c>
    </row>
    <row r="231" spans="1:17" hidden="1" x14ac:dyDescent="0.25">
      <c r="A231" s="7" t="s">
        <v>48</v>
      </c>
    </row>
    <row r="232" spans="1:17" x14ac:dyDescent="0.25">
      <c r="A232" s="7">
        <v>4</v>
      </c>
      <c r="B232" s="16" t="s">
        <v>159</v>
      </c>
      <c r="C232" s="60" t="s">
        <v>160</v>
      </c>
      <c r="D232" s="60"/>
      <c r="E232" s="60"/>
      <c r="F232" s="19"/>
      <c r="G232" s="19"/>
      <c r="H232" s="19"/>
      <c r="I232" s="19"/>
      <c r="J232" s="20"/>
      <c r="K232" s="7"/>
    </row>
    <row r="233" spans="1:17" x14ac:dyDescent="0.25">
      <c r="A233" s="7">
        <v>5</v>
      </c>
      <c r="B233" s="16" t="s">
        <v>161</v>
      </c>
      <c r="C233" s="65" t="s">
        <v>162</v>
      </c>
      <c r="D233" s="65"/>
      <c r="E233" s="65"/>
      <c r="F233" s="30"/>
      <c r="G233" s="30"/>
      <c r="H233" s="30"/>
      <c r="I233" s="30"/>
      <c r="J233" s="31"/>
      <c r="K233" s="7"/>
    </row>
    <row r="234" spans="1:17" ht="16.899999999999999" customHeight="1" x14ac:dyDescent="0.25">
      <c r="A234" s="7">
        <v>6</v>
      </c>
      <c r="B234" s="16" t="s">
        <v>163</v>
      </c>
      <c r="C234" s="66" t="s">
        <v>164</v>
      </c>
      <c r="D234" s="66"/>
      <c r="E234" s="66"/>
      <c r="F234" s="32"/>
      <c r="G234" s="32"/>
      <c r="H234" s="32"/>
      <c r="I234" s="32"/>
      <c r="J234" s="33"/>
      <c r="K234" s="7"/>
    </row>
    <row r="235" spans="1:17" hidden="1" x14ac:dyDescent="0.25">
      <c r="A235" s="7" t="s">
        <v>165</v>
      </c>
    </row>
    <row r="236" spans="1:17" hidden="1" x14ac:dyDescent="0.25">
      <c r="A236" s="7" t="s">
        <v>165</v>
      </c>
    </row>
    <row r="237" spans="1:17" hidden="1" x14ac:dyDescent="0.25">
      <c r="A237" s="7" t="s">
        <v>165</v>
      </c>
    </row>
    <row r="238" spans="1:17" hidden="1" x14ac:dyDescent="0.25">
      <c r="A238" s="7" t="s">
        <v>165</v>
      </c>
    </row>
    <row r="239" spans="1:17" hidden="1" x14ac:dyDescent="0.25">
      <c r="A239" s="7" t="s">
        <v>165</v>
      </c>
    </row>
    <row r="240" spans="1:17" x14ac:dyDescent="0.25">
      <c r="A240" s="7">
        <v>9</v>
      </c>
      <c r="B240" s="21" t="s">
        <v>166</v>
      </c>
      <c r="C240" s="61" t="s">
        <v>167</v>
      </c>
      <c r="D240" s="62"/>
      <c r="E240" s="62"/>
      <c r="F240" s="23" t="s">
        <v>9</v>
      </c>
      <c r="G240" s="24">
        <v>1</v>
      </c>
      <c r="H240" s="24"/>
      <c r="I240" s="25"/>
      <c r="J240" s="26">
        <f>IF(AND(G240= "",H240= ""), 0, ROUND(ROUND(I240, 2) * ROUND(IF(H240="",G240,H240),  0), 2))</f>
        <v>0</v>
      </c>
      <c r="K240" s="7"/>
      <c r="M240" s="27">
        <v>0.2</v>
      </c>
      <c r="Q240" s="7">
        <v>2078</v>
      </c>
    </row>
    <row r="241" spans="1:17" x14ac:dyDescent="0.25">
      <c r="A241" s="7" t="s">
        <v>55</v>
      </c>
      <c r="B241" s="28"/>
      <c r="C241" s="63" t="s">
        <v>168</v>
      </c>
      <c r="D241" s="63"/>
      <c r="E241" s="63"/>
      <c r="F241" s="63"/>
      <c r="G241" s="63"/>
      <c r="H241" s="63"/>
      <c r="I241" s="63"/>
      <c r="J241" s="28"/>
    </row>
    <row r="242" spans="1:17" hidden="1" x14ac:dyDescent="0.25">
      <c r="A242" s="7" t="s">
        <v>45</v>
      </c>
    </row>
    <row r="243" spans="1:17" hidden="1" x14ac:dyDescent="0.25">
      <c r="A243" s="7" t="s">
        <v>165</v>
      </c>
    </row>
    <row r="244" spans="1:17" hidden="1" x14ac:dyDescent="0.25">
      <c r="A244" s="7" t="s">
        <v>169</v>
      </c>
    </row>
    <row r="245" spans="1:17" ht="33.75" customHeight="1" x14ac:dyDescent="0.25">
      <c r="A245" s="7">
        <v>6</v>
      </c>
      <c r="B245" s="16" t="s">
        <v>170</v>
      </c>
      <c r="C245" s="66" t="s">
        <v>171</v>
      </c>
      <c r="D245" s="66"/>
      <c r="E245" s="66"/>
      <c r="F245" s="32"/>
      <c r="G245" s="32"/>
      <c r="H245" s="32"/>
      <c r="I245" s="32"/>
      <c r="J245" s="33"/>
      <c r="K245" s="7"/>
    </row>
    <row r="246" spans="1:17" hidden="1" x14ac:dyDescent="0.25">
      <c r="A246" s="34" t="s">
        <v>172</v>
      </c>
    </row>
    <row r="247" spans="1:17" hidden="1" x14ac:dyDescent="0.25">
      <c r="A247" s="7" t="s">
        <v>165</v>
      </c>
    </row>
    <row r="248" spans="1:17" hidden="1" x14ac:dyDescent="0.25">
      <c r="A248" s="7" t="s">
        <v>165</v>
      </c>
    </row>
    <row r="249" spans="1:17" hidden="1" x14ac:dyDescent="0.25">
      <c r="A249" s="7" t="s">
        <v>165</v>
      </c>
    </row>
    <row r="250" spans="1:17" hidden="1" x14ac:dyDescent="0.25">
      <c r="A250" s="7" t="s">
        <v>165</v>
      </c>
    </row>
    <row r="251" spans="1:17" hidden="1" x14ac:dyDescent="0.25">
      <c r="A251" s="7" t="s">
        <v>165</v>
      </c>
    </row>
    <row r="252" spans="1:17" ht="27.2" customHeight="1" x14ac:dyDescent="0.25">
      <c r="A252" s="7">
        <v>9</v>
      </c>
      <c r="B252" s="21" t="s">
        <v>173</v>
      </c>
      <c r="C252" s="61" t="s">
        <v>174</v>
      </c>
      <c r="D252" s="62"/>
      <c r="E252" s="62"/>
      <c r="F252" s="23" t="s">
        <v>9</v>
      </c>
      <c r="G252" s="24">
        <v>3</v>
      </c>
      <c r="H252" s="24"/>
      <c r="I252" s="25"/>
      <c r="J252" s="26">
        <f>IF(AND(G252= "",H252= ""), 0, ROUND(ROUND(I252, 2) * ROUND(IF(H252="",G252,H252),  0), 2))</f>
        <v>0</v>
      </c>
      <c r="K252" s="7"/>
      <c r="M252" s="27">
        <v>0.2</v>
      </c>
      <c r="Q252" s="7">
        <v>2078</v>
      </c>
    </row>
    <row r="253" spans="1:17" x14ac:dyDescent="0.25">
      <c r="A253" s="7" t="s">
        <v>55</v>
      </c>
      <c r="B253" s="28"/>
      <c r="C253" s="63" t="s">
        <v>175</v>
      </c>
      <c r="D253" s="63"/>
      <c r="E253" s="63"/>
      <c r="F253" s="63"/>
      <c r="G253" s="63"/>
      <c r="H253" s="63"/>
      <c r="I253" s="63"/>
      <c r="J253" s="28"/>
    </row>
    <row r="254" spans="1:17" hidden="1" x14ac:dyDescent="0.25">
      <c r="A254" s="7" t="s">
        <v>45</v>
      </c>
    </row>
    <row r="255" spans="1:17" hidden="1" x14ac:dyDescent="0.25">
      <c r="A255" s="7" t="s">
        <v>165</v>
      </c>
    </row>
    <row r="256" spans="1:17" hidden="1" x14ac:dyDescent="0.25">
      <c r="A256" s="7" t="s">
        <v>169</v>
      </c>
    </row>
    <row r="257" spans="1:17" ht="33.75" customHeight="1" x14ac:dyDescent="0.25">
      <c r="A257" s="7">
        <v>6</v>
      </c>
      <c r="B257" s="16" t="s">
        <v>176</v>
      </c>
      <c r="C257" s="66" t="s">
        <v>177</v>
      </c>
      <c r="D257" s="66"/>
      <c r="E257" s="66"/>
      <c r="F257" s="32"/>
      <c r="G257" s="32"/>
      <c r="H257" s="32"/>
      <c r="I257" s="32"/>
      <c r="J257" s="33"/>
      <c r="K257" s="7"/>
    </row>
    <row r="258" spans="1:17" hidden="1" x14ac:dyDescent="0.25">
      <c r="A258" s="34" t="s">
        <v>172</v>
      </c>
    </row>
    <row r="259" spans="1:17" hidden="1" x14ac:dyDescent="0.25">
      <c r="A259" s="7" t="s">
        <v>165</v>
      </c>
    </row>
    <row r="260" spans="1:17" hidden="1" x14ac:dyDescent="0.25">
      <c r="A260" s="7" t="s">
        <v>165</v>
      </c>
    </row>
    <row r="261" spans="1:17" hidden="1" x14ac:dyDescent="0.25">
      <c r="A261" s="7" t="s">
        <v>165</v>
      </c>
    </row>
    <row r="262" spans="1:17" hidden="1" x14ac:dyDescent="0.25">
      <c r="A262" s="7" t="s">
        <v>165</v>
      </c>
    </row>
    <row r="263" spans="1:17" ht="27.2" customHeight="1" x14ac:dyDescent="0.25">
      <c r="A263" s="7">
        <v>9</v>
      </c>
      <c r="B263" s="21" t="s">
        <v>178</v>
      </c>
      <c r="C263" s="61" t="s">
        <v>179</v>
      </c>
      <c r="D263" s="62"/>
      <c r="E263" s="62"/>
      <c r="F263" s="23" t="s">
        <v>9</v>
      </c>
      <c r="G263" s="24">
        <v>1</v>
      </c>
      <c r="H263" s="24"/>
      <c r="I263" s="25"/>
      <c r="J263" s="26">
        <f>IF(AND(G263= "",H263= ""), 0, ROUND(ROUND(I263, 2) * ROUND(IF(H263="",G263,H263),  0), 2))</f>
        <v>0</v>
      </c>
      <c r="K263" s="7"/>
      <c r="M263" s="27">
        <v>0.2</v>
      </c>
      <c r="Q263" s="7">
        <v>2078</v>
      </c>
    </row>
    <row r="264" spans="1:17" x14ac:dyDescent="0.25">
      <c r="A264" s="7" t="s">
        <v>55</v>
      </c>
      <c r="B264" s="28"/>
      <c r="C264" s="63" t="s">
        <v>180</v>
      </c>
      <c r="D264" s="63"/>
      <c r="E264" s="63"/>
      <c r="F264" s="63"/>
      <c r="G264" s="63"/>
      <c r="H264" s="63"/>
      <c r="I264" s="63"/>
      <c r="J264" s="28"/>
    </row>
    <row r="265" spans="1:17" hidden="1" x14ac:dyDescent="0.25">
      <c r="A265" s="7" t="s">
        <v>44</v>
      </c>
    </row>
    <row r="266" spans="1:17" hidden="1" x14ac:dyDescent="0.25">
      <c r="A266" s="7" t="s">
        <v>45</v>
      </c>
    </row>
    <row r="267" spans="1:17" ht="27.2" customHeight="1" x14ac:dyDescent="0.25">
      <c r="A267" s="7">
        <v>9</v>
      </c>
      <c r="B267" s="21" t="s">
        <v>181</v>
      </c>
      <c r="C267" s="61" t="s">
        <v>182</v>
      </c>
      <c r="D267" s="62"/>
      <c r="E267" s="62"/>
      <c r="F267" s="23" t="s">
        <v>9</v>
      </c>
      <c r="G267" s="24">
        <v>52</v>
      </c>
      <c r="H267" s="24"/>
      <c r="I267" s="25"/>
      <c r="J267" s="26">
        <f>IF(AND(G267= "",H267= ""), 0, ROUND(ROUND(I267, 2) * ROUND(IF(H267="",G267,H267),  0), 2))</f>
        <v>0</v>
      </c>
      <c r="K267" s="7"/>
      <c r="M267" s="27">
        <v>0.2</v>
      </c>
      <c r="Q267" s="7">
        <v>2078</v>
      </c>
    </row>
    <row r="268" spans="1:17" ht="35.85" customHeight="1" x14ac:dyDescent="0.25">
      <c r="A268" s="7" t="s">
        <v>55</v>
      </c>
      <c r="B268" s="28"/>
      <c r="C268" s="63" t="s">
        <v>183</v>
      </c>
      <c r="D268" s="63"/>
      <c r="E268" s="63"/>
      <c r="F268" s="63"/>
      <c r="G268" s="63"/>
      <c r="H268" s="63"/>
      <c r="I268" s="63"/>
      <c r="J268" s="28"/>
    </row>
    <row r="269" spans="1:17" hidden="1" x14ac:dyDescent="0.25">
      <c r="A269" s="7" t="s">
        <v>44</v>
      </c>
    </row>
    <row r="270" spans="1:17" hidden="1" x14ac:dyDescent="0.25">
      <c r="A270" s="7" t="s">
        <v>45</v>
      </c>
    </row>
    <row r="271" spans="1:17" ht="27.2" customHeight="1" x14ac:dyDescent="0.25">
      <c r="A271" s="7">
        <v>9</v>
      </c>
      <c r="B271" s="21" t="s">
        <v>184</v>
      </c>
      <c r="C271" s="61" t="s">
        <v>185</v>
      </c>
      <c r="D271" s="62"/>
      <c r="E271" s="62"/>
      <c r="F271" s="23" t="s">
        <v>9</v>
      </c>
      <c r="G271" s="24">
        <v>1</v>
      </c>
      <c r="H271" s="24"/>
      <c r="I271" s="25"/>
      <c r="J271" s="26">
        <f>IF(AND(G271= "",H271= ""), 0, ROUND(ROUND(I271, 2) * ROUND(IF(H271="",G271,H271),  0), 2))</f>
        <v>0</v>
      </c>
      <c r="K271" s="7"/>
      <c r="M271" s="27">
        <v>0.2</v>
      </c>
      <c r="Q271" s="7">
        <v>2078</v>
      </c>
    </row>
    <row r="272" spans="1:17" x14ac:dyDescent="0.25">
      <c r="A272" s="7" t="s">
        <v>55</v>
      </c>
      <c r="B272" s="28"/>
      <c r="C272" s="63" t="s">
        <v>186</v>
      </c>
      <c r="D272" s="63"/>
      <c r="E272" s="63"/>
      <c r="F272" s="63"/>
      <c r="G272" s="63"/>
      <c r="H272" s="63"/>
      <c r="I272" s="63"/>
      <c r="J272" s="28"/>
    </row>
    <row r="273" spans="1:17" hidden="1" x14ac:dyDescent="0.25">
      <c r="A273" s="7" t="s">
        <v>44</v>
      </c>
    </row>
    <row r="274" spans="1:17" hidden="1" x14ac:dyDescent="0.25">
      <c r="A274" s="7" t="s">
        <v>45</v>
      </c>
    </row>
    <row r="275" spans="1:17" hidden="1" x14ac:dyDescent="0.25">
      <c r="A275" s="7" t="s">
        <v>169</v>
      </c>
    </row>
    <row r="276" spans="1:17" hidden="1" x14ac:dyDescent="0.25">
      <c r="A276" s="7" t="s">
        <v>187</v>
      </c>
    </row>
    <row r="277" spans="1:17" ht="16.899999999999999" customHeight="1" x14ac:dyDescent="0.25">
      <c r="A277" s="7">
        <v>5</v>
      </c>
      <c r="B277" s="16" t="s">
        <v>188</v>
      </c>
      <c r="C277" s="65" t="s">
        <v>189</v>
      </c>
      <c r="D277" s="65"/>
      <c r="E277" s="65"/>
      <c r="F277" s="30"/>
      <c r="G277" s="30"/>
      <c r="H277" s="30"/>
      <c r="I277" s="30"/>
      <c r="J277" s="31"/>
      <c r="K277" s="7"/>
    </row>
    <row r="278" spans="1:17" ht="16.899999999999999" customHeight="1" x14ac:dyDescent="0.25">
      <c r="A278" s="7">
        <v>6</v>
      </c>
      <c r="B278" s="16" t="s">
        <v>190</v>
      </c>
      <c r="C278" s="66" t="s">
        <v>191</v>
      </c>
      <c r="D278" s="66"/>
      <c r="E278" s="66"/>
      <c r="F278" s="32"/>
      <c r="G278" s="32"/>
      <c r="H278" s="32"/>
      <c r="I278" s="32"/>
      <c r="J278" s="33"/>
      <c r="K278" s="7"/>
    </row>
    <row r="279" spans="1:17" hidden="1" x14ac:dyDescent="0.25">
      <c r="A279" s="7" t="s">
        <v>165</v>
      </c>
    </row>
    <row r="280" spans="1:17" hidden="1" x14ac:dyDescent="0.25">
      <c r="A280" s="7" t="s">
        <v>165</v>
      </c>
    </row>
    <row r="281" spans="1:17" hidden="1" x14ac:dyDescent="0.25">
      <c r="A281" s="7" t="s">
        <v>165</v>
      </c>
    </row>
    <row r="282" spans="1:17" hidden="1" x14ac:dyDescent="0.25">
      <c r="A282" s="7" t="s">
        <v>165</v>
      </c>
    </row>
    <row r="283" spans="1:17" ht="27.2" customHeight="1" x14ac:dyDescent="0.25">
      <c r="A283" s="7">
        <v>9</v>
      </c>
      <c r="B283" s="21" t="s">
        <v>192</v>
      </c>
      <c r="C283" s="61" t="s">
        <v>193</v>
      </c>
      <c r="D283" s="62"/>
      <c r="E283" s="62"/>
      <c r="F283" s="23" t="s">
        <v>9</v>
      </c>
      <c r="G283" s="24">
        <v>4</v>
      </c>
      <c r="H283" s="24"/>
      <c r="I283" s="25"/>
      <c r="J283" s="26">
        <f>IF(AND(G283= "",H283= ""), 0, ROUND(ROUND(I283, 2) * ROUND(IF(H283="",G283,H283),  0), 2))</f>
        <v>0</v>
      </c>
      <c r="K283" s="7"/>
      <c r="M283" s="27">
        <v>0.2</v>
      </c>
      <c r="Q283" s="7">
        <v>2078</v>
      </c>
    </row>
    <row r="284" spans="1:17" x14ac:dyDescent="0.25">
      <c r="A284" s="7" t="s">
        <v>55</v>
      </c>
      <c r="B284" s="28"/>
      <c r="C284" s="63" t="s">
        <v>194</v>
      </c>
      <c r="D284" s="63"/>
      <c r="E284" s="63"/>
      <c r="F284" s="63"/>
      <c r="G284" s="63"/>
      <c r="H284" s="63"/>
      <c r="I284" s="63"/>
      <c r="J284" s="28"/>
    </row>
    <row r="285" spans="1:17" hidden="1" x14ac:dyDescent="0.25">
      <c r="A285" s="7" t="s">
        <v>44</v>
      </c>
    </row>
    <row r="286" spans="1:17" hidden="1" x14ac:dyDescent="0.25">
      <c r="A286" s="7" t="s">
        <v>45</v>
      </c>
    </row>
    <row r="287" spans="1:17" ht="27.2" customHeight="1" x14ac:dyDescent="0.25">
      <c r="A287" s="7">
        <v>9</v>
      </c>
      <c r="B287" s="21" t="s">
        <v>195</v>
      </c>
      <c r="C287" s="61" t="s">
        <v>196</v>
      </c>
      <c r="D287" s="62"/>
      <c r="E287" s="62"/>
      <c r="F287" s="23" t="s">
        <v>9</v>
      </c>
      <c r="G287" s="24">
        <v>9</v>
      </c>
      <c r="H287" s="24"/>
      <c r="I287" s="25"/>
      <c r="J287" s="26">
        <f>IF(AND(G287= "",H287= ""), 0, ROUND(ROUND(I287, 2) * ROUND(IF(H287="",G287,H287),  0), 2))</f>
        <v>0</v>
      </c>
      <c r="K287" s="7"/>
      <c r="M287" s="27">
        <v>0.2</v>
      </c>
      <c r="Q287" s="7">
        <v>2078</v>
      </c>
    </row>
    <row r="288" spans="1:17" x14ac:dyDescent="0.25">
      <c r="A288" s="7" t="s">
        <v>55</v>
      </c>
      <c r="B288" s="28"/>
      <c r="C288" s="63" t="s">
        <v>197</v>
      </c>
      <c r="D288" s="63"/>
      <c r="E288" s="63"/>
      <c r="F288" s="63"/>
      <c r="G288" s="63"/>
      <c r="H288" s="63"/>
      <c r="I288" s="63"/>
      <c r="J288" s="28"/>
    </row>
    <row r="289" spans="1:17" hidden="1" x14ac:dyDescent="0.25">
      <c r="A289" s="7" t="s">
        <v>44</v>
      </c>
    </row>
    <row r="290" spans="1:17" hidden="1" x14ac:dyDescent="0.25">
      <c r="A290" s="7" t="s">
        <v>45</v>
      </c>
    </row>
    <row r="291" spans="1:17" hidden="1" x14ac:dyDescent="0.25">
      <c r="A291" s="7" t="s">
        <v>169</v>
      </c>
    </row>
    <row r="292" spans="1:17" ht="16.899999999999999" customHeight="1" x14ac:dyDescent="0.25">
      <c r="A292" s="7">
        <v>6</v>
      </c>
      <c r="B292" s="16" t="s">
        <v>198</v>
      </c>
      <c r="C292" s="66" t="s">
        <v>199</v>
      </c>
      <c r="D292" s="66"/>
      <c r="E292" s="66"/>
      <c r="F292" s="32"/>
      <c r="G292" s="32"/>
      <c r="H292" s="32"/>
      <c r="I292" s="32"/>
      <c r="J292" s="33"/>
      <c r="K292" s="7"/>
    </row>
    <row r="293" spans="1:17" hidden="1" x14ac:dyDescent="0.25">
      <c r="A293" s="34" t="s">
        <v>172</v>
      </c>
    </row>
    <row r="294" spans="1:17" hidden="1" x14ac:dyDescent="0.25">
      <c r="A294" s="7" t="s">
        <v>165</v>
      </c>
    </row>
    <row r="295" spans="1:17" hidden="1" x14ac:dyDescent="0.25">
      <c r="A295" s="7" t="s">
        <v>165</v>
      </c>
    </row>
    <row r="296" spans="1:17" hidden="1" x14ac:dyDescent="0.25">
      <c r="A296" s="7" t="s">
        <v>165</v>
      </c>
    </row>
    <row r="297" spans="1:17" hidden="1" x14ac:dyDescent="0.25">
      <c r="A297" s="7" t="s">
        <v>165</v>
      </c>
    </row>
    <row r="298" spans="1:17" x14ac:dyDescent="0.25">
      <c r="A298" s="7">
        <v>9</v>
      </c>
      <c r="B298" s="21" t="s">
        <v>200</v>
      </c>
      <c r="C298" s="61" t="s">
        <v>201</v>
      </c>
      <c r="D298" s="62"/>
      <c r="E298" s="62"/>
      <c r="F298" s="23" t="s">
        <v>9</v>
      </c>
      <c r="G298" s="24">
        <v>2</v>
      </c>
      <c r="H298" s="24"/>
      <c r="I298" s="25"/>
      <c r="J298" s="26">
        <f>IF(AND(G298= "",H298= ""), 0, ROUND(ROUND(I298, 2) * ROUND(IF(H298="",G298,H298),  0), 2))</f>
        <v>0</v>
      </c>
      <c r="K298" s="7"/>
      <c r="M298" s="27">
        <v>0.2</v>
      </c>
      <c r="Q298" s="7">
        <v>2078</v>
      </c>
    </row>
    <row r="299" spans="1:17" x14ac:dyDescent="0.25">
      <c r="A299" s="7" t="s">
        <v>55</v>
      </c>
      <c r="B299" s="28"/>
      <c r="C299" s="63" t="s">
        <v>202</v>
      </c>
      <c r="D299" s="63"/>
      <c r="E299" s="63"/>
      <c r="F299" s="63"/>
      <c r="G299" s="63"/>
      <c r="H299" s="63"/>
      <c r="I299" s="63"/>
      <c r="J299" s="28"/>
    </row>
    <row r="300" spans="1:17" hidden="1" x14ac:dyDescent="0.25">
      <c r="A300" s="7" t="s">
        <v>44</v>
      </c>
    </row>
    <row r="301" spans="1:17" hidden="1" x14ac:dyDescent="0.25">
      <c r="A301" s="7" t="s">
        <v>45</v>
      </c>
    </row>
    <row r="302" spans="1:17" hidden="1" x14ac:dyDescent="0.25">
      <c r="A302" s="7" t="s">
        <v>169</v>
      </c>
    </row>
    <row r="303" spans="1:17" ht="16.899999999999999" customHeight="1" x14ac:dyDescent="0.25">
      <c r="A303" s="7">
        <v>6</v>
      </c>
      <c r="B303" s="16" t="s">
        <v>203</v>
      </c>
      <c r="C303" s="66" t="s">
        <v>204</v>
      </c>
      <c r="D303" s="66"/>
      <c r="E303" s="66"/>
      <c r="F303" s="32"/>
      <c r="G303" s="32"/>
      <c r="H303" s="32"/>
      <c r="I303" s="32"/>
      <c r="J303" s="33"/>
      <c r="K303" s="7"/>
    </row>
    <row r="304" spans="1:17" hidden="1" x14ac:dyDescent="0.25">
      <c r="A304" s="34" t="s">
        <v>172</v>
      </c>
    </row>
    <row r="305" spans="1:17" hidden="1" x14ac:dyDescent="0.25">
      <c r="A305" s="7" t="s">
        <v>165</v>
      </c>
    </row>
    <row r="306" spans="1:17" hidden="1" x14ac:dyDescent="0.25">
      <c r="A306" s="7" t="s">
        <v>165</v>
      </c>
    </row>
    <row r="307" spans="1:17" hidden="1" x14ac:dyDescent="0.25">
      <c r="A307" s="7" t="s">
        <v>165</v>
      </c>
    </row>
    <row r="308" spans="1:17" hidden="1" x14ac:dyDescent="0.25">
      <c r="A308" s="7" t="s">
        <v>165</v>
      </c>
    </row>
    <row r="309" spans="1:17" ht="27.2" customHeight="1" x14ac:dyDescent="0.25">
      <c r="A309" s="7">
        <v>9</v>
      </c>
      <c r="B309" s="21" t="s">
        <v>205</v>
      </c>
      <c r="C309" s="61" t="s">
        <v>206</v>
      </c>
      <c r="D309" s="62"/>
      <c r="E309" s="62"/>
      <c r="F309" s="23" t="s">
        <v>9</v>
      </c>
      <c r="G309" s="24">
        <v>1</v>
      </c>
      <c r="H309" s="24"/>
      <c r="I309" s="25"/>
      <c r="J309" s="26">
        <f>IF(AND(G309= "",H309= ""), 0, ROUND(ROUND(I309, 2) * ROUND(IF(H309="",G309,H309),  0), 2))</f>
        <v>0</v>
      </c>
      <c r="K309" s="7"/>
      <c r="M309" s="27">
        <v>0.2</v>
      </c>
      <c r="Q309" s="7">
        <v>2078</v>
      </c>
    </row>
    <row r="310" spans="1:17" x14ac:dyDescent="0.25">
      <c r="A310" s="7" t="s">
        <v>55</v>
      </c>
      <c r="B310" s="28"/>
      <c r="C310" s="63" t="s">
        <v>207</v>
      </c>
      <c r="D310" s="63"/>
      <c r="E310" s="63"/>
      <c r="F310" s="63"/>
      <c r="G310" s="63"/>
      <c r="H310" s="63"/>
      <c r="I310" s="63"/>
      <c r="J310" s="28"/>
    </row>
    <row r="311" spans="1:17" hidden="1" x14ac:dyDescent="0.25">
      <c r="A311" s="7" t="s">
        <v>44</v>
      </c>
    </row>
    <row r="312" spans="1:17" hidden="1" x14ac:dyDescent="0.25">
      <c r="A312" s="7" t="s">
        <v>45</v>
      </c>
    </row>
    <row r="313" spans="1:17" ht="27.2" customHeight="1" x14ac:dyDescent="0.25">
      <c r="A313" s="7">
        <v>9</v>
      </c>
      <c r="B313" s="21" t="s">
        <v>208</v>
      </c>
      <c r="C313" s="61" t="s">
        <v>209</v>
      </c>
      <c r="D313" s="62"/>
      <c r="E313" s="62"/>
      <c r="F313" s="23" t="s">
        <v>9</v>
      </c>
      <c r="G313" s="24">
        <v>3</v>
      </c>
      <c r="H313" s="24"/>
      <c r="I313" s="25"/>
      <c r="J313" s="26">
        <f>IF(AND(G313= "",H313= ""), 0, ROUND(ROUND(I313, 2) * ROUND(IF(H313="",G313,H313),  0), 2))</f>
        <v>0</v>
      </c>
      <c r="K313" s="7"/>
      <c r="M313" s="27">
        <v>0.2</v>
      </c>
      <c r="Q313" s="7">
        <v>2078</v>
      </c>
    </row>
    <row r="314" spans="1:17" x14ac:dyDescent="0.25">
      <c r="A314" s="7" t="s">
        <v>55</v>
      </c>
      <c r="B314" s="28"/>
      <c r="C314" s="63" t="s">
        <v>210</v>
      </c>
      <c r="D314" s="63"/>
      <c r="E314" s="63"/>
      <c r="F314" s="63"/>
      <c r="G314" s="63"/>
      <c r="H314" s="63"/>
      <c r="I314" s="63"/>
      <c r="J314" s="28"/>
    </row>
    <row r="315" spans="1:17" hidden="1" x14ac:dyDescent="0.25">
      <c r="A315" s="7" t="s">
        <v>44</v>
      </c>
    </row>
    <row r="316" spans="1:17" hidden="1" x14ac:dyDescent="0.25">
      <c r="A316" s="7" t="s">
        <v>45</v>
      </c>
    </row>
    <row r="317" spans="1:17" hidden="1" x14ac:dyDescent="0.25">
      <c r="A317" s="7" t="s">
        <v>169</v>
      </c>
    </row>
    <row r="318" spans="1:17" ht="16.899999999999999" customHeight="1" x14ac:dyDescent="0.25">
      <c r="A318" s="7">
        <v>6</v>
      </c>
      <c r="B318" s="16" t="s">
        <v>211</v>
      </c>
      <c r="C318" s="66" t="s">
        <v>212</v>
      </c>
      <c r="D318" s="66"/>
      <c r="E318" s="66"/>
      <c r="F318" s="32"/>
      <c r="G318" s="32"/>
      <c r="H318" s="32"/>
      <c r="I318" s="32"/>
      <c r="J318" s="33"/>
      <c r="K318" s="7"/>
    </row>
    <row r="319" spans="1:17" hidden="1" x14ac:dyDescent="0.25">
      <c r="A319" s="7" t="s">
        <v>165</v>
      </c>
    </row>
    <row r="320" spans="1:17" hidden="1" x14ac:dyDescent="0.25">
      <c r="A320" s="7" t="s">
        <v>165</v>
      </c>
    </row>
    <row r="321" spans="1:17" hidden="1" x14ac:dyDescent="0.25">
      <c r="A321" s="7" t="s">
        <v>165</v>
      </c>
    </row>
    <row r="322" spans="1:17" hidden="1" x14ac:dyDescent="0.25">
      <c r="A322" s="7" t="s">
        <v>165</v>
      </c>
    </row>
    <row r="323" spans="1:17" hidden="1" x14ac:dyDescent="0.25">
      <c r="A323" s="7" t="s">
        <v>165</v>
      </c>
    </row>
    <row r="324" spans="1:17" ht="27.2" customHeight="1" x14ac:dyDescent="0.25">
      <c r="A324" s="7">
        <v>9</v>
      </c>
      <c r="B324" s="21" t="s">
        <v>213</v>
      </c>
      <c r="C324" s="61" t="s">
        <v>214</v>
      </c>
      <c r="D324" s="62"/>
      <c r="E324" s="62"/>
      <c r="F324" s="23" t="s">
        <v>9</v>
      </c>
      <c r="G324" s="24">
        <v>2</v>
      </c>
      <c r="H324" s="24"/>
      <c r="I324" s="25"/>
      <c r="J324" s="26">
        <f>IF(AND(G324= "",H324= ""), 0, ROUND(ROUND(I324, 2) * ROUND(IF(H324="",G324,H324),  0), 2))</f>
        <v>0</v>
      </c>
      <c r="K324" s="7"/>
      <c r="M324" s="27">
        <v>0.2</v>
      </c>
      <c r="Q324" s="7">
        <v>2078</v>
      </c>
    </row>
    <row r="325" spans="1:17" x14ac:dyDescent="0.25">
      <c r="A325" s="7" t="s">
        <v>55</v>
      </c>
      <c r="B325" s="28"/>
      <c r="C325" s="63" t="s">
        <v>215</v>
      </c>
      <c r="D325" s="63"/>
      <c r="E325" s="63"/>
      <c r="F325" s="63"/>
      <c r="G325" s="63"/>
      <c r="H325" s="63"/>
      <c r="I325" s="63"/>
      <c r="J325" s="28"/>
    </row>
    <row r="326" spans="1:17" hidden="1" x14ac:dyDescent="0.25">
      <c r="A326" s="7" t="s">
        <v>45</v>
      </c>
    </row>
    <row r="327" spans="1:17" hidden="1" x14ac:dyDescent="0.25">
      <c r="A327" s="7" t="s">
        <v>165</v>
      </c>
    </row>
    <row r="328" spans="1:17" hidden="1" x14ac:dyDescent="0.25">
      <c r="A328" s="7" t="s">
        <v>169</v>
      </c>
    </row>
    <row r="329" spans="1:17" ht="16.899999999999999" customHeight="1" x14ac:dyDescent="0.25">
      <c r="A329" s="7">
        <v>6</v>
      </c>
      <c r="B329" s="16" t="s">
        <v>216</v>
      </c>
      <c r="C329" s="66" t="s">
        <v>217</v>
      </c>
      <c r="D329" s="66"/>
      <c r="E329" s="66"/>
      <c r="F329" s="32"/>
      <c r="G329" s="32"/>
      <c r="H329" s="32"/>
      <c r="I329" s="32"/>
      <c r="J329" s="33"/>
      <c r="K329" s="7"/>
    </row>
    <row r="330" spans="1:17" hidden="1" x14ac:dyDescent="0.25">
      <c r="A330" s="7" t="s">
        <v>165</v>
      </c>
    </row>
    <row r="331" spans="1:17" hidden="1" x14ac:dyDescent="0.25">
      <c r="A331" s="7" t="s">
        <v>165</v>
      </c>
    </row>
    <row r="332" spans="1:17" x14ac:dyDescent="0.25">
      <c r="A332" s="7">
        <v>9</v>
      </c>
      <c r="B332" s="21" t="s">
        <v>218</v>
      </c>
      <c r="C332" s="61" t="s">
        <v>219</v>
      </c>
      <c r="D332" s="62"/>
      <c r="E332" s="62"/>
      <c r="F332" s="23" t="s">
        <v>9</v>
      </c>
      <c r="G332" s="24">
        <v>3</v>
      </c>
      <c r="H332" s="24"/>
      <c r="I332" s="25"/>
      <c r="J332" s="26">
        <f>IF(AND(G332= "",H332= ""), 0, ROUND(ROUND(I332, 2) * ROUND(IF(H332="",G332,H332),  0), 2))</f>
        <v>0</v>
      </c>
      <c r="K332" s="7"/>
      <c r="M332" s="27">
        <v>0.2</v>
      </c>
      <c r="Q332" s="7">
        <v>2078</v>
      </c>
    </row>
    <row r="333" spans="1:17" x14ac:dyDescent="0.25">
      <c r="A333" s="7" t="s">
        <v>55</v>
      </c>
      <c r="B333" s="28"/>
      <c r="C333" s="63" t="s">
        <v>220</v>
      </c>
      <c r="D333" s="63"/>
      <c r="E333" s="63"/>
      <c r="F333" s="63"/>
      <c r="G333" s="63"/>
      <c r="H333" s="63"/>
      <c r="I333" s="63"/>
      <c r="J333" s="28"/>
    </row>
    <row r="334" spans="1:17" hidden="1" x14ac:dyDescent="0.25">
      <c r="A334" s="7" t="s">
        <v>45</v>
      </c>
    </row>
    <row r="335" spans="1:17" hidden="1" x14ac:dyDescent="0.25">
      <c r="A335" s="7" t="s">
        <v>165</v>
      </c>
    </row>
    <row r="336" spans="1:17" hidden="1" x14ac:dyDescent="0.25">
      <c r="A336" s="7" t="s">
        <v>169</v>
      </c>
    </row>
    <row r="337" spans="1:17" hidden="1" x14ac:dyDescent="0.25">
      <c r="A337" s="7" t="s">
        <v>187</v>
      </c>
    </row>
    <row r="338" spans="1:17" x14ac:dyDescent="0.25">
      <c r="A338" s="7">
        <v>5</v>
      </c>
      <c r="B338" s="16" t="s">
        <v>221</v>
      </c>
      <c r="C338" s="65" t="s">
        <v>222</v>
      </c>
      <c r="D338" s="65"/>
      <c r="E338" s="65"/>
      <c r="F338" s="30"/>
      <c r="G338" s="30"/>
      <c r="H338" s="30"/>
      <c r="I338" s="30"/>
      <c r="J338" s="31"/>
      <c r="K338" s="7"/>
    </row>
    <row r="339" spans="1:17" x14ac:dyDescent="0.25">
      <c r="A339" s="7">
        <v>9</v>
      </c>
      <c r="B339" s="21" t="s">
        <v>223</v>
      </c>
      <c r="C339" s="61" t="s">
        <v>224</v>
      </c>
      <c r="D339" s="62"/>
      <c r="E339" s="62"/>
      <c r="F339" s="23" t="s">
        <v>9</v>
      </c>
      <c r="G339" s="24">
        <v>1</v>
      </c>
      <c r="H339" s="24"/>
      <c r="I339" s="25"/>
      <c r="J339" s="26">
        <f>IF(AND(G339= "",H339= ""), 0, ROUND(ROUND(I339, 2) * ROUND(IF(H339="",G339,H339),  0), 2))</f>
        <v>0</v>
      </c>
      <c r="K339" s="7"/>
      <c r="M339" s="27">
        <v>0.2</v>
      </c>
      <c r="Q339" s="7">
        <v>2078</v>
      </c>
    </row>
    <row r="340" spans="1:17" hidden="1" x14ac:dyDescent="0.25">
      <c r="A340" s="7" t="s">
        <v>44</v>
      </c>
    </row>
    <row r="341" spans="1:17" hidden="1" x14ac:dyDescent="0.25">
      <c r="A341" s="7" t="s">
        <v>44</v>
      </c>
    </row>
    <row r="342" spans="1:17" x14ac:dyDescent="0.25">
      <c r="A342" s="7" t="s">
        <v>55</v>
      </c>
      <c r="B342" s="28"/>
      <c r="C342" s="63" t="s">
        <v>168</v>
      </c>
      <c r="D342" s="63"/>
      <c r="E342" s="63"/>
      <c r="F342" s="63"/>
      <c r="G342" s="63"/>
      <c r="H342" s="63"/>
      <c r="I342" s="63"/>
      <c r="J342" s="28"/>
    </row>
    <row r="343" spans="1:17" hidden="1" x14ac:dyDescent="0.25">
      <c r="A343" s="7" t="s">
        <v>44</v>
      </c>
    </row>
    <row r="344" spans="1:17" hidden="1" x14ac:dyDescent="0.25">
      <c r="A344" s="7" t="s">
        <v>45</v>
      </c>
    </row>
    <row r="345" spans="1:17" x14ac:dyDescent="0.25">
      <c r="A345" s="7">
        <v>9</v>
      </c>
      <c r="B345" s="21" t="s">
        <v>225</v>
      </c>
      <c r="C345" s="61" t="s">
        <v>226</v>
      </c>
      <c r="D345" s="62"/>
      <c r="E345" s="62"/>
      <c r="F345" s="23" t="s">
        <v>9</v>
      </c>
      <c r="G345" s="24">
        <v>5</v>
      </c>
      <c r="H345" s="24"/>
      <c r="I345" s="25"/>
      <c r="J345" s="26">
        <f>IF(AND(G345= "",H345= ""), 0, ROUND(ROUND(I345, 2) * ROUND(IF(H345="",G345,H345),  0), 2))</f>
        <v>0</v>
      </c>
      <c r="K345" s="7"/>
      <c r="M345" s="27">
        <v>0.2</v>
      </c>
      <c r="Q345" s="7">
        <v>2078</v>
      </c>
    </row>
    <row r="346" spans="1:17" hidden="1" x14ac:dyDescent="0.25">
      <c r="A346" s="7" t="s">
        <v>44</v>
      </c>
    </row>
    <row r="347" spans="1:17" hidden="1" x14ac:dyDescent="0.25">
      <c r="A347" s="7" t="s">
        <v>44</v>
      </c>
    </row>
    <row r="348" spans="1:17" x14ac:dyDescent="0.25">
      <c r="A348" s="7" t="s">
        <v>55</v>
      </c>
      <c r="B348" s="28"/>
      <c r="C348" s="63" t="s">
        <v>227</v>
      </c>
      <c r="D348" s="63"/>
      <c r="E348" s="63"/>
      <c r="F348" s="63"/>
      <c r="G348" s="63"/>
      <c r="H348" s="63"/>
      <c r="I348" s="63"/>
      <c r="J348" s="28"/>
    </row>
    <row r="349" spans="1:17" hidden="1" x14ac:dyDescent="0.25">
      <c r="A349" s="7" t="s">
        <v>44</v>
      </c>
    </row>
    <row r="350" spans="1:17" hidden="1" x14ac:dyDescent="0.25">
      <c r="A350" s="7" t="s">
        <v>45</v>
      </c>
    </row>
    <row r="351" spans="1:17" x14ac:dyDescent="0.25">
      <c r="A351" s="7">
        <v>9</v>
      </c>
      <c r="B351" s="21" t="s">
        <v>228</v>
      </c>
      <c r="C351" s="61" t="s">
        <v>229</v>
      </c>
      <c r="D351" s="62"/>
      <c r="E351" s="62"/>
      <c r="F351" s="23" t="s">
        <v>9</v>
      </c>
      <c r="G351" s="24">
        <v>1</v>
      </c>
      <c r="H351" s="24"/>
      <c r="I351" s="25"/>
      <c r="J351" s="26">
        <f>IF(AND(G351= "",H351= ""), 0, ROUND(ROUND(I351, 2) * ROUND(IF(H351="",G351,H351),  0), 2))</f>
        <v>0</v>
      </c>
      <c r="K351" s="7"/>
      <c r="M351" s="27">
        <v>0.2</v>
      </c>
      <c r="Q351" s="7">
        <v>2078</v>
      </c>
    </row>
    <row r="352" spans="1:17" hidden="1" x14ac:dyDescent="0.25">
      <c r="A352" s="7" t="s">
        <v>44</v>
      </c>
    </row>
    <row r="353" spans="1:17" hidden="1" x14ac:dyDescent="0.25">
      <c r="A353" s="7" t="s">
        <v>44</v>
      </c>
    </row>
    <row r="354" spans="1:17" x14ac:dyDescent="0.25">
      <c r="A354" s="7" t="s">
        <v>55</v>
      </c>
      <c r="B354" s="28"/>
      <c r="C354" s="63" t="s">
        <v>230</v>
      </c>
      <c r="D354" s="63"/>
      <c r="E354" s="63"/>
      <c r="F354" s="63"/>
      <c r="G354" s="63"/>
      <c r="H354" s="63"/>
      <c r="I354" s="63"/>
      <c r="J354" s="28"/>
    </row>
    <row r="355" spans="1:17" hidden="1" x14ac:dyDescent="0.25">
      <c r="A355" s="7" t="s">
        <v>44</v>
      </c>
    </row>
    <row r="356" spans="1:17" hidden="1" x14ac:dyDescent="0.25">
      <c r="A356" s="7" t="s">
        <v>45</v>
      </c>
    </row>
    <row r="357" spans="1:17" ht="27.2" customHeight="1" x14ac:dyDescent="0.25">
      <c r="A357" s="7">
        <v>9</v>
      </c>
      <c r="B357" s="21" t="s">
        <v>231</v>
      </c>
      <c r="C357" s="61" t="s">
        <v>232</v>
      </c>
      <c r="D357" s="62"/>
      <c r="E357" s="62"/>
      <c r="F357" s="23" t="s">
        <v>9</v>
      </c>
      <c r="G357" s="24">
        <v>1</v>
      </c>
      <c r="H357" s="24"/>
      <c r="I357" s="25"/>
      <c r="J357" s="26">
        <f>IF(AND(G357= "",H357= ""), 0, ROUND(ROUND(I357, 2) * ROUND(IF(H357="",G357,H357),  0), 2))</f>
        <v>0</v>
      </c>
      <c r="K357" s="7"/>
      <c r="M357" s="27">
        <v>0.2</v>
      </c>
      <c r="Q357" s="7">
        <v>2078</v>
      </c>
    </row>
    <row r="358" spans="1:17" hidden="1" x14ac:dyDescent="0.25">
      <c r="A358" s="7" t="s">
        <v>44</v>
      </c>
    </row>
    <row r="359" spans="1:17" hidden="1" x14ac:dyDescent="0.25">
      <c r="A359" s="7" t="s">
        <v>44</v>
      </c>
    </row>
    <row r="360" spans="1:17" x14ac:dyDescent="0.25">
      <c r="A360" s="7" t="s">
        <v>55</v>
      </c>
      <c r="B360" s="28"/>
      <c r="C360" s="63" t="s">
        <v>186</v>
      </c>
      <c r="D360" s="63"/>
      <c r="E360" s="63"/>
      <c r="F360" s="63"/>
      <c r="G360" s="63"/>
      <c r="H360" s="63"/>
      <c r="I360" s="63"/>
      <c r="J360" s="28"/>
    </row>
    <row r="361" spans="1:17" hidden="1" x14ac:dyDescent="0.25">
      <c r="A361" s="7" t="s">
        <v>44</v>
      </c>
    </row>
    <row r="362" spans="1:17" hidden="1" x14ac:dyDescent="0.25">
      <c r="A362" s="7" t="s">
        <v>45</v>
      </c>
    </row>
    <row r="363" spans="1:17" x14ac:dyDescent="0.25">
      <c r="A363" s="7">
        <v>9</v>
      </c>
      <c r="B363" s="21" t="s">
        <v>233</v>
      </c>
      <c r="C363" s="61" t="s">
        <v>234</v>
      </c>
      <c r="D363" s="62"/>
      <c r="E363" s="62"/>
      <c r="F363" s="23" t="s">
        <v>9</v>
      </c>
      <c r="G363" s="24">
        <v>1</v>
      </c>
      <c r="H363" s="24"/>
      <c r="I363" s="25"/>
      <c r="J363" s="26">
        <f>IF(AND(G363= "",H363= ""), 0, ROUND(ROUND(I363, 2) * ROUND(IF(H363="",G363,H363),  0), 2))</f>
        <v>0</v>
      </c>
      <c r="K363" s="7"/>
      <c r="M363" s="27">
        <v>0.2</v>
      </c>
      <c r="Q363" s="7">
        <v>2078</v>
      </c>
    </row>
    <row r="364" spans="1:17" hidden="1" x14ac:dyDescent="0.25">
      <c r="A364" s="7" t="s">
        <v>44</v>
      </c>
    </row>
    <row r="365" spans="1:17" hidden="1" x14ac:dyDescent="0.25">
      <c r="A365" s="7" t="s">
        <v>44</v>
      </c>
    </row>
    <row r="366" spans="1:17" x14ac:dyDescent="0.25">
      <c r="A366" s="7" t="s">
        <v>55</v>
      </c>
      <c r="B366" s="28"/>
      <c r="C366" s="63" t="s">
        <v>235</v>
      </c>
      <c r="D366" s="63"/>
      <c r="E366" s="63"/>
      <c r="F366" s="63"/>
      <c r="G366" s="63"/>
      <c r="H366" s="63"/>
      <c r="I366" s="63"/>
      <c r="J366" s="28"/>
    </row>
    <row r="367" spans="1:17" hidden="1" x14ac:dyDescent="0.25">
      <c r="A367" s="7" t="s">
        <v>44</v>
      </c>
    </row>
    <row r="368" spans="1:17" hidden="1" x14ac:dyDescent="0.25">
      <c r="A368" s="7" t="s">
        <v>45</v>
      </c>
    </row>
    <row r="369" spans="1:17" x14ac:dyDescent="0.25">
      <c r="A369" s="7">
        <v>9</v>
      </c>
      <c r="B369" s="21" t="s">
        <v>236</v>
      </c>
      <c r="C369" s="61" t="s">
        <v>237</v>
      </c>
      <c r="D369" s="62"/>
      <c r="E369" s="62"/>
      <c r="F369" s="23" t="s">
        <v>9</v>
      </c>
      <c r="G369" s="24">
        <v>5</v>
      </c>
      <c r="H369" s="24"/>
      <c r="I369" s="25"/>
      <c r="J369" s="26">
        <f>IF(AND(G369= "",H369= ""), 0, ROUND(ROUND(I369, 2) * ROUND(IF(H369="",G369,H369),  0), 2))</f>
        <v>0</v>
      </c>
      <c r="K369" s="7"/>
      <c r="M369" s="27">
        <v>0.2</v>
      </c>
      <c r="Q369" s="7">
        <v>2078</v>
      </c>
    </row>
    <row r="370" spans="1:17" hidden="1" x14ac:dyDescent="0.25">
      <c r="A370" s="7" t="s">
        <v>44</v>
      </c>
    </row>
    <row r="371" spans="1:17" hidden="1" x14ac:dyDescent="0.25">
      <c r="A371" s="7" t="s">
        <v>44</v>
      </c>
    </row>
    <row r="372" spans="1:17" x14ac:dyDescent="0.25">
      <c r="A372" s="7" t="s">
        <v>55</v>
      </c>
      <c r="B372" s="28"/>
      <c r="C372" s="63" t="s">
        <v>238</v>
      </c>
      <c r="D372" s="63"/>
      <c r="E372" s="63"/>
      <c r="F372" s="63"/>
      <c r="G372" s="63"/>
      <c r="H372" s="63"/>
      <c r="I372" s="63"/>
      <c r="J372" s="28"/>
    </row>
    <row r="373" spans="1:17" hidden="1" x14ac:dyDescent="0.25">
      <c r="A373" s="7" t="s">
        <v>44</v>
      </c>
    </row>
    <row r="374" spans="1:17" hidden="1" x14ac:dyDescent="0.25">
      <c r="A374" s="7" t="s">
        <v>45</v>
      </c>
    </row>
    <row r="375" spans="1:17" x14ac:dyDescent="0.25">
      <c r="A375" s="7">
        <v>9</v>
      </c>
      <c r="B375" s="21" t="s">
        <v>239</v>
      </c>
      <c r="C375" s="61" t="s">
        <v>240</v>
      </c>
      <c r="D375" s="62"/>
      <c r="E375" s="62"/>
      <c r="F375" s="23" t="s">
        <v>9</v>
      </c>
      <c r="G375" s="24">
        <v>9</v>
      </c>
      <c r="H375" s="24"/>
      <c r="I375" s="25"/>
      <c r="J375" s="26">
        <f>IF(AND(G375= "",H375= ""), 0, ROUND(ROUND(I375, 2) * ROUND(IF(H375="",G375,H375),  0), 2))</f>
        <v>0</v>
      </c>
      <c r="K375" s="7"/>
      <c r="M375" s="27">
        <v>0.2</v>
      </c>
      <c r="Q375" s="7">
        <v>2078</v>
      </c>
    </row>
    <row r="376" spans="1:17" hidden="1" x14ac:dyDescent="0.25">
      <c r="A376" s="7" t="s">
        <v>44</v>
      </c>
    </row>
    <row r="377" spans="1:17" hidden="1" x14ac:dyDescent="0.25">
      <c r="A377" s="7" t="s">
        <v>44</v>
      </c>
    </row>
    <row r="378" spans="1:17" x14ac:dyDescent="0.25">
      <c r="A378" s="7" t="s">
        <v>55</v>
      </c>
      <c r="B378" s="28"/>
      <c r="C378" s="63" t="s">
        <v>241</v>
      </c>
      <c r="D378" s="63"/>
      <c r="E378" s="63"/>
      <c r="F378" s="63"/>
      <c r="G378" s="63"/>
      <c r="H378" s="63"/>
      <c r="I378" s="63"/>
      <c r="J378" s="28"/>
    </row>
    <row r="379" spans="1:17" hidden="1" x14ac:dyDescent="0.25">
      <c r="A379" s="7" t="s">
        <v>44</v>
      </c>
    </row>
    <row r="380" spans="1:17" hidden="1" x14ac:dyDescent="0.25">
      <c r="A380" s="7" t="s">
        <v>45</v>
      </c>
    </row>
    <row r="381" spans="1:17" x14ac:dyDescent="0.25">
      <c r="A381" s="7">
        <v>9</v>
      </c>
      <c r="B381" s="21" t="s">
        <v>242</v>
      </c>
      <c r="C381" s="61" t="s">
        <v>243</v>
      </c>
      <c r="D381" s="62"/>
      <c r="E381" s="62"/>
      <c r="F381" s="23" t="s">
        <v>9</v>
      </c>
      <c r="G381" s="24">
        <v>58</v>
      </c>
      <c r="H381" s="24"/>
      <c r="I381" s="25"/>
      <c r="J381" s="26">
        <f>IF(AND(G381= "",H381= ""), 0, ROUND(ROUND(I381, 2) * ROUND(IF(H381="",G381,H381),  0), 2))</f>
        <v>0</v>
      </c>
      <c r="K381" s="7"/>
      <c r="M381" s="27">
        <v>0.2</v>
      </c>
      <c r="Q381" s="7">
        <v>2078</v>
      </c>
    </row>
    <row r="382" spans="1:17" hidden="1" x14ac:dyDescent="0.25">
      <c r="A382" s="7" t="s">
        <v>44</v>
      </c>
    </row>
    <row r="383" spans="1:17" hidden="1" x14ac:dyDescent="0.25">
      <c r="A383" s="7" t="s">
        <v>44</v>
      </c>
    </row>
    <row r="384" spans="1:17" ht="35.85" customHeight="1" x14ac:dyDescent="0.25">
      <c r="A384" s="7" t="s">
        <v>55</v>
      </c>
      <c r="B384" s="28"/>
      <c r="C384" s="63" t="s">
        <v>244</v>
      </c>
      <c r="D384" s="63"/>
      <c r="E384" s="63"/>
      <c r="F384" s="63"/>
      <c r="G384" s="63"/>
      <c r="H384" s="63"/>
      <c r="I384" s="63"/>
      <c r="J384" s="28"/>
    </row>
    <row r="385" spans="1:17" hidden="1" x14ac:dyDescent="0.25">
      <c r="A385" s="7" t="s">
        <v>44</v>
      </c>
    </row>
    <row r="386" spans="1:17" hidden="1" x14ac:dyDescent="0.25">
      <c r="A386" s="7" t="s">
        <v>45</v>
      </c>
    </row>
    <row r="387" spans="1:17" x14ac:dyDescent="0.25">
      <c r="A387" s="7">
        <v>9</v>
      </c>
      <c r="B387" s="21" t="s">
        <v>245</v>
      </c>
      <c r="C387" s="61" t="s">
        <v>246</v>
      </c>
      <c r="D387" s="62"/>
      <c r="E387" s="62"/>
      <c r="F387" s="23" t="s">
        <v>9</v>
      </c>
      <c r="G387" s="24">
        <v>8</v>
      </c>
      <c r="H387" s="24"/>
      <c r="I387" s="25"/>
      <c r="J387" s="26">
        <f>IF(AND(G387= "",H387= ""), 0, ROUND(ROUND(I387, 2) * ROUND(IF(H387="",G387,H387),  0), 2))</f>
        <v>0</v>
      </c>
      <c r="K387" s="7"/>
      <c r="M387" s="27">
        <v>0.2</v>
      </c>
      <c r="Q387" s="7">
        <v>2078</v>
      </c>
    </row>
    <row r="388" spans="1:17" hidden="1" x14ac:dyDescent="0.25">
      <c r="A388" s="7" t="s">
        <v>44</v>
      </c>
    </row>
    <row r="389" spans="1:17" x14ac:dyDescent="0.25">
      <c r="A389" s="7" t="s">
        <v>55</v>
      </c>
      <c r="B389" s="28"/>
      <c r="C389" s="63" t="s">
        <v>247</v>
      </c>
      <c r="D389" s="63"/>
      <c r="E389" s="63"/>
      <c r="F389" s="63"/>
      <c r="G389" s="63"/>
      <c r="H389" s="63"/>
      <c r="I389" s="63"/>
      <c r="J389" s="28"/>
    </row>
    <row r="390" spans="1:17" hidden="1" x14ac:dyDescent="0.25">
      <c r="A390" s="7" t="s">
        <v>44</v>
      </c>
    </row>
    <row r="391" spans="1:17" hidden="1" x14ac:dyDescent="0.25">
      <c r="A391" s="7" t="s">
        <v>45</v>
      </c>
    </row>
    <row r="392" spans="1:17" x14ac:dyDescent="0.25">
      <c r="A392" s="7">
        <v>9</v>
      </c>
      <c r="B392" s="21" t="s">
        <v>248</v>
      </c>
      <c r="C392" s="61" t="s">
        <v>249</v>
      </c>
      <c r="D392" s="62"/>
      <c r="E392" s="62"/>
      <c r="F392" s="23" t="s">
        <v>9</v>
      </c>
      <c r="G392" s="24">
        <v>85</v>
      </c>
      <c r="H392" s="24"/>
      <c r="I392" s="25"/>
      <c r="J392" s="26">
        <f>IF(AND(G392= "",H392= ""), 0, ROUND(ROUND(I392, 2) * ROUND(IF(H392="",G392,H392),  0), 2))</f>
        <v>0</v>
      </c>
      <c r="K392" s="7"/>
      <c r="M392" s="27">
        <v>0.2</v>
      </c>
      <c r="Q392" s="7">
        <v>2078</v>
      </c>
    </row>
    <row r="393" spans="1:17" hidden="1" x14ac:dyDescent="0.25">
      <c r="A393" s="7" t="s">
        <v>44</v>
      </c>
    </row>
    <row r="394" spans="1:17" x14ac:dyDescent="0.25">
      <c r="A394" s="7" t="s">
        <v>55</v>
      </c>
      <c r="B394" s="28"/>
      <c r="C394" s="63" t="s">
        <v>250</v>
      </c>
      <c r="D394" s="63"/>
      <c r="E394" s="63"/>
      <c r="F394" s="63"/>
      <c r="G394" s="63"/>
      <c r="H394" s="63"/>
      <c r="I394" s="63"/>
      <c r="J394" s="28"/>
    </row>
    <row r="395" spans="1:17" hidden="1" x14ac:dyDescent="0.25">
      <c r="A395" s="7" t="s">
        <v>44</v>
      </c>
    </row>
    <row r="396" spans="1:17" hidden="1" x14ac:dyDescent="0.25">
      <c r="A396" s="7" t="s">
        <v>45</v>
      </c>
    </row>
    <row r="397" spans="1:17" x14ac:dyDescent="0.25">
      <c r="A397" s="7">
        <v>9</v>
      </c>
      <c r="B397" s="21" t="s">
        <v>251</v>
      </c>
      <c r="C397" s="61" t="s">
        <v>252</v>
      </c>
      <c r="D397" s="62"/>
      <c r="E397" s="62"/>
      <c r="F397" s="23" t="s">
        <v>9</v>
      </c>
      <c r="G397" s="24">
        <v>14</v>
      </c>
      <c r="H397" s="24"/>
      <c r="I397" s="25"/>
      <c r="J397" s="26">
        <f>IF(AND(G397= "",H397= ""), 0, ROUND(ROUND(I397, 2) * ROUND(IF(H397="",G397,H397),  0), 2))</f>
        <v>0</v>
      </c>
      <c r="K397" s="7"/>
      <c r="M397" s="27">
        <v>0.2</v>
      </c>
      <c r="Q397" s="7">
        <v>2078</v>
      </c>
    </row>
    <row r="398" spans="1:17" hidden="1" x14ac:dyDescent="0.25">
      <c r="A398" s="7" t="s">
        <v>44</v>
      </c>
    </row>
    <row r="399" spans="1:17" x14ac:dyDescent="0.25">
      <c r="A399" s="7" t="s">
        <v>55</v>
      </c>
      <c r="B399" s="28"/>
      <c r="C399" s="63" t="s">
        <v>253</v>
      </c>
      <c r="D399" s="63"/>
      <c r="E399" s="63"/>
      <c r="F399" s="63"/>
      <c r="G399" s="63"/>
      <c r="H399" s="63"/>
      <c r="I399" s="63"/>
      <c r="J399" s="28"/>
    </row>
    <row r="400" spans="1:17" hidden="1" x14ac:dyDescent="0.25">
      <c r="A400" s="7" t="s">
        <v>44</v>
      </c>
    </row>
    <row r="401" spans="1:17" hidden="1" x14ac:dyDescent="0.25">
      <c r="A401" s="7" t="s">
        <v>45</v>
      </c>
    </row>
    <row r="402" spans="1:17" ht="27.2" customHeight="1" x14ac:dyDescent="0.25">
      <c r="A402" s="7">
        <v>9</v>
      </c>
      <c r="B402" s="21" t="s">
        <v>254</v>
      </c>
      <c r="C402" s="61" t="s">
        <v>255</v>
      </c>
      <c r="D402" s="62"/>
      <c r="E402" s="62"/>
      <c r="F402" s="23" t="s">
        <v>9</v>
      </c>
      <c r="G402" s="24">
        <v>1</v>
      </c>
      <c r="H402" s="24"/>
      <c r="I402" s="25"/>
      <c r="J402" s="26">
        <f>IF(AND(G402= "",H402= ""), 0, ROUND(ROUND(I402, 2) * ROUND(IF(H402="",G402,H402),  0), 2))</f>
        <v>0</v>
      </c>
      <c r="K402" s="7"/>
      <c r="M402" s="27">
        <v>0.2</v>
      </c>
      <c r="Q402" s="7">
        <v>2078</v>
      </c>
    </row>
    <row r="403" spans="1:17" hidden="1" x14ac:dyDescent="0.25">
      <c r="A403" s="7" t="s">
        <v>44</v>
      </c>
    </row>
    <row r="404" spans="1:17" x14ac:dyDescent="0.25">
      <c r="A404" s="7" t="s">
        <v>55</v>
      </c>
      <c r="B404" s="28"/>
      <c r="C404" s="63" t="s">
        <v>186</v>
      </c>
      <c r="D404" s="63"/>
      <c r="E404" s="63"/>
      <c r="F404" s="63"/>
      <c r="G404" s="63"/>
      <c r="H404" s="63"/>
      <c r="I404" s="63"/>
      <c r="J404" s="28"/>
    </row>
    <row r="405" spans="1:17" hidden="1" x14ac:dyDescent="0.25">
      <c r="A405" s="7" t="s">
        <v>44</v>
      </c>
    </row>
    <row r="406" spans="1:17" hidden="1" x14ac:dyDescent="0.25">
      <c r="A406" s="7" t="s">
        <v>45</v>
      </c>
    </row>
    <row r="407" spans="1:17" x14ac:dyDescent="0.25">
      <c r="A407" s="7">
        <v>9</v>
      </c>
      <c r="B407" s="21" t="s">
        <v>256</v>
      </c>
      <c r="C407" s="61" t="s">
        <v>257</v>
      </c>
      <c r="D407" s="62"/>
      <c r="E407" s="62"/>
      <c r="F407" s="23" t="s">
        <v>9</v>
      </c>
      <c r="G407" s="24">
        <v>6</v>
      </c>
      <c r="H407" s="24"/>
      <c r="I407" s="25"/>
      <c r="J407" s="26">
        <f>IF(AND(G407= "",H407= ""), 0, ROUND(ROUND(I407, 2) * ROUND(IF(H407="",G407,H407),  0), 2))</f>
        <v>0</v>
      </c>
      <c r="K407" s="7"/>
      <c r="M407" s="27">
        <v>0.2</v>
      </c>
      <c r="Q407" s="7">
        <v>2078</v>
      </c>
    </row>
    <row r="408" spans="1:17" hidden="1" x14ac:dyDescent="0.25">
      <c r="A408" s="7" t="s">
        <v>44</v>
      </c>
    </row>
    <row r="409" spans="1:17" x14ac:dyDescent="0.25">
      <c r="A409" s="7" t="s">
        <v>55</v>
      </c>
      <c r="B409" s="28"/>
      <c r="C409" s="63" t="s">
        <v>258</v>
      </c>
      <c r="D409" s="63"/>
      <c r="E409" s="63"/>
      <c r="F409" s="63"/>
      <c r="G409" s="63"/>
      <c r="H409" s="63"/>
      <c r="I409" s="63"/>
      <c r="J409" s="28"/>
    </row>
    <row r="410" spans="1:17" hidden="1" x14ac:dyDescent="0.25">
      <c r="A410" s="7" t="s">
        <v>44</v>
      </c>
    </row>
    <row r="411" spans="1:17" hidden="1" x14ac:dyDescent="0.25">
      <c r="A411" s="7" t="s">
        <v>45</v>
      </c>
    </row>
    <row r="412" spans="1:17" x14ac:dyDescent="0.25">
      <c r="A412" s="7">
        <v>9</v>
      </c>
      <c r="B412" s="21" t="s">
        <v>259</v>
      </c>
      <c r="C412" s="61" t="s">
        <v>260</v>
      </c>
      <c r="D412" s="62"/>
      <c r="E412" s="62"/>
      <c r="F412" s="23" t="s">
        <v>9</v>
      </c>
      <c r="G412" s="24">
        <v>4</v>
      </c>
      <c r="H412" s="24"/>
      <c r="I412" s="25"/>
      <c r="J412" s="26">
        <f>IF(AND(G412= "",H412= ""), 0, ROUND(ROUND(I412, 2) * ROUND(IF(H412="",G412,H412),  0), 2))</f>
        <v>0</v>
      </c>
      <c r="K412" s="7"/>
      <c r="M412" s="27">
        <v>0.2</v>
      </c>
      <c r="Q412" s="7">
        <v>2078</v>
      </c>
    </row>
    <row r="413" spans="1:17" hidden="1" x14ac:dyDescent="0.25">
      <c r="A413" s="7" t="s">
        <v>44</v>
      </c>
    </row>
    <row r="414" spans="1:17" x14ac:dyDescent="0.25">
      <c r="A414" s="7" t="s">
        <v>55</v>
      </c>
      <c r="B414" s="28"/>
      <c r="C414" s="63" t="s">
        <v>261</v>
      </c>
      <c r="D414" s="63"/>
      <c r="E414" s="63"/>
      <c r="F414" s="63"/>
      <c r="G414" s="63"/>
      <c r="H414" s="63"/>
      <c r="I414" s="63"/>
      <c r="J414" s="28"/>
    </row>
    <row r="415" spans="1:17" hidden="1" x14ac:dyDescent="0.25">
      <c r="A415" s="7" t="s">
        <v>44</v>
      </c>
    </row>
    <row r="416" spans="1:17" hidden="1" x14ac:dyDescent="0.25">
      <c r="A416" s="7" t="s">
        <v>45</v>
      </c>
    </row>
    <row r="417" spans="1:17" hidden="1" x14ac:dyDescent="0.25">
      <c r="A417" s="7" t="s">
        <v>187</v>
      </c>
    </row>
    <row r="418" spans="1:17" x14ac:dyDescent="0.25">
      <c r="A418" s="7">
        <v>5</v>
      </c>
      <c r="B418" s="16" t="s">
        <v>262</v>
      </c>
      <c r="C418" s="65" t="s">
        <v>263</v>
      </c>
      <c r="D418" s="65"/>
      <c r="E418" s="65"/>
      <c r="F418" s="30"/>
      <c r="G418" s="30"/>
      <c r="H418" s="30"/>
      <c r="I418" s="30"/>
      <c r="J418" s="31"/>
      <c r="K418" s="7"/>
    </row>
    <row r="419" spans="1:17" x14ac:dyDescent="0.25">
      <c r="A419" s="7">
        <v>9</v>
      </c>
      <c r="B419" s="21" t="s">
        <v>264</v>
      </c>
      <c r="C419" s="61" t="s">
        <v>265</v>
      </c>
      <c r="D419" s="62"/>
      <c r="E419" s="62"/>
      <c r="F419" s="23" t="s">
        <v>155</v>
      </c>
      <c r="G419" s="24">
        <v>1</v>
      </c>
      <c r="H419" s="24"/>
      <c r="I419" s="25"/>
      <c r="J419" s="26">
        <f>IF(AND(G419= "",H419= ""), 0, ROUND(ROUND(I419, 2) * ROUND(IF(H419="",G419,H419),  0), 2))</f>
        <v>0</v>
      </c>
      <c r="K419" s="7"/>
      <c r="M419" s="27">
        <v>0.2</v>
      </c>
      <c r="Q419" s="7">
        <v>2078</v>
      </c>
    </row>
    <row r="420" spans="1:17" hidden="1" x14ac:dyDescent="0.25">
      <c r="A420" s="7" t="s">
        <v>44</v>
      </c>
    </row>
    <row r="421" spans="1:17" hidden="1" x14ac:dyDescent="0.25">
      <c r="A421" s="7" t="s">
        <v>44</v>
      </c>
    </row>
    <row r="422" spans="1:17" hidden="1" x14ac:dyDescent="0.25">
      <c r="A422" s="7" t="s">
        <v>44</v>
      </c>
    </row>
    <row r="423" spans="1:17" x14ac:dyDescent="0.25">
      <c r="A423" s="7" t="s">
        <v>55</v>
      </c>
      <c r="B423" s="28"/>
      <c r="C423" s="63" t="s">
        <v>266</v>
      </c>
      <c r="D423" s="63"/>
      <c r="E423" s="63"/>
      <c r="F423" s="63"/>
      <c r="G423" s="63"/>
      <c r="H423" s="63"/>
      <c r="I423" s="63"/>
      <c r="J423" s="28"/>
    </row>
    <row r="424" spans="1:17" hidden="1" x14ac:dyDescent="0.25">
      <c r="A424" s="7" t="s">
        <v>44</v>
      </c>
    </row>
    <row r="425" spans="1:17" hidden="1" x14ac:dyDescent="0.25">
      <c r="A425" s="7" t="s">
        <v>45</v>
      </c>
    </row>
    <row r="426" spans="1:17" x14ac:dyDescent="0.25">
      <c r="A426" s="7">
        <v>9</v>
      </c>
      <c r="B426" s="21" t="s">
        <v>267</v>
      </c>
      <c r="C426" s="61" t="s">
        <v>268</v>
      </c>
      <c r="D426" s="62"/>
      <c r="E426" s="62"/>
      <c r="F426" s="23" t="s">
        <v>155</v>
      </c>
      <c r="G426" s="24">
        <v>1</v>
      </c>
      <c r="H426" s="24"/>
      <c r="I426" s="25"/>
      <c r="J426" s="26">
        <f>IF(AND(G426= "",H426= ""), 0, ROUND(ROUND(I426, 2) * ROUND(IF(H426="",G426,H426),  0), 2))</f>
        <v>0</v>
      </c>
      <c r="K426" s="7"/>
      <c r="M426" s="27">
        <v>0.2</v>
      </c>
      <c r="Q426" s="7">
        <v>2078</v>
      </c>
    </row>
    <row r="427" spans="1:17" hidden="1" x14ac:dyDescent="0.25">
      <c r="A427" s="7" t="s">
        <v>44</v>
      </c>
    </row>
    <row r="428" spans="1:17" hidden="1" x14ac:dyDescent="0.25">
      <c r="A428" s="7" t="s">
        <v>44</v>
      </c>
    </row>
    <row r="429" spans="1:17" hidden="1" x14ac:dyDescent="0.25">
      <c r="A429" s="7" t="s">
        <v>44</v>
      </c>
    </row>
    <row r="430" spans="1:17" x14ac:dyDescent="0.25">
      <c r="A430" s="7" t="s">
        <v>55</v>
      </c>
      <c r="B430" s="28"/>
      <c r="C430" s="63" t="s">
        <v>269</v>
      </c>
      <c r="D430" s="63"/>
      <c r="E430" s="63"/>
      <c r="F430" s="63"/>
      <c r="G430" s="63"/>
      <c r="H430" s="63"/>
      <c r="I430" s="63"/>
      <c r="J430" s="28"/>
    </row>
    <row r="431" spans="1:17" hidden="1" x14ac:dyDescent="0.25">
      <c r="A431" s="7" t="s">
        <v>44</v>
      </c>
    </row>
    <row r="432" spans="1:17" hidden="1" x14ac:dyDescent="0.25">
      <c r="A432" s="7" t="s">
        <v>45</v>
      </c>
    </row>
    <row r="433" spans="1:17" x14ac:dyDescent="0.25">
      <c r="A433" s="7">
        <v>9</v>
      </c>
      <c r="B433" s="21" t="s">
        <v>270</v>
      </c>
      <c r="C433" s="61" t="s">
        <v>271</v>
      </c>
      <c r="D433" s="62"/>
      <c r="E433" s="62"/>
      <c r="F433" s="23" t="s">
        <v>155</v>
      </c>
      <c r="G433" s="24">
        <v>2</v>
      </c>
      <c r="H433" s="24"/>
      <c r="I433" s="25"/>
      <c r="J433" s="26">
        <f>IF(AND(G433= "",H433= ""), 0, ROUND(ROUND(I433, 2) * ROUND(IF(H433="",G433,H433),  0), 2))</f>
        <v>0</v>
      </c>
      <c r="K433" s="7"/>
      <c r="M433" s="27">
        <v>0.2</v>
      </c>
      <c r="Q433" s="7">
        <v>2078</v>
      </c>
    </row>
    <row r="434" spans="1:17" hidden="1" x14ac:dyDescent="0.25">
      <c r="A434" s="7" t="s">
        <v>44</v>
      </c>
    </row>
    <row r="435" spans="1:17" hidden="1" x14ac:dyDescent="0.25">
      <c r="A435" s="7" t="s">
        <v>44</v>
      </c>
    </row>
    <row r="436" spans="1:17" hidden="1" x14ac:dyDescent="0.25">
      <c r="A436" s="7" t="s">
        <v>44</v>
      </c>
    </row>
    <row r="437" spans="1:17" hidden="1" x14ac:dyDescent="0.25">
      <c r="A437" s="34" t="s">
        <v>272</v>
      </c>
    </row>
    <row r="438" spans="1:17" x14ac:dyDescent="0.25">
      <c r="A438" s="7" t="s">
        <v>55</v>
      </c>
      <c r="B438" s="28"/>
      <c r="C438" s="63" t="s">
        <v>273</v>
      </c>
      <c r="D438" s="63"/>
      <c r="E438" s="63"/>
      <c r="F438" s="63"/>
      <c r="G438" s="63"/>
      <c r="H438" s="63"/>
      <c r="I438" s="63"/>
      <c r="J438" s="28"/>
    </row>
    <row r="439" spans="1:17" hidden="1" x14ac:dyDescent="0.25">
      <c r="A439" s="7" t="s">
        <v>44</v>
      </c>
    </row>
    <row r="440" spans="1:17" hidden="1" x14ac:dyDescent="0.25">
      <c r="A440" s="7" t="s">
        <v>45</v>
      </c>
    </row>
    <row r="441" spans="1:17" x14ac:dyDescent="0.25">
      <c r="A441" s="7">
        <v>9</v>
      </c>
      <c r="B441" s="21" t="s">
        <v>274</v>
      </c>
      <c r="C441" s="61" t="s">
        <v>275</v>
      </c>
      <c r="D441" s="62"/>
      <c r="E441" s="62"/>
      <c r="F441" s="23" t="s">
        <v>155</v>
      </c>
      <c r="G441" s="24">
        <v>1</v>
      </c>
      <c r="H441" s="24"/>
      <c r="I441" s="25"/>
      <c r="J441" s="26">
        <f>IF(AND(G441= "",H441= ""), 0, ROUND(ROUND(I441, 2) * ROUND(IF(H441="",G441,H441),  0), 2))</f>
        <v>0</v>
      </c>
      <c r="K441" s="7"/>
      <c r="M441" s="27">
        <v>0.2</v>
      </c>
      <c r="Q441" s="7">
        <v>2078</v>
      </c>
    </row>
    <row r="442" spans="1:17" hidden="1" x14ac:dyDescent="0.25">
      <c r="A442" s="7" t="s">
        <v>44</v>
      </c>
    </row>
    <row r="443" spans="1:17" hidden="1" x14ac:dyDescent="0.25">
      <c r="A443" s="7" t="s">
        <v>44</v>
      </c>
    </row>
    <row r="444" spans="1:17" hidden="1" x14ac:dyDescent="0.25">
      <c r="A444" s="7" t="s">
        <v>44</v>
      </c>
    </row>
    <row r="445" spans="1:17" x14ac:dyDescent="0.25">
      <c r="A445" s="7" t="s">
        <v>55</v>
      </c>
      <c r="B445" s="28"/>
      <c r="C445" s="63" t="s">
        <v>276</v>
      </c>
      <c r="D445" s="63"/>
      <c r="E445" s="63"/>
      <c r="F445" s="63"/>
      <c r="G445" s="63"/>
      <c r="H445" s="63"/>
      <c r="I445" s="63"/>
      <c r="J445" s="28"/>
    </row>
    <row r="446" spans="1:17" hidden="1" x14ac:dyDescent="0.25">
      <c r="A446" s="7" t="s">
        <v>44</v>
      </c>
    </row>
    <row r="447" spans="1:17" hidden="1" x14ac:dyDescent="0.25">
      <c r="A447" s="7" t="s">
        <v>45</v>
      </c>
    </row>
    <row r="448" spans="1:17" hidden="1" x14ac:dyDescent="0.25">
      <c r="A448" s="7" t="s">
        <v>187</v>
      </c>
    </row>
    <row r="449" spans="1:17" x14ac:dyDescent="0.25">
      <c r="A449" s="7">
        <v>5</v>
      </c>
      <c r="B449" s="16" t="s">
        <v>277</v>
      </c>
      <c r="C449" s="65" t="s">
        <v>278</v>
      </c>
      <c r="D449" s="65"/>
      <c r="E449" s="65"/>
      <c r="F449" s="30"/>
      <c r="G449" s="30"/>
      <c r="H449" s="30"/>
      <c r="I449" s="30"/>
      <c r="J449" s="31"/>
      <c r="K449" s="7"/>
    </row>
    <row r="450" spans="1:17" ht="27.2" customHeight="1" x14ac:dyDescent="0.25">
      <c r="A450" s="7">
        <v>9</v>
      </c>
      <c r="B450" s="21" t="s">
        <v>279</v>
      </c>
      <c r="C450" s="61" t="s">
        <v>280</v>
      </c>
      <c r="D450" s="62"/>
      <c r="E450" s="62"/>
      <c r="F450" s="23" t="s">
        <v>59</v>
      </c>
      <c r="G450" s="29">
        <v>390</v>
      </c>
      <c r="H450" s="29"/>
      <c r="I450" s="25"/>
      <c r="J450" s="26">
        <f>IF(AND(G450= "",H450= ""), 0, ROUND(ROUND(I450, 2) * ROUND(IF(H450="",G450,H450),  2), 2))</f>
        <v>0</v>
      </c>
      <c r="K450" s="7"/>
      <c r="M450" s="27">
        <v>0.2</v>
      </c>
      <c r="Q450" s="7">
        <v>2078</v>
      </c>
    </row>
    <row r="451" spans="1:17" hidden="1" x14ac:dyDescent="0.25">
      <c r="A451" s="7" t="s">
        <v>44</v>
      </c>
    </row>
    <row r="452" spans="1:17" ht="24.75" customHeight="1" x14ac:dyDescent="0.25">
      <c r="A452" s="7" t="s">
        <v>55</v>
      </c>
      <c r="B452" s="28"/>
      <c r="C452" s="63" t="s">
        <v>281</v>
      </c>
      <c r="D452" s="63"/>
      <c r="E452" s="63"/>
      <c r="F452" s="63"/>
      <c r="G452" s="63"/>
      <c r="H452" s="63"/>
      <c r="I452" s="63"/>
      <c r="J452" s="28"/>
    </row>
    <row r="453" spans="1:17" hidden="1" x14ac:dyDescent="0.25">
      <c r="A453" s="7" t="s">
        <v>44</v>
      </c>
    </row>
    <row r="454" spans="1:17" hidden="1" x14ac:dyDescent="0.25">
      <c r="A454" s="7" t="s">
        <v>45</v>
      </c>
    </row>
    <row r="455" spans="1:17" hidden="1" x14ac:dyDescent="0.25">
      <c r="A455" s="7" t="s">
        <v>187</v>
      </c>
    </row>
    <row r="456" spans="1:17" x14ac:dyDescent="0.25">
      <c r="A456" s="7">
        <v>5</v>
      </c>
      <c r="B456" s="16" t="s">
        <v>282</v>
      </c>
      <c r="C456" s="65" t="s">
        <v>283</v>
      </c>
      <c r="D456" s="65"/>
      <c r="E456" s="65"/>
      <c r="F456" s="30"/>
      <c r="G456" s="30"/>
      <c r="H456" s="30"/>
      <c r="I456" s="30"/>
      <c r="J456" s="31"/>
      <c r="K456" s="7"/>
    </row>
    <row r="457" spans="1:17" ht="27.2" customHeight="1" x14ac:dyDescent="0.25">
      <c r="A457" s="7">
        <v>9</v>
      </c>
      <c r="B457" s="21" t="s">
        <v>284</v>
      </c>
      <c r="C457" s="61" t="s">
        <v>285</v>
      </c>
      <c r="D457" s="62"/>
      <c r="E457" s="62"/>
      <c r="F457" s="23" t="s">
        <v>9</v>
      </c>
      <c r="G457" s="24">
        <v>18</v>
      </c>
      <c r="H457" s="24"/>
      <c r="I457" s="25"/>
      <c r="J457" s="26">
        <f>IF(AND(G457= "",H457= ""), 0, ROUND(ROUND(I457, 2) * ROUND(IF(H457="",G457,H457),  0), 2))</f>
        <v>0</v>
      </c>
      <c r="K457" s="7"/>
      <c r="M457" s="27">
        <v>0.2</v>
      </c>
      <c r="Q457" s="7">
        <v>2078</v>
      </c>
    </row>
    <row r="458" spans="1:17" x14ac:dyDescent="0.25">
      <c r="A458" s="7" t="s">
        <v>55</v>
      </c>
      <c r="B458" s="28"/>
      <c r="C458" s="63" t="s">
        <v>286</v>
      </c>
      <c r="D458" s="63"/>
      <c r="E458" s="63"/>
      <c r="F458" s="63"/>
      <c r="G458" s="63"/>
      <c r="H458" s="63"/>
      <c r="I458" s="63"/>
      <c r="J458" s="28"/>
    </row>
    <row r="459" spans="1:17" hidden="1" x14ac:dyDescent="0.25">
      <c r="A459" s="7" t="s">
        <v>44</v>
      </c>
    </row>
    <row r="460" spans="1:17" hidden="1" x14ac:dyDescent="0.25">
      <c r="A460" s="7" t="s">
        <v>45</v>
      </c>
    </row>
    <row r="461" spans="1:17" hidden="1" x14ac:dyDescent="0.25">
      <c r="A461" s="7" t="s">
        <v>187</v>
      </c>
    </row>
    <row r="462" spans="1:17" x14ac:dyDescent="0.25">
      <c r="A462" s="7">
        <v>5</v>
      </c>
      <c r="B462" s="16" t="s">
        <v>282</v>
      </c>
      <c r="C462" s="65" t="s">
        <v>287</v>
      </c>
      <c r="D462" s="65"/>
      <c r="E462" s="65"/>
      <c r="F462" s="30"/>
      <c r="G462" s="30"/>
      <c r="H462" s="30"/>
      <c r="I462" s="30"/>
      <c r="J462" s="31"/>
      <c r="K462" s="7"/>
    </row>
    <row r="463" spans="1:17" hidden="1" x14ac:dyDescent="0.25">
      <c r="A463" s="7" t="s">
        <v>288</v>
      </c>
    </row>
    <row r="464" spans="1:17" hidden="1" x14ac:dyDescent="0.25">
      <c r="A464" s="7" t="s">
        <v>288</v>
      </c>
    </row>
    <row r="465" spans="1:17" hidden="1" x14ac:dyDescent="0.25">
      <c r="A465" s="7" t="s">
        <v>187</v>
      </c>
    </row>
    <row r="466" spans="1:17" hidden="1" x14ac:dyDescent="0.25">
      <c r="A466" s="7" t="s">
        <v>48</v>
      </c>
    </row>
    <row r="467" spans="1:17" x14ac:dyDescent="0.25">
      <c r="A467" s="7">
        <v>4</v>
      </c>
      <c r="B467" s="16" t="s">
        <v>289</v>
      </c>
      <c r="C467" s="60" t="s">
        <v>290</v>
      </c>
      <c r="D467" s="60"/>
      <c r="E467" s="60"/>
      <c r="F467" s="19"/>
      <c r="G467" s="19"/>
      <c r="H467" s="19"/>
      <c r="I467" s="19"/>
      <c r="J467" s="20"/>
      <c r="K467" s="7"/>
    </row>
    <row r="468" spans="1:17" x14ac:dyDescent="0.25">
      <c r="A468" s="7">
        <v>9</v>
      </c>
      <c r="B468" s="21" t="s">
        <v>291</v>
      </c>
      <c r="C468" s="61" t="s">
        <v>292</v>
      </c>
      <c r="D468" s="62"/>
      <c r="E468" s="62"/>
      <c r="F468" s="23" t="s">
        <v>78</v>
      </c>
      <c r="G468" s="29">
        <v>55</v>
      </c>
      <c r="H468" s="29"/>
      <c r="I468" s="25"/>
      <c r="J468" s="26">
        <f>IF(AND(G468= "",H468= ""), 0, ROUND(ROUND(I468, 2) * ROUND(IF(H468="",G468,H468),  2), 2))</f>
        <v>0</v>
      </c>
      <c r="K468" s="7"/>
      <c r="M468" s="27">
        <v>0.2</v>
      </c>
      <c r="Q468" s="7">
        <v>2078</v>
      </c>
    </row>
    <row r="469" spans="1:17" hidden="1" x14ac:dyDescent="0.25">
      <c r="A469" s="7" t="s">
        <v>44</v>
      </c>
    </row>
    <row r="470" spans="1:17" hidden="1" x14ac:dyDescent="0.25">
      <c r="A470" s="7" t="s">
        <v>44</v>
      </c>
    </row>
    <row r="471" spans="1:17" x14ac:dyDescent="0.25">
      <c r="A471" s="7" t="s">
        <v>55</v>
      </c>
      <c r="B471" s="28"/>
      <c r="C471" s="63" t="s">
        <v>293</v>
      </c>
      <c r="D471" s="63"/>
      <c r="E471" s="63"/>
      <c r="F471" s="63"/>
      <c r="G471" s="63"/>
      <c r="H471" s="63"/>
      <c r="I471" s="63"/>
      <c r="J471" s="28"/>
    </row>
    <row r="472" spans="1:17" hidden="1" x14ac:dyDescent="0.25">
      <c r="A472" s="7" t="s">
        <v>44</v>
      </c>
    </row>
    <row r="473" spans="1:17" hidden="1" x14ac:dyDescent="0.25">
      <c r="A473" s="7" t="s">
        <v>45</v>
      </c>
    </row>
    <row r="474" spans="1:17" x14ac:dyDescent="0.25">
      <c r="A474" s="7">
        <v>9</v>
      </c>
      <c r="B474" s="21" t="s">
        <v>294</v>
      </c>
      <c r="C474" s="61" t="s">
        <v>295</v>
      </c>
      <c r="D474" s="62"/>
      <c r="E474" s="62"/>
      <c r="F474" s="23" t="s">
        <v>78</v>
      </c>
      <c r="G474" s="29">
        <v>58</v>
      </c>
      <c r="H474" s="29"/>
      <c r="I474" s="25"/>
      <c r="J474" s="26">
        <f>IF(AND(G474= "",H474= ""), 0, ROUND(ROUND(I474, 2) * ROUND(IF(H474="",G474,H474),  2), 2))</f>
        <v>0</v>
      </c>
      <c r="K474" s="7"/>
      <c r="M474" s="27">
        <v>0.2</v>
      </c>
      <c r="Q474" s="7">
        <v>2078</v>
      </c>
    </row>
    <row r="475" spans="1:17" hidden="1" x14ac:dyDescent="0.25">
      <c r="A475" s="7" t="s">
        <v>44</v>
      </c>
    </row>
    <row r="476" spans="1:17" hidden="1" x14ac:dyDescent="0.25">
      <c r="A476" s="7" t="s">
        <v>44</v>
      </c>
    </row>
    <row r="477" spans="1:17" x14ac:dyDescent="0.25">
      <c r="A477" s="7" t="s">
        <v>55</v>
      </c>
      <c r="B477" s="28"/>
      <c r="C477" s="63" t="s">
        <v>296</v>
      </c>
      <c r="D477" s="63"/>
      <c r="E477" s="63"/>
      <c r="F477" s="63"/>
      <c r="G477" s="63"/>
      <c r="H477" s="63"/>
      <c r="I477" s="63"/>
      <c r="J477" s="28"/>
    </row>
    <row r="478" spans="1:17" hidden="1" x14ac:dyDescent="0.25">
      <c r="A478" s="7" t="s">
        <v>44</v>
      </c>
    </row>
    <row r="479" spans="1:17" hidden="1" x14ac:dyDescent="0.25">
      <c r="A479" s="7" t="s">
        <v>45</v>
      </c>
    </row>
    <row r="480" spans="1:17" hidden="1" x14ac:dyDescent="0.25">
      <c r="A480" s="7" t="s">
        <v>48</v>
      </c>
    </row>
    <row r="481" spans="1:17" ht="18" customHeight="1" x14ac:dyDescent="0.25">
      <c r="A481" s="7">
        <v>4</v>
      </c>
      <c r="B481" s="16" t="s">
        <v>297</v>
      </c>
      <c r="C481" s="60" t="s">
        <v>298</v>
      </c>
      <c r="D481" s="60"/>
      <c r="E481" s="60"/>
      <c r="F481" s="19"/>
      <c r="G481" s="19"/>
      <c r="H481" s="19"/>
      <c r="I481" s="19"/>
      <c r="J481" s="20"/>
      <c r="K481" s="7"/>
    </row>
    <row r="482" spans="1:17" x14ac:dyDescent="0.25">
      <c r="A482" s="7">
        <v>9</v>
      </c>
      <c r="B482" s="21" t="s">
        <v>299</v>
      </c>
      <c r="C482" s="61" t="s">
        <v>300</v>
      </c>
      <c r="D482" s="62"/>
      <c r="E482" s="62"/>
      <c r="F482" s="23" t="s">
        <v>78</v>
      </c>
      <c r="G482" s="29">
        <v>1203</v>
      </c>
      <c r="H482" s="29"/>
      <c r="I482" s="25"/>
      <c r="J482" s="26">
        <f>IF(AND(G482= "",H482= ""), 0, ROUND(ROUND(I482, 2) * ROUND(IF(H482="",G482,H482),  2), 2))</f>
        <v>0</v>
      </c>
      <c r="K482" s="7"/>
      <c r="M482" s="27">
        <v>0.2</v>
      </c>
      <c r="Q482" s="7">
        <v>2078</v>
      </c>
    </row>
    <row r="483" spans="1:17" hidden="1" x14ac:dyDescent="0.25">
      <c r="A483" s="7" t="s">
        <v>44</v>
      </c>
    </row>
    <row r="484" spans="1:17" hidden="1" x14ac:dyDescent="0.25">
      <c r="A484" s="7" t="s">
        <v>44</v>
      </c>
    </row>
    <row r="485" spans="1:17" hidden="1" x14ac:dyDescent="0.25">
      <c r="A485" s="7" t="s">
        <v>44</v>
      </c>
    </row>
    <row r="486" spans="1:17" hidden="1" x14ac:dyDescent="0.25">
      <c r="A486" s="7" t="s">
        <v>44</v>
      </c>
    </row>
    <row r="487" spans="1:17" hidden="1" x14ac:dyDescent="0.25">
      <c r="A487" s="7" t="s">
        <v>44</v>
      </c>
    </row>
    <row r="488" spans="1:17" hidden="1" x14ac:dyDescent="0.25">
      <c r="A488" s="7" t="s">
        <v>44</v>
      </c>
    </row>
    <row r="489" spans="1:17" x14ac:dyDescent="0.25">
      <c r="A489" s="7" t="s">
        <v>55</v>
      </c>
      <c r="B489" s="28"/>
      <c r="C489" s="63" t="s">
        <v>301</v>
      </c>
      <c r="D489" s="63"/>
      <c r="E489" s="63"/>
      <c r="F489" s="63"/>
      <c r="G489" s="63"/>
      <c r="H489" s="63"/>
      <c r="I489" s="63"/>
      <c r="J489" s="28"/>
    </row>
    <row r="490" spans="1:17" hidden="1" x14ac:dyDescent="0.25">
      <c r="A490" s="7" t="s">
        <v>44</v>
      </c>
    </row>
    <row r="491" spans="1:17" hidden="1" x14ac:dyDescent="0.25">
      <c r="A491" s="7" t="s">
        <v>45</v>
      </c>
    </row>
    <row r="492" spans="1:17" x14ac:dyDescent="0.25">
      <c r="A492" s="7">
        <v>9</v>
      </c>
      <c r="B492" s="21" t="s">
        <v>302</v>
      </c>
      <c r="C492" s="61" t="s">
        <v>303</v>
      </c>
      <c r="D492" s="62"/>
      <c r="E492" s="62"/>
      <c r="F492" s="23" t="s">
        <v>9</v>
      </c>
      <c r="G492" s="24">
        <v>340</v>
      </c>
      <c r="H492" s="24"/>
      <c r="I492" s="25"/>
      <c r="J492" s="26">
        <f>IF(AND(G492= "",H492= ""), 0, ROUND(ROUND(I492, 2) * ROUND(IF(H492="",G492,H492),  0), 2))</f>
        <v>0</v>
      </c>
      <c r="K492" s="7"/>
      <c r="M492" s="27">
        <v>0.2</v>
      </c>
      <c r="Q492" s="7">
        <v>2078</v>
      </c>
    </row>
    <row r="493" spans="1:17" hidden="1" x14ac:dyDescent="0.25">
      <c r="A493" s="7" t="s">
        <v>44</v>
      </c>
    </row>
    <row r="494" spans="1:17" x14ac:dyDescent="0.25">
      <c r="A494" s="7" t="s">
        <v>55</v>
      </c>
      <c r="B494" s="28"/>
      <c r="C494" s="63" t="s">
        <v>304</v>
      </c>
      <c r="D494" s="63"/>
      <c r="E494" s="63"/>
      <c r="F494" s="63"/>
      <c r="G494" s="63"/>
      <c r="H494" s="63"/>
      <c r="I494" s="63"/>
      <c r="J494" s="28"/>
    </row>
    <row r="495" spans="1:17" hidden="1" x14ac:dyDescent="0.25">
      <c r="A495" s="7" t="s">
        <v>44</v>
      </c>
    </row>
    <row r="496" spans="1:17" hidden="1" x14ac:dyDescent="0.25">
      <c r="A496" s="7" t="s">
        <v>45</v>
      </c>
    </row>
    <row r="497" spans="1:17" x14ac:dyDescent="0.25">
      <c r="A497" s="7">
        <v>9</v>
      </c>
      <c r="B497" s="21" t="s">
        <v>305</v>
      </c>
      <c r="C497" s="61" t="s">
        <v>306</v>
      </c>
      <c r="D497" s="62"/>
      <c r="E497" s="62"/>
      <c r="F497" s="23" t="s">
        <v>9</v>
      </c>
      <c r="G497" s="24">
        <v>87</v>
      </c>
      <c r="H497" s="24"/>
      <c r="I497" s="25"/>
      <c r="J497" s="26">
        <f>IF(AND(G497= "",H497= ""), 0, ROUND(ROUND(I497, 2) * ROUND(IF(H497="",G497,H497),  0), 2))</f>
        <v>0</v>
      </c>
      <c r="K497" s="7"/>
      <c r="M497" s="27">
        <v>0.2</v>
      </c>
      <c r="Q497" s="7">
        <v>2078</v>
      </c>
    </row>
    <row r="498" spans="1:17" hidden="1" x14ac:dyDescent="0.25">
      <c r="A498" s="7" t="s">
        <v>44</v>
      </c>
    </row>
    <row r="499" spans="1:17" hidden="1" x14ac:dyDescent="0.25">
      <c r="A499" s="7" t="s">
        <v>44</v>
      </c>
    </row>
    <row r="500" spans="1:17" hidden="1" x14ac:dyDescent="0.25">
      <c r="A500" s="7" t="s">
        <v>44</v>
      </c>
    </row>
    <row r="501" spans="1:17" x14ac:dyDescent="0.25">
      <c r="A501" s="7" t="s">
        <v>55</v>
      </c>
      <c r="B501" s="28"/>
      <c r="C501" s="63" t="s">
        <v>301</v>
      </c>
      <c r="D501" s="63"/>
      <c r="E501" s="63"/>
      <c r="F501" s="63"/>
      <c r="G501" s="63"/>
      <c r="H501" s="63"/>
      <c r="I501" s="63"/>
      <c r="J501" s="28"/>
    </row>
    <row r="502" spans="1:17" hidden="1" x14ac:dyDescent="0.25">
      <c r="A502" s="7" t="s">
        <v>44</v>
      </c>
    </row>
    <row r="503" spans="1:17" hidden="1" x14ac:dyDescent="0.25">
      <c r="A503" s="7" t="s">
        <v>45</v>
      </c>
    </row>
    <row r="504" spans="1:17" hidden="1" x14ac:dyDescent="0.25">
      <c r="A504" s="7" t="s">
        <v>48</v>
      </c>
    </row>
    <row r="505" spans="1:17" ht="18" customHeight="1" x14ac:dyDescent="0.25">
      <c r="A505" s="7">
        <v>4</v>
      </c>
      <c r="B505" s="16" t="s">
        <v>307</v>
      </c>
      <c r="C505" s="60" t="s">
        <v>308</v>
      </c>
      <c r="D505" s="60"/>
      <c r="E505" s="60"/>
      <c r="F505" s="19"/>
      <c r="G505" s="19"/>
      <c r="H505" s="19"/>
      <c r="I505" s="19"/>
      <c r="J505" s="20"/>
      <c r="K505" s="7"/>
    </row>
    <row r="506" spans="1:17" x14ac:dyDescent="0.25">
      <c r="A506" s="7">
        <v>9</v>
      </c>
      <c r="B506" s="21" t="s">
        <v>309</v>
      </c>
      <c r="C506" s="61" t="s">
        <v>308</v>
      </c>
      <c r="D506" s="62"/>
      <c r="E506" s="62"/>
      <c r="F506" s="23" t="s">
        <v>59</v>
      </c>
      <c r="G506" s="29">
        <v>65</v>
      </c>
      <c r="H506" s="29"/>
      <c r="I506" s="25"/>
      <c r="J506" s="26">
        <f>IF(AND(G506= "",H506= ""), 0, ROUND(ROUND(I506, 2) * ROUND(IF(H506="",G506,H506),  2), 2))</f>
        <v>0</v>
      </c>
      <c r="K506" s="7"/>
      <c r="M506" s="27">
        <v>0.2</v>
      </c>
      <c r="Q506" s="7">
        <v>2078</v>
      </c>
    </row>
    <row r="507" spans="1:17" hidden="1" x14ac:dyDescent="0.25">
      <c r="A507" s="7" t="s">
        <v>44</v>
      </c>
    </row>
    <row r="508" spans="1:17" x14ac:dyDescent="0.25">
      <c r="A508" s="7" t="s">
        <v>55</v>
      </c>
      <c r="B508" s="28"/>
      <c r="C508" s="63" t="s">
        <v>310</v>
      </c>
      <c r="D508" s="63"/>
      <c r="E508" s="63"/>
      <c r="F508" s="63"/>
      <c r="G508" s="63"/>
      <c r="H508" s="63"/>
      <c r="I508" s="63"/>
      <c r="J508" s="28"/>
    </row>
    <row r="509" spans="1:17" hidden="1" x14ac:dyDescent="0.25">
      <c r="A509" s="7" t="s">
        <v>80</v>
      </c>
    </row>
    <row r="510" spans="1:17" hidden="1" x14ac:dyDescent="0.25">
      <c r="A510" s="7" t="s">
        <v>44</v>
      </c>
    </row>
    <row r="511" spans="1:17" hidden="1" x14ac:dyDescent="0.25">
      <c r="A511" s="7" t="s">
        <v>45</v>
      </c>
    </row>
    <row r="512" spans="1:17" x14ac:dyDescent="0.25">
      <c r="A512" s="7">
        <v>9</v>
      </c>
      <c r="B512" s="21" t="s">
        <v>311</v>
      </c>
      <c r="C512" s="61" t="s">
        <v>312</v>
      </c>
      <c r="D512" s="62"/>
      <c r="E512" s="62"/>
      <c r="F512" s="23" t="s">
        <v>9</v>
      </c>
      <c r="G512" s="24">
        <v>19</v>
      </c>
      <c r="H512" s="24"/>
      <c r="I512" s="25"/>
      <c r="J512" s="26">
        <f>IF(AND(G512= "",H512= ""), 0, ROUND(ROUND(I512, 2) * ROUND(IF(H512="",G512,H512),  0), 2))</f>
        <v>0</v>
      </c>
      <c r="K512" s="7"/>
      <c r="M512" s="27">
        <v>0.2</v>
      </c>
      <c r="Q512" s="7">
        <v>2078</v>
      </c>
    </row>
    <row r="513" spans="1:17" hidden="1" x14ac:dyDescent="0.25">
      <c r="A513" s="7" t="s">
        <v>44</v>
      </c>
    </row>
    <row r="514" spans="1:17" hidden="1" x14ac:dyDescent="0.25">
      <c r="A514" s="7" t="s">
        <v>44</v>
      </c>
    </row>
    <row r="515" spans="1:17" hidden="1" x14ac:dyDescent="0.25">
      <c r="A515" s="34" t="s">
        <v>272</v>
      </c>
    </row>
    <row r="516" spans="1:17" x14ac:dyDescent="0.25">
      <c r="A516" s="7" t="s">
        <v>55</v>
      </c>
      <c r="B516" s="28"/>
      <c r="C516" s="63" t="s">
        <v>313</v>
      </c>
      <c r="D516" s="63"/>
      <c r="E516" s="63"/>
      <c r="F516" s="63"/>
      <c r="G516" s="63"/>
      <c r="H516" s="63"/>
      <c r="I516" s="63"/>
      <c r="J516" s="28"/>
    </row>
    <row r="517" spans="1:17" hidden="1" x14ac:dyDescent="0.25">
      <c r="A517" s="7" t="s">
        <v>44</v>
      </c>
    </row>
    <row r="518" spans="1:17" hidden="1" x14ac:dyDescent="0.25">
      <c r="A518" s="7" t="s">
        <v>45</v>
      </c>
    </row>
    <row r="519" spans="1:17" hidden="1" x14ac:dyDescent="0.25">
      <c r="A519" s="7" t="s">
        <v>48</v>
      </c>
    </row>
    <row r="520" spans="1:17" ht="18" customHeight="1" x14ac:dyDescent="0.25">
      <c r="A520" s="7">
        <v>4</v>
      </c>
      <c r="B520" s="16" t="s">
        <v>314</v>
      </c>
      <c r="C520" s="60" t="s">
        <v>315</v>
      </c>
      <c r="D520" s="60"/>
      <c r="E520" s="60"/>
      <c r="F520" s="19"/>
      <c r="G520" s="19"/>
      <c r="H520" s="19"/>
      <c r="I520" s="19"/>
      <c r="J520" s="20"/>
      <c r="K520" s="7"/>
    </row>
    <row r="521" spans="1:17" x14ac:dyDescent="0.25">
      <c r="A521" s="7">
        <v>9</v>
      </c>
      <c r="B521" s="21" t="s">
        <v>316</v>
      </c>
      <c r="C521" s="61" t="s">
        <v>317</v>
      </c>
      <c r="D521" s="62"/>
      <c r="E521" s="62"/>
      <c r="F521" s="23" t="s">
        <v>8</v>
      </c>
      <c r="G521" s="29">
        <v>289</v>
      </c>
      <c r="H521" s="29"/>
      <c r="I521" s="25"/>
      <c r="J521" s="26">
        <f>IF(AND(G521= "",H521= ""), 0, ROUND(ROUND(I521, 2) * ROUND(IF(H521="",G521,H521),  2), 2))</f>
        <v>0</v>
      </c>
      <c r="K521" s="7"/>
      <c r="M521" s="27">
        <v>0.2</v>
      </c>
      <c r="Q521" s="7">
        <v>2078</v>
      </c>
    </row>
    <row r="522" spans="1:17" hidden="1" x14ac:dyDescent="0.25">
      <c r="A522" s="7" t="s">
        <v>44</v>
      </c>
    </row>
    <row r="523" spans="1:17" x14ac:dyDescent="0.25">
      <c r="A523" s="7" t="s">
        <v>55</v>
      </c>
      <c r="B523" s="28"/>
      <c r="C523" s="63" t="s">
        <v>318</v>
      </c>
      <c r="D523" s="63"/>
      <c r="E523" s="63"/>
      <c r="F523" s="63"/>
      <c r="G523" s="63"/>
      <c r="H523" s="63"/>
      <c r="I523" s="63"/>
      <c r="J523" s="28"/>
    </row>
    <row r="524" spans="1:17" hidden="1" x14ac:dyDescent="0.25">
      <c r="A524" s="7" t="s">
        <v>319</v>
      </c>
    </row>
    <row r="525" spans="1:17" hidden="1" x14ac:dyDescent="0.25">
      <c r="A525" s="7" t="s">
        <v>319</v>
      </c>
    </row>
    <row r="526" spans="1:17" hidden="1" x14ac:dyDescent="0.25">
      <c r="A526" s="7" t="s">
        <v>319</v>
      </c>
    </row>
    <row r="527" spans="1:17" hidden="1" x14ac:dyDescent="0.25">
      <c r="A527" s="7" t="s">
        <v>319</v>
      </c>
    </row>
    <row r="528" spans="1:17" hidden="1" x14ac:dyDescent="0.25">
      <c r="A528" s="7" t="s">
        <v>319</v>
      </c>
    </row>
    <row r="529" spans="1:17" hidden="1" x14ac:dyDescent="0.25">
      <c r="A529" s="7" t="s">
        <v>319</v>
      </c>
    </row>
    <row r="530" spans="1:17" hidden="1" x14ac:dyDescent="0.25">
      <c r="A530" s="7" t="s">
        <v>80</v>
      </c>
    </row>
    <row r="531" spans="1:17" hidden="1" x14ac:dyDescent="0.25">
      <c r="A531" s="7" t="s">
        <v>44</v>
      </c>
    </row>
    <row r="532" spans="1:17" hidden="1" x14ac:dyDescent="0.25">
      <c r="A532" s="7" t="s">
        <v>45</v>
      </c>
    </row>
    <row r="533" spans="1:17" hidden="1" x14ac:dyDescent="0.25">
      <c r="A533" s="7" t="s">
        <v>48</v>
      </c>
    </row>
    <row r="534" spans="1:17" ht="18" customHeight="1" x14ac:dyDescent="0.25">
      <c r="A534" s="7">
        <v>4</v>
      </c>
      <c r="B534" s="16" t="s">
        <v>320</v>
      </c>
      <c r="C534" s="60" t="s">
        <v>321</v>
      </c>
      <c r="D534" s="60"/>
      <c r="E534" s="60"/>
      <c r="F534" s="19"/>
      <c r="G534" s="19"/>
      <c r="H534" s="19"/>
      <c r="I534" s="19"/>
      <c r="J534" s="20"/>
      <c r="K534" s="7"/>
    </row>
    <row r="535" spans="1:17" x14ac:dyDescent="0.25">
      <c r="A535" s="7">
        <v>9</v>
      </c>
      <c r="B535" s="21" t="s">
        <v>322</v>
      </c>
      <c r="C535" s="61" t="s">
        <v>323</v>
      </c>
      <c r="D535" s="62"/>
      <c r="E535" s="62"/>
      <c r="F535" s="23" t="s">
        <v>59</v>
      </c>
      <c r="G535" s="29">
        <v>7.5</v>
      </c>
      <c r="H535" s="29"/>
      <c r="I535" s="25"/>
      <c r="J535" s="26">
        <f>IF(AND(G535= "",H535= ""), 0, ROUND(ROUND(I535, 2) * ROUND(IF(H535="",G535,H535),  2), 2))</f>
        <v>0</v>
      </c>
      <c r="K535" s="7"/>
      <c r="M535" s="27">
        <v>0.2</v>
      </c>
      <c r="Q535" s="7">
        <v>2078</v>
      </c>
    </row>
    <row r="536" spans="1:17" hidden="1" x14ac:dyDescent="0.25">
      <c r="A536" s="7" t="s">
        <v>44</v>
      </c>
    </row>
    <row r="537" spans="1:17" x14ac:dyDescent="0.25">
      <c r="A537" s="7" t="s">
        <v>55</v>
      </c>
      <c r="B537" s="28"/>
      <c r="C537" s="63" t="s">
        <v>324</v>
      </c>
      <c r="D537" s="63"/>
      <c r="E537" s="63"/>
      <c r="F537" s="63"/>
      <c r="G537" s="63"/>
      <c r="H537" s="63"/>
      <c r="I537" s="63"/>
      <c r="J537" s="28"/>
    </row>
    <row r="538" spans="1:17" hidden="1" x14ac:dyDescent="0.25">
      <c r="A538" s="7" t="s">
        <v>44</v>
      </c>
    </row>
    <row r="539" spans="1:17" hidden="1" x14ac:dyDescent="0.25">
      <c r="A539" s="7" t="s">
        <v>45</v>
      </c>
    </row>
    <row r="540" spans="1:17" x14ac:dyDescent="0.25">
      <c r="A540" s="7">
        <v>9</v>
      </c>
      <c r="B540" s="21" t="s">
        <v>325</v>
      </c>
      <c r="C540" s="61" t="s">
        <v>326</v>
      </c>
      <c r="D540" s="62"/>
      <c r="E540" s="62"/>
      <c r="F540" s="23" t="s">
        <v>59</v>
      </c>
      <c r="G540" s="29">
        <v>30</v>
      </c>
      <c r="H540" s="29"/>
      <c r="I540" s="25"/>
      <c r="J540" s="26">
        <f>IF(AND(G540= "",H540= ""), 0, ROUND(ROUND(I540, 2) * ROUND(IF(H540="",G540,H540),  2), 2))</f>
        <v>0</v>
      </c>
      <c r="K540" s="7"/>
      <c r="M540" s="27">
        <v>0.2</v>
      </c>
      <c r="Q540" s="7">
        <v>2078</v>
      </c>
    </row>
    <row r="541" spans="1:17" hidden="1" x14ac:dyDescent="0.25">
      <c r="A541" s="7" t="s">
        <v>44</v>
      </c>
    </row>
    <row r="542" spans="1:17" x14ac:dyDescent="0.25">
      <c r="A542" s="7" t="s">
        <v>55</v>
      </c>
      <c r="B542" s="28"/>
      <c r="C542" s="63" t="s">
        <v>327</v>
      </c>
      <c r="D542" s="63"/>
      <c r="E542" s="63"/>
      <c r="F542" s="63"/>
      <c r="G542" s="63"/>
      <c r="H542" s="63"/>
      <c r="I542" s="63"/>
      <c r="J542" s="28"/>
    </row>
    <row r="543" spans="1:17" hidden="1" x14ac:dyDescent="0.25">
      <c r="A543" s="7" t="s">
        <v>44</v>
      </c>
    </row>
    <row r="544" spans="1:17" hidden="1" x14ac:dyDescent="0.25">
      <c r="A544" s="7" t="s">
        <v>45</v>
      </c>
    </row>
    <row r="545" spans="1:17" x14ac:dyDescent="0.25">
      <c r="A545" s="7">
        <v>9</v>
      </c>
      <c r="B545" s="21" t="s">
        <v>328</v>
      </c>
      <c r="C545" s="61" t="s">
        <v>329</v>
      </c>
      <c r="D545" s="62"/>
      <c r="E545" s="62"/>
      <c r="F545" s="23" t="s">
        <v>59</v>
      </c>
      <c r="G545" s="29">
        <v>37</v>
      </c>
      <c r="H545" s="29"/>
      <c r="I545" s="25"/>
      <c r="J545" s="26">
        <f>IF(AND(G545= "",H545= ""), 0, ROUND(ROUND(I545, 2) * ROUND(IF(H545="",G545,H545),  2), 2))</f>
        <v>0</v>
      </c>
      <c r="K545" s="7"/>
      <c r="M545" s="27">
        <v>0.2</v>
      </c>
      <c r="Q545" s="7">
        <v>2078</v>
      </c>
    </row>
    <row r="546" spans="1:17" hidden="1" x14ac:dyDescent="0.25">
      <c r="A546" s="7" t="s">
        <v>44</v>
      </c>
    </row>
    <row r="547" spans="1:17" x14ac:dyDescent="0.25">
      <c r="A547" s="7" t="s">
        <v>55</v>
      </c>
      <c r="B547" s="28"/>
      <c r="C547" s="63" t="s">
        <v>330</v>
      </c>
      <c r="D547" s="63"/>
      <c r="E547" s="63"/>
      <c r="F547" s="63"/>
      <c r="G547" s="63"/>
      <c r="H547" s="63"/>
      <c r="I547" s="63"/>
      <c r="J547" s="28"/>
    </row>
    <row r="548" spans="1:17" hidden="1" x14ac:dyDescent="0.25">
      <c r="A548" s="7" t="s">
        <v>44</v>
      </c>
    </row>
    <row r="549" spans="1:17" hidden="1" x14ac:dyDescent="0.25">
      <c r="A549" s="7" t="s">
        <v>45</v>
      </c>
    </row>
    <row r="550" spans="1:17" hidden="1" x14ac:dyDescent="0.25">
      <c r="A550" s="7" t="s">
        <v>48</v>
      </c>
    </row>
    <row r="551" spans="1:17" x14ac:dyDescent="0.25">
      <c r="A551" s="7">
        <v>4</v>
      </c>
      <c r="B551" s="16" t="s">
        <v>331</v>
      </c>
      <c r="C551" s="60" t="s">
        <v>332</v>
      </c>
      <c r="D551" s="60"/>
      <c r="E551" s="60"/>
      <c r="F551" s="19"/>
      <c r="G551" s="19"/>
      <c r="H551" s="19"/>
      <c r="I551" s="19"/>
      <c r="J551" s="20"/>
      <c r="K551" s="7"/>
    </row>
    <row r="552" spans="1:17" hidden="1" x14ac:dyDescent="0.25">
      <c r="A552" s="7" t="s">
        <v>51</v>
      </c>
    </row>
    <row r="553" spans="1:17" hidden="1" x14ac:dyDescent="0.25">
      <c r="A553" s="7" t="s">
        <v>51</v>
      </c>
    </row>
    <row r="554" spans="1:17" hidden="1" x14ac:dyDescent="0.25">
      <c r="A554" s="7" t="s">
        <v>48</v>
      </c>
    </row>
    <row r="555" spans="1:17" x14ac:dyDescent="0.25">
      <c r="A555" s="7">
        <v>4</v>
      </c>
      <c r="B555" s="16" t="s">
        <v>333</v>
      </c>
      <c r="C555" s="60" t="s">
        <v>334</v>
      </c>
      <c r="D555" s="60"/>
      <c r="E555" s="60"/>
      <c r="F555" s="19"/>
      <c r="G555" s="19"/>
      <c r="H555" s="19"/>
      <c r="I555" s="19"/>
      <c r="J555" s="20"/>
      <c r="K555" s="7"/>
    </row>
    <row r="556" spans="1:17" x14ac:dyDescent="0.25">
      <c r="A556" s="7">
        <v>9</v>
      </c>
      <c r="B556" s="21" t="s">
        <v>335</v>
      </c>
      <c r="C556" s="61" t="s">
        <v>336</v>
      </c>
      <c r="D556" s="62"/>
      <c r="E556" s="62"/>
      <c r="F556" s="23" t="s">
        <v>59</v>
      </c>
      <c r="G556" s="29">
        <v>97</v>
      </c>
      <c r="H556" s="29"/>
      <c r="I556" s="25"/>
      <c r="J556" s="26">
        <f>IF(AND(G556= "",H556= ""), 0, ROUND(ROUND(I556, 2) * ROUND(IF(H556="",G556,H556),  2), 2))</f>
        <v>0</v>
      </c>
      <c r="K556" s="7"/>
      <c r="M556" s="27">
        <v>0.2</v>
      </c>
      <c r="Q556" s="7">
        <v>2078</v>
      </c>
    </row>
    <row r="557" spans="1:17" hidden="1" x14ac:dyDescent="0.25">
      <c r="A557" s="7" t="s">
        <v>44</v>
      </c>
    </row>
    <row r="558" spans="1:17" x14ac:dyDescent="0.25">
      <c r="A558" s="7" t="s">
        <v>55</v>
      </c>
      <c r="B558" s="28"/>
      <c r="C558" s="63" t="s">
        <v>337</v>
      </c>
      <c r="D558" s="63"/>
      <c r="E558" s="63"/>
      <c r="F558" s="63"/>
      <c r="G558" s="63"/>
      <c r="H558" s="63"/>
      <c r="I558" s="63"/>
      <c r="J558" s="28"/>
    </row>
    <row r="559" spans="1:17" hidden="1" x14ac:dyDescent="0.25">
      <c r="A559" s="7" t="s">
        <v>80</v>
      </c>
    </row>
    <row r="560" spans="1:17" hidden="1" x14ac:dyDescent="0.25">
      <c r="A560" s="7" t="s">
        <v>44</v>
      </c>
    </row>
    <row r="561" spans="1:17" hidden="1" x14ac:dyDescent="0.25">
      <c r="A561" s="7" t="s">
        <v>45</v>
      </c>
    </row>
    <row r="562" spans="1:17" x14ac:dyDescent="0.25">
      <c r="A562" s="7">
        <v>9</v>
      </c>
      <c r="B562" s="21" t="s">
        <v>338</v>
      </c>
      <c r="C562" s="61" t="s">
        <v>339</v>
      </c>
      <c r="D562" s="62"/>
      <c r="E562" s="62"/>
      <c r="F562" s="23" t="s">
        <v>78</v>
      </c>
      <c r="G562" s="29">
        <v>1000</v>
      </c>
      <c r="H562" s="29"/>
      <c r="I562" s="25"/>
      <c r="J562" s="26">
        <f>IF(AND(G562= "",H562= ""), 0, ROUND(ROUND(I562, 2) * ROUND(IF(H562="",G562,H562),  2), 2))</f>
        <v>0</v>
      </c>
      <c r="K562" s="7"/>
      <c r="M562" s="27">
        <v>0.2</v>
      </c>
      <c r="Q562" s="7">
        <v>2078</v>
      </c>
    </row>
    <row r="563" spans="1:17" hidden="1" x14ac:dyDescent="0.25">
      <c r="A563" s="7" t="s">
        <v>44</v>
      </c>
    </row>
    <row r="564" spans="1:17" x14ac:dyDescent="0.25">
      <c r="A564" s="7" t="s">
        <v>55</v>
      </c>
      <c r="B564" s="28"/>
      <c r="C564" s="63" t="s">
        <v>340</v>
      </c>
      <c r="D564" s="63"/>
      <c r="E564" s="63"/>
      <c r="F564" s="63"/>
      <c r="G564" s="63"/>
      <c r="H564" s="63"/>
      <c r="I564" s="63"/>
      <c r="J564" s="28"/>
    </row>
    <row r="565" spans="1:17" hidden="1" x14ac:dyDescent="0.25">
      <c r="A565" s="7" t="s">
        <v>80</v>
      </c>
    </row>
    <row r="566" spans="1:17" hidden="1" x14ac:dyDescent="0.25">
      <c r="A566" s="7" t="s">
        <v>80</v>
      </c>
    </row>
    <row r="567" spans="1:17" hidden="1" x14ac:dyDescent="0.25">
      <c r="A567" s="7" t="s">
        <v>80</v>
      </c>
    </row>
    <row r="568" spans="1:17" hidden="1" x14ac:dyDescent="0.25">
      <c r="A568" s="7" t="s">
        <v>80</v>
      </c>
    </row>
    <row r="569" spans="1:17" hidden="1" x14ac:dyDescent="0.25">
      <c r="A569" s="7" t="s">
        <v>80</v>
      </c>
    </row>
    <row r="570" spans="1:17" hidden="1" x14ac:dyDescent="0.25">
      <c r="A570" s="7" t="s">
        <v>80</v>
      </c>
    </row>
    <row r="571" spans="1:17" hidden="1" x14ac:dyDescent="0.25">
      <c r="A571" s="7" t="s">
        <v>80</v>
      </c>
    </row>
    <row r="572" spans="1:17" hidden="1" x14ac:dyDescent="0.25">
      <c r="A572" s="7" t="s">
        <v>44</v>
      </c>
    </row>
    <row r="573" spans="1:17" hidden="1" x14ac:dyDescent="0.25">
      <c r="A573" s="7" t="s">
        <v>45</v>
      </c>
    </row>
    <row r="574" spans="1:17" x14ac:dyDescent="0.25">
      <c r="A574" s="7">
        <v>9</v>
      </c>
      <c r="B574" s="21" t="s">
        <v>341</v>
      </c>
      <c r="C574" s="61" t="s">
        <v>342</v>
      </c>
      <c r="D574" s="62"/>
      <c r="E574" s="62"/>
      <c r="F574" s="23" t="s">
        <v>43</v>
      </c>
      <c r="G574" s="24">
        <v>1</v>
      </c>
      <c r="H574" s="24"/>
      <c r="I574" s="25"/>
      <c r="J574" s="26">
        <f>IF(AND(G574= "",H574= ""), 0, ROUND(ROUND(I574, 2) * ROUND(IF(H574="",G574,H574),  0), 2))</f>
        <v>0</v>
      </c>
      <c r="K574" s="7"/>
      <c r="M574" s="27">
        <v>0.2</v>
      </c>
      <c r="Q574" s="7">
        <v>2078</v>
      </c>
    </row>
    <row r="575" spans="1:17" hidden="1" x14ac:dyDescent="0.25">
      <c r="A575" s="7" t="s">
        <v>44</v>
      </c>
    </row>
    <row r="576" spans="1:17" x14ac:dyDescent="0.25">
      <c r="A576" s="7" t="s">
        <v>55</v>
      </c>
      <c r="B576" s="28"/>
      <c r="C576" s="63" t="s">
        <v>343</v>
      </c>
      <c r="D576" s="63"/>
      <c r="E576" s="63"/>
      <c r="F576" s="63"/>
      <c r="G576" s="63"/>
      <c r="H576" s="63"/>
      <c r="I576" s="63"/>
      <c r="J576" s="28"/>
    </row>
    <row r="577" spans="1:10" hidden="1" x14ac:dyDescent="0.25">
      <c r="A577" s="7" t="s">
        <v>45</v>
      </c>
    </row>
    <row r="578" spans="1:10" hidden="1" x14ac:dyDescent="0.25">
      <c r="A578" s="7" t="s">
        <v>48</v>
      </c>
    </row>
    <row r="579" spans="1:10" x14ac:dyDescent="0.25">
      <c r="A579" s="7" t="s">
        <v>36</v>
      </c>
      <c r="B579" s="22"/>
      <c r="C579" s="67"/>
      <c r="D579" s="67"/>
      <c r="E579" s="67"/>
      <c r="J579" s="22"/>
    </row>
    <row r="580" spans="1:10" x14ac:dyDescent="0.25">
      <c r="B580" s="22"/>
      <c r="C580" s="70" t="s">
        <v>38</v>
      </c>
      <c r="D580" s="71"/>
      <c r="E580" s="71"/>
      <c r="F580" s="68"/>
      <c r="G580" s="68"/>
      <c r="H580" s="68"/>
      <c r="I580" s="68"/>
      <c r="J580" s="69"/>
    </row>
    <row r="581" spans="1:10" x14ac:dyDescent="0.25">
      <c r="B581" s="22"/>
      <c r="C581" s="73"/>
      <c r="D581" s="45"/>
      <c r="E581" s="45"/>
      <c r="F581" s="45"/>
      <c r="G581" s="45"/>
      <c r="H581" s="45"/>
      <c r="I581" s="45"/>
      <c r="J581" s="72"/>
    </row>
    <row r="582" spans="1:10" x14ac:dyDescent="0.25">
      <c r="B582" s="22"/>
      <c r="C582" s="76" t="s">
        <v>344</v>
      </c>
      <c r="D582" s="65"/>
      <c r="E582" s="65"/>
      <c r="F582" s="74">
        <f>SUMIF(K8:K579, IF(K7="","",K7), J8:J579)</f>
        <v>0</v>
      </c>
      <c r="G582" s="74"/>
      <c r="H582" s="74"/>
      <c r="I582" s="74"/>
      <c r="J582" s="75"/>
    </row>
    <row r="583" spans="1:10" ht="16.899999999999999" customHeight="1" x14ac:dyDescent="0.25">
      <c r="B583" s="22"/>
      <c r="C583" s="76" t="s">
        <v>345</v>
      </c>
      <c r="D583" s="65"/>
      <c r="E583" s="65"/>
      <c r="F583" s="74">
        <f>ROUND(SUMIF(K8:K579, IF(K7="","",K7), J8:J579) * 0.2, 2)</f>
        <v>0</v>
      </c>
      <c r="G583" s="74"/>
      <c r="H583" s="74"/>
      <c r="I583" s="74"/>
      <c r="J583" s="75"/>
    </row>
    <row r="584" spans="1:10" x14ac:dyDescent="0.25">
      <c r="B584" s="22"/>
      <c r="C584" s="79" t="s">
        <v>346</v>
      </c>
      <c r="D584" s="80"/>
      <c r="E584" s="80"/>
      <c r="F584" s="77">
        <f>SUM(F582:F583)</f>
        <v>0</v>
      </c>
      <c r="G584" s="77"/>
      <c r="H584" s="77"/>
      <c r="I584" s="77"/>
      <c r="J584" s="78"/>
    </row>
    <row r="585" spans="1:10" ht="54" customHeight="1" x14ac:dyDescent="0.25">
      <c r="B585" s="3"/>
      <c r="C585" s="81" t="s">
        <v>347</v>
      </c>
      <c r="D585" s="81"/>
      <c r="E585" s="81"/>
      <c r="F585" s="81"/>
      <c r="G585" s="81"/>
      <c r="H585" s="81"/>
      <c r="I585" s="81"/>
      <c r="J585" s="81"/>
    </row>
    <row r="587" spans="1:10" ht="15.75" x14ac:dyDescent="0.25">
      <c r="C587" s="82" t="s">
        <v>348</v>
      </c>
      <c r="D587" s="82"/>
      <c r="E587" s="82"/>
      <c r="F587" s="82"/>
      <c r="G587" s="82"/>
      <c r="H587" s="82"/>
      <c r="I587" s="82"/>
      <c r="J587" s="82"/>
    </row>
    <row r="588" spans="1:10" ht="16.899999999999999" customHeight="1" x14ac:dyDescent="0.25">
      <c r="C588" s="84" t="s">
        <v>349</v>
      </c>
      <c r="D588" s="85"/>
      <c r="E588" s="85"/>
      <c r="F588" s="83">
        <f>SUMIF(K9:K574, "", J9:J574)</f>
        <v>0</v>
      </c>
      <c r="G588" s="83"/>
      <c r="H588" s="83"/>
      <c r="I588" s="83"/>
      <c r="J588" s="83"/>
    </row>
    <row r="589" spans="1:10" ht="16.350000000000001" customHeight="1" x14ac:dyDescent="0.25">
      <c r="C589" s="88" t="s">
        <v>350</v>
      </c>
      <c r="D589" s="89"/>
      <c r="E589" s="89"/>
      <c r="F589" s="86">
        <f>SUMIF(K9:K15, "", J9:J15)</f>
        <v>0</v>
      </c>
      <c r="G589" s="87"/>
      <c r="H589" s="87"/>
      <c r="I589" s="87"/>
      <c r="J589" s="87"/>
    </row>
    <row r="590" spans="1:10" x14ac:dyDescent="0.25">
      <c r="C590" s="88" t="s">
        <v>351</v>
      </c>
      <c r="D590" s="89"/>
      <c r="E590" s="89"/>
      <c r="F590" s="86">
        <f>SUMIF(K22:K66, "", J22:J66)</f>
        <v>0</v>
      </c>
      <c r="G590" s="87"/>
      <c r="H590" s="87"/>
      <c r="I590" s="87"/>
      <c r="J590" s="87"/>
    </row>
    <row r="591" spans="1:10" x14ac:dyDescent="0.25">
      <c r="C591" s="92" t="s">
        <v>352</v>
      </c>
      <c r="D591" s="93"/>
      <c r="E591" s="93"/>
      <c r="F591" s="90">
        <f>0</f>
        <v>0</v>
      </c>
      <c r="G591" s="91"/>
      <c r="H591" s="91"/>
      <c r="I591" s="91"/>
      <c r="J591" s="91"/>
    </row>
    <row r="592" spans="1:10" ht="16.350000000000001" customHeight="1" x14ac:dyDescent="0.25">
      <c r="C592" s="88" t="s">
        <v>353</v>
      </c>
      <c r="D592" s="89"/>
      <c r="E592" s="89"/>
      <c r="F592" s="86">
        <f>SUMIF(K78:K100, "", J78:J100)</f>
        <v>0</v>
      </c>
      <c r="G592" s="87"/>
      <c r="H592" s="87"/>
      <c r="I592" s="87"/>
      <c r="J592" s="87"/>
    </row>
    <row r="593" spans="3:10" ht="32.85" customHeight="1" x14ac:dyDescent="0.25">
      <c r="C593" s="88" t="s">
        <v>354</v>
      </c>
      <c r="D593" s="89"/>
      <c r="E593" s="89"/>
      <c r="F593" s="86">
        <f>SUMIF(K110:K118, "", J110:J118)</f>
        <v>0</v>
      </c>
      <c r="G593" s="87"/>
      <c r="H593" s="87"/>
      <c r="I593" s="87"/>
      <c r="J593" s="87"/>
    </row>
    <row r="594" spans="3:10" x14ac:dyDescent="0.25">
      <c r="C594" s="88" t="s">
        <v>355</v>
      </c>
      <c r="D594" s="89"/>
      <c r="E594" s="89"/>
      <c r="F594" s="86">
        <f>SUMIF(K131:K206, "", J131:J206)</f>
        <v>0</v>
      </c>
      <c r="G594" s="87"/>
      <c r="H594" s="87"/>
      <c r="I594" s="87"/>
      <c r="J594" s="87"/>
    </row>
    <row r="595" spans="3:10" ht="30.75" customHeight="1" x14ac:dyDescent="0.25">
      <c r="C595" s="92" t="s">
        <v>356</v>
      </c>
      <c r="D595" s="93"/>
      <c r="E595" s="93"/>
      <c r="F595" s="90">
        <f>SUMIF(K131:K136, "", J131:J136)</f>
        <v>0</v>
      </c>
      <c r="G595" s="91"/>
      <c r="H595" s="91"/>
      <c r="I595" s="91"/>
      <c r="J595" s="91"/>
    </row>
    <row r="596" spans="3:10" ht="44.65" customHeight="1" x14ac:dyDescent="0.25">
      <c r="C596" s="92" t="s">
        <v>357</v>
      </c>
      <c r="D596" s="93"/>
      <c r="E596" s="93"/>
      <c r="F596" s="90">
        <f>SUMIF(K144:K144, "", J144:J144)</f>
        <v>0</v>
      </c>
      <c r="G596" s="91"/>
      <c r="H596" s="91"/>
      <c r="I596" s="91"/>
      <c r="J596" s="91"/>
    </row>
    <row r="597" spans="3:10" ht="30.75" customHeight="1" x14ac:dyDescent="0.25">
      <c r="C597" s="92" t="s">
        <v>358</v>
      </c>
      <c r="D597" s="93"/>
      <c r="E597" s="93"/>
      <c r="F597" s="90">
        <f>SUMIF(K153:K158, "", J153:J158)</f>
        <v>0</v>
      </c>
      <c r="G597" s="91"/>
      <c r="H597" s="91"/>
      <c r="I597" s="91"/>
      <c r="J597" s="91"/>
    </row>
    <row r="598" spans="3:10" x14ac:dyDescent="0.25">
      <c r="C598" s="92" t="s">
        <v>359</v>
      </c>
      <c r="D598" s="93"/>
      <c r="E598" s="93"/>
      <c r="F598" s="90">
        <f>SUMIF(K166:K172, "", J166:J172)</f>
        <v>0</v>
      </c>
      <c r="G598" s="91"/>
      <c r="H598" s="91"/>
      <c r="I598" s="91"/>
      <c r="J598" s="91"/>
    </row>
    <row r="599" spans="3:10" ht="30.75" customHeight="1" x14ac:dyDescent="0.25">
      <c r="C599" s="92" t="s">
        <v>360</v>
      </c>
      <c r="D599" s="93"/>
      <c r="E599" s="93"/>
      <c r="F599" s="90" t="str">
        <f>"[Non totalisé] "&amp;(SUMIF(A182:A182, "9", J182:J182))&amp;IF(IF(ISNUMBER(FIND(MID(FIXED(1000+1/2),6,1),""&amp;(SUMIF(A182:A182, "9", J182:J182)))),FIND(MID(FIXED(1000+1/2),6,1),""&amp;(SUMIF(A182:A182, "9", J182:J182))),0)=0,MID(FIXED(1000+1/2),6,1),"")&amp;REPT("0",MAX(0,2-IF(ISNUMBER(FIND(MID(FIXED(1000+1/2),6,1),""&amp;(SUMIF(A182:A182, "9", J182:J182)))),LEN((SUMIF(A182:A182, "9", J182:J182)))-IF(ISNUMBER(FIND(MID(FIXED(1000+1/2),6,1),""&amp;(SUMIF(A182:A182, "9", J182:J182)))),FIND(MID(FIXED(1000+1/2),6,1),""&amp;(SUMIF(A182:A182, "9", J182:J182))),0),0)))&amp;" €"</f>
        <v>[Non totalisé] 0,00 €</v>
      </c>
      <c r="G599" s="91"/>
      <c r="H599" s="91"/>
      <c r="I599" s="91"/>
      <c r="J599" s="91"/>
    </row>
    <row r="600" spans="3:10" ht="30.75" customHeight="1" x14ac:dyDescent="0.25">
      <c r="C600" s="92" t="s">
        <v>361</v>
      </c>
      <c r="D600" s="93"/>
      <c r="E600" s="93"/>
      <c r="F600" s="90">
        <f>SUMIF(K190:K190, "", J190:J190)</f>
        <v>0</v>
      </c>
      <c r="G600" s="91"/>
      <c r="H600" s="91"/>
      <c r="I600" s="91"/>
      <c r="J600" s="91"/>
    </row>
    <row r="601" spans="3:10" ht="30.75" customHeight="1" x14ac:dyDescent="0.25">
      <c r="C601" s="92" t="s">
        <v>362</v>
      </c>
      <c r="D601" s="93"/>
      <c r="E601" s="93"/>
      <c r="F601" s="90">
        <f>SUMIF(K198:K198, "", J198:J198)</f>
        <v>0</v>
      </c>
      <c r="G601" s="91"/>
      <c r="H601" s="91"/>
      <c r="I601" s="91"/>
      <c r="J601" s="91"/>
    </row>
    <row r="602" spans="3:10" ht="30.75" customHeight="1" x14ac:dyDescent="0.25">
      <c r="C602" s="92" t="s">
        <v>363</v>
      </c>
      <c r="D602" s="93"/>
      <c r="E602" s="93"/>
      <c r="F602" s="90">
        <f>SUMIF(K206:K206, "", J206:J206)</f>
        <v>0</v>
      </c>
      <c r="G602" s="91"/>
      <c r="H602" s="91"/>
      <c r="I602" s="91"/>
      <c r="J602" s="91"/>
    </row>
    <row r="603" spans="3:10" x14ac:dyDescent="0.25">
      <c r="C603" s="88" t="s">
        <v>364</v>
      </c>
      <c r="D603" s="89"/>
      <c r="E603" s="89"/>
      <c r="F603" s="86">
        <f>SUMIF(K214:K219, "", J214:J219)</f>
        <v>0</v>
      </c>
      <c r="G603" s="87"/>
      <c r="H603" s="87"/>
      <c r="I603" s="87"/>
      <c r="J603" s="87"/>
    </row>
    <row r="604" spans="3:10" x14ac:dyDescent="0.25">
      <c r="C604" s="88" t="s">
        <v>365</v>
      </c>
      <c r="D604" s="89"/>
      <c r="E604" s="89"/>
      <c r="F604" s="86">
        <f>SUMIF(K240:K457, "", J240:J457)</f>
        <v>0</v>
      </c>
      <c r="G604" s="87"/>
      <c r="H604" s="87"/>
      <c r="I604" s="87"/>
      <c r="J604" s="87"/>
    </row>
    <row r="605" spans="3:10" x14ac:dyDescent="0.25">
      <c r="C605" s="92" t="s">
        <v>366</v>
      </c>
      <c r="D605" s="93"/>
      <c r="E605" s="93"/>
      <c r="F605" s="90">
        <f>SUMIF(K240:K271, "", J240:J271)</f>
        <v>0</v>
      </c>
      <c r="G605" s="91"/>
      <c r="H605" s="91"/>
      <c r="I605" s="91"/>
      <c r="J605" s="91"/>
    </row>
    <row r="606" spans="3:10" x14ac:dyDescent="0.25">
      <c r="C606" s="96" t="s">
        <v>367</v>
      </c>
      <c r="D606" s="97"/>
      <c r="E606" s="97"/>
      <c r="F606" s="94">
        <f>SUMIF(K240:K240, "", J240:J240)</f>
        <v>0</v>
      </c>
      <c r="G606" s="95"/>
      <c r="H606" s="95"/>
      <c r="I606" s="95"/>
      <c r="J606" s="95"/>
    </row>
    <row r="607" spans="3:10" ht="26.85" customHeight="1" x14ac:dyDescent="0.25">
      <c r="C607" s="96" t="s">
        <v>368</v>
      </c>
      <c r="D607" s="97"/>
      <c r="E607" s="97"/>
      <c r="F607" s="94">
        <f>SUMIF(K252:K252, "", J252:J252)</f>
        <v>0</v>
      </c>
      <c r="G607" s="95"/>
      <c r="H607" s="95"/>
      <c r="I607" s="95"/>
      <c r="J607" s="95"/>
    </row>
    <row r="608" spans="3:10" ht="26.85" customHeight="1" x14ac:dyDescent="0.25">
      <c r="C608" s="96" t="s">
        <v>369</v>
      </c>
      <c r="D608" s="97"/>
      <c r="E608" s="97"/>
      <c r="F608" s="94">
        <f>SUMIF(K263:K271, "", J263:J271)</f>
        <v>0</v>
      </c>
      <c r="G608" s="95"/>
      <c r="H608" s="95"/>
      <c r="I608" s="95"/>
      <c r="J608" s="95"/>
    </row>
    <row r="609" spans="3:10" ht="30.75" customHeight="1" x14ac:dyDescent="0.25">
      <c r="C609" s="92" t="s">
        <v>370</v>
      </c>
      <c r="D609" s="93"/>
      <c r="E609" s="93"/>
      <c r="F609" s="90">
        <f>SUMIF(K283:K332, "", J283:J332)</f>
        <v>0</v>
      </c>
      <c r="G609" s="91"/>
      <c r="H609" s="91"/>
      <c r="I609" s="91"/>
      <c r="J609" s="91"/>
    </row>
    <row r="610" spans="3:10" ht="26.85" customHeight="1" x14ac:dyDescent="0.25">
      <c r="C610" s="96" t="s">
        <v>371</v>
      </c>
      <c r="D610" s="97"/>
      <c r="E610" s="97"/>
      <c r="F610" s="94">
        <f>SUMIF(K283:K287, "", J283:J287)</f>
        <v>0</v>
      </c>
      <c r="G610" s="95"/>
      <c r="H610" s="95"/>
      <c r="I610" s="95"/>
      <c r="J610" s="95"/>
    </row>
    <row r="611" spans="3:10" x14ac:dyDescent="0.25">
      <c r="C611" s="96" t="s">
        <v>372</v>
      </c>
      <c r="D611" s="97"/>
      <c r="E611" s="97"/>
      <c r="F611" s="94">
        <f>SUMIF(K298:K298, "", J298:J298)</f>
        <v>0</v>
      </c>
      <c r="G611" s="95"/>
      <c r="H611" s="95"/>
      <c r="I611" s="95"/>
      <c r="J611" s="95"/>
    </row>
    <row r="612" spans="3:10" ht="26.85" customHeight="1" x14ac:dyDescent="0.25">
      <c r="C612" s="96" t="s">
        <v>373</v>
      </c>
      <c r="D612" s="97"/>
      <c r="E612" s="97"/>
      <c r="F612" s="94">
        <f>SUMIF(K309:K313, "", J309:J313)</f>
        <v>0</v>
      </c>
      <c r="G612" s="95"/>
      <c r="H612" s="95"/>
      <c r="I612" s="95"/>
      <c r="J612" s="95"/>
    </row>
    <row r="613" spans="3:10" x14ac:dyDescent="0.25">
      <c r="C613" s="96" t="s">
        <v>374</v>
      </c>
      <c r="D613" s="97"/>
      <c r="E613" s="97"/>
      <c r="F613" s="94">
        <f>SUMIF(K324:K324, "", J324:J324)</f>
        <v>0</v>
      </c>
      <c r="G613" s="95"/>
      <c r="H613" s="95"/>
      <c r="I613" s="95"/>
      <c r="J613" s="95"/>
    </row>
    <row r="614" spans="3:10" x14ac:dyDescent="0.25">
      <c r="C614" s="96" t="s">
        <v>375</v>
      </c>
      <c r="D614" s="97"/>
      <c r="E614" s="97"/>
      <c r="F614" s="94">
        <f>SUMIF(K332:K332, "", J332:J332)</f>
        <v>0</v>
      </c>
      <c r="G614" s="95"/>
      <c r="H614" s="95"/>
      <c r="I614" s="95"/>
      <c r="J614" s="95"/>
    </row>
    <row r="615" spans="3:10" x14ac:dyDescent="0.25">
      <c r="C615" s="92" t="s">
        <v>376</v>
      </c>
      <c r="D615" s="93"/>
      <c r="E615" s="93"/>
      <c r="F615" s="90">
        <f>SUMIF(K339:K412, "", J339:J412)</f>
        <v>0</v>
      </c>
      <c r="G615" s="91"/>
      <c r="H615" s="91"/>
      <c r="I615" s="91"/>
      <c r="J615" s="91"/>
    </row>
    <row r="616" spans="3:10" x14ac:dyDescent="0.25">
      <c r="C616" s="92" t="s">
        <v>377</v>
      </c>
      <c r="D616" s="93"/>
      <c r="E616" s="93"/>
      <c r="F616" s="90">
        <f>SUMIF(K419:K441, "", J419:J441)</f>
        <v>0</v>
      </c>
      <c r="G616" s="91"/>
      <c r="H616" s="91"/>
      <c r="I616" s="91"/>
      <c r="J616" s="91"/>
    </row>
    <row r="617" spans="3:10" x14ac:dyDescent="0.25">
      <c r="C617" s="92" t="s">
        <v>378</v>
      </c>
      <c r="D617" s="93"/>
      <c r="E617" s="93"/>
      <c r="F617" s="90">
        <f>SUMIF(K450:K450, "", J450:J450)</f>
        <v>0</v>
      </c>
      <c r="G617" s="91"/>
      <c r="H617" s="91"/>
      <c r="I617" s="91"/>
      <c r="J617" s="91"/>
    </row>
    <row r="618" spans="3:10" x14ac:dyDescent="0.25">
      <c r="C618" s="92" t="s">
        <v>379</v>
      </c>
      <c r="D618" s="93"/>
      <c r="E618" s="93"/>
      <c r="F618" s="90">
        <f>SUMIF(K457:K457, "", J457:J457)</f>
        <v>0</v>
      </c>
      <c r="G618" s="91"/>
      <c r="H618" s="91"/>
      <c r="I618" s="91"/>
      <c r="J618" s="91"/>
    </row>
    <row r="619" spans="3:10" x14ac:dyDescent="0.25">
      <c r="C619" s="92" t="s">
        <v>380</v>
      </c>
      <c r="D619" s="93"/>
      <c r="E619" s="93"/>
      <c r="F619" s="90">
        <f>0</f>
        <v>0</v>
      </c>
      <c r="G619" s="91"/>
      <c r="H619" s="91"/>
      <c r="I619" s="91"/>
      <c r="J619" s="91"/>
    </row>
    <row r="620" spans="3:10" x14ac:dyDescent="0.25">
      <c r="C620" s="88" t="s">
        <v>381</v>
      </c>
      <c r="D620" s="89"/>
      <c r="E620" s="89"/>
      <c r="F620" s="86">
        <f>SUMIF(K468:K474, "", J468:J474)</f>
        <v>0</v>
      </c>
      <c r="G620" s="87"/>
      <c r="H620" s="87"/>
      <c r="I620" s="87"/>
      <c r="J620" s="87"/>
    </row>
    <row r="621" spans="3:10" ht="16.350000000000001" customHeight="1" x14ac:dyDescent="0.25">
      <c r="C621" s="88" t="s">
        <v>382</v>
      </c>
      <c r="D621" s="89"/>
      <c r="E621" s="89"/>
      <c r="F621" s="86">
        <f>SUMIF(K482:K497, "", J482:J497)</f>
        <v>0</v>
      </c>
      <c r="G621" s="87"/>
      <c r="H621" s="87"/>
      <c r="I621" s="87"/>
      <c r="J621" s="87"/>
    </row>
    <row r="622" spans="3:10" ht="16.350000000000001" customHeight="1" x14ac:dyDescent="0.25">
      <c r="C622" s="88" t="s">
        <v>383</v>
      </c>
      <c r="D622" s="89"/>
      <c r="E622" s="89"/>
      <c r="F622" s="86">
        <f>SUMIF(K506:K512, "", J506:J512)</f>
        <v>0</v>
      </c>
      <c r="G622" s="87"/>
      <c r="H622" s="87"/>
      <c r="I622" s="87"/>
      <c r="J622" s="87"/>
    </row>
    <row r="623" spans="3:10" ht="16.350000000000001" customHeight="1" x14ac:dyDescent="0.25">
      <c r="C623" s="88" t="s">
        <v>384</v>
      </c>
      <c r="D623" s="89"/>
      <c r="E623" s="89"/>
      <c r="F623" s="86">
        <f>SUMIF(K521:K521, "", J521:J521)</f>
        <v>0</v>
      </c>
      <c r="G623" s="87"/>
      <c r="H623" s="87"/>
      <c r="I623" s="87"/>
      <c r="J623" s="87"/>
    </row>
    <row r="624" spans="3:10" ht="16.350000000000001" customHeight="1" x14ac:dyDescent="0.25">
      <c r="C624" s="88" t="s">
        <v>385</v>
      </c>
      <c r="D624" s="89"/>
      <c r="E624" s="89"/>
      <c r="F624" s="86">
        <f>SUMIF(K535:K545, "", J535:J545)</f>
        <v>0</v>
      </c>
      <c r="G624" s="87"/>
      <c r="H624" s="87"/>
      <c r="I624" s="87"/>
      <c r="J624" s="87"/>
    </row>
    <row r="625" spans="1:13" x14ac:dyDescent="0.25">
      <c r="C625" s="88" t="s">
        <v>386</v>
      </c>
      <c r="D625" s="89"/>
      <c r="E625" s="89"/>
      <c r="F625" s="86">
        <f>0</f>
        <v>0</v>
      </c>
      <c r="G625" s="87"/>
      <c r="H625" s="87"/>
      <c r="I625" s="87"/>
      <c r="J625" s="87"/>
    </row>
    <row r="626" spans="1:13" x14ac:dyDescent="0.25">
      <c r="C626" s="88" t="s">
        <v>387</v>
      </c>
      <c r="D626" s="89"/>
      <c r="E626" s="89"/>
      <c r="F626" s="86">
        <f>SUMIF(K556:K574, "", J556:J574)</f>
        <v>0</v>
      </c>
      <c r="G626" s="87"/>
      <c r="H626" s="87"/>
      <c r="I626" s="87"/>
      <c r="J626" s="87"/>
    </row>
    <row r="627" spans="1:13" ht="36.200000000000003" customHeight="1" x14ac:dyDescent="0.25">
      <c r="C627" s="98" t="s">
        <v>388</v>
      </c>
      <c r="D627" s="99"/>
      <c r="E627" s="99"/>
      <c r="F627" s="36"/>
      <c r="G627" s="36"/>
      <c r="H627" s="36"/>
      <c r="I627" s="36"/>
      <c r="J627" s="37"/>
    </row>
    <row r="628" spans="1:13" x14ac:dyDescent="0.25">
      <c r="C628" s="100"/>
      <c r="D628" s="101"/>
      <c r="E628" s="101"/>
      <c r="F628" s="101"/>
      <c r="G628" s="101"/>
      <c r="H628" s="101"/>
      <c r="I628" s="101"/>
      <c r="J628" s="102"/>
    </row>
    <row r="629" spans="1:13" x14ac:dyDescent="0.25">
      <c r="A629" s="34"/>
      <c r="C629" s="103" t="s">
        <v>344</v>
      </c>
      <c r="D629" s="45"/>
      <c r="E629" s="45"/>
      <c r="F629" s="104">
        <f>SUMIF(K5:K585, IF(K4="","",K4), J5:J585)</f>
        <v>0</v>
      </c>
      <c r="G629" s="105"/>
      <c r="H629" s="105"/>
      <c r="I629" s="105"/>
      <c r="J629" s="106"/>
    </row>
    <row r="630" spans="1:13" x14ac:dyDescent="0.25">
      <c r="A630" s="34"/>
      <c r="C630" s="103" t="s">
        <v>345</v>
      </c>
      <c r="D630" s="45"/>
      <c r="E630" s="45"/>
      <c r="F630" s="104">
        <f>ROUND(SUMIF(K5:K585, IF(K4="","",K4), J5:J585) * 0.2, 2)</f>
        <v>0</v>
      </c>
      <c r="G630" s="105"/>
      <c r="H630" s="105"/>
      <c r="I630" s="105"/>
      <c r="J630" s="106"/>
    </row>
    <row r="631" spans="1:13" x14ac:dyDescent="0.25">
      <c r="C631" s="107" t="s">
        <v>346</v>
      </c>
      <c r="D631" s="108"/>
      <c r="E631" s="108"/>
      <c r="F631" s="109">
        <f>SUM(F629:F630)</f>
        <v>0</v>
      </c>
      <c r="G631" s="110"/>
      <c r="H631" s="110"/>
      <c r="I631" s="110"/>
      <c r="J631" s="111"/>
    </row>
    <row r="632" spans="1:13" x14ac:dyDescent="0.25">
      <c r="C632" s="97"/>
      <c r="D632" s="67"/>
      <c r="E632" s="67"/>
      <c r="F632" s="67"/>
      <c r="G632" s="67"/>
      <c r="H632" s="67"/>
      <c r="I632" s="67"/>
      <c r="J632" s="67"/>
    </row>
    <row r="633" spans="1:13" x14ac:dyDescent="0.25">
      <c r="C633" s="64" t="s">
        <v>389</v>
      </c>
      <c r="D633" s="67"/>
      <c r="E633" s="67"/>
      <c r="F633" s="67"/>
      <c r="G633" s="67"/>
      <c r="H633" s="67"/>
      <c r="I633" s="67"/>
      <c r="J633" s="67"/>
    </row>
    <row r="634" spans="1:13" x14ac:dyDescent="0.25">
      <c r="C634" s="108" t="str">
        <f>IF(Paramètres!AA2&lt;&gt;"",Paramètres!AA2,"")</f>
        <v xml:space="preserve">Zéro euro </v>
      </c>
      <c r="D634" s="108"/>
      <c r="E634" s="108"/>
      <c r="F634" s="108"/>
      <c r="G634" s="108"/>
      <c r="H634" s="108"/>
      <c r="I634" s="108"/>
      <c r="J634" s="108"/>
    </row>
    <row r="635" spans="1:13" x14ac:dyDescent="0.25">
      <c r="C635" s="108"/>
      <c r="D635" s="108"/>
      <c r="E635" s="108"/>
      <c r="F635" s="108"/>
      <c r="G635" s="108"/>
      <c r="H635" s="108"/>
      <c r="I635" s="108"/>
      <c r="J635" s="108"/>
    </row>
    <row r="637" spans="1:13" ht="15.75" x14ac:dyDescent="0.25">
      <c r="C637" s="82" t="s">
        <v>390</v>
      </c>
      <c r="D637" s="82"/>
      <c r="E637" s="82"/>
      <c r="F637" s="82"/>
      <c r="G637" s="82"/>
      <c r="H637" s="82"/>
      <c r="I637" s="82"/>
      <c r="J637" s="82"/>
    </row>
    <row r="638" spans="1:13" x14ac:dyDescent="0.25">
      <c r="C638" s="65" t="s">
        <v>391</v>
      </c>
      <c r="D638" s="65"/>
      <c r="E638" s="65"/>
      <c r="L638" s="7">
        <v>1</v>
      </c>
    </row>
    <row r="639" spans="1:13" x14ac:dyDescent="0.25">
      <c r="C639" s="93" t="s">
        <v>392</v>
      </c>
      <c r="D639" s="93"/>
      <c r="E639" s="93"/>
      <c r="F639" s="112">
        <f>SUMIF(L5:L585,L639, J5:J585)</f>
        <v>0</v>
      </c>
      <c r="G639" s="112"/>
      <c r="H639" s="112"/>
      <c r="I639" s="112"/>
      <c r="J639" s="112"/>
      <c r="K639" s="7">
        <v>1</v>
      </c>
      <c r="L639" s="7">
        <v>145081</v>
      </c>
    </row>
    <row r="640" spans="1:13" hidden="1" x14ac:dyDescent="0.25">
      <c r="A640" s="7">
        <v>0.2</v>
      </c>
      <c r="C640" s="38" t="str">
        <f>"	- dont T.V.A. à 20% sur " &amp;ROUND((SUMPRODUCT((L5:L585=L639)*1, J5:J585,(M5:M585=A640)*1)), 2)&amp; "€ :"</f>
        <v xml:space="preserve">	- dont T.V.A. à 20% sur 0€ :</v>
      </c>
      <c r="D640" s="38"/>
      <c r="E640" s="38"/>
      <c r="F640" s="113"/>
      <c r="G640" s="113"/>
      <c r="H640" s="113"/>
      <c r="I640" s="113"/>
      <c r="J640" s="113"/>
      <c r="K640" s="7">
        <v>1</v>
      </c>
      <c r="M640" s="7">
        <f>ROUND((SUMPRODUCT((L5:L585=L639)*1, J5:J585,(M5:M585=A640)*1))*A640, 2)</f>
        <v>0</v>
      </c>
    </row>
    <row r="641" spans="3:10" x14ac:dyDescent="0.25">
      <c r="C641" s="93" t="s">
        <v>393</v>
      </c>
      <c r="D641" s="93"/>
      <c r="E641" s="93"/>
      <c r="F641" s="35"/>
      <c r="G641" s="35"/>
      <c r="H641" s="35"/>
      <c r="I641" s="35"/>
      <c r="J641" s="35"/>
    </row>
    <row r="642" spans="3:10" x14ac:dyDescent="0.25">
      <c r="C642" s="114" t="s">
        <v>394</v>
      </c>
      <c r="D642" s="114"/>
      <c r="E642" s="114"/>
      <c r="F642" s="112">
        <f>SUM(F639:F640)</f>
        <v>0</v>
      </c>
      <c r="G642" s="112"/>
      <c r="H642" s="112"/>
      <c r="I642" s="112"/>
      <c r="J642" s="112"/>
    </row>
    <row r="643" spans="3:10" x14ac:dyDescent="0.25">
      <c r="C643" s="114" t="s">
        <v>395</v>
      </c>
      <c r="D643" s="114"/>
      <c r="E643" s="114"/>
      <c r="F643" s="112">
        <f>SUM(M639:M640)</f>
        <v>0</v>
      </c>
      <c r="G643" s="112"/>
      <c r="H643" s="112"/>
      <c r="I643" s="112"/>
      <c r="J643" s="112"/>
    </row>
    <row r="644" spans="3:10" x14ac:dyDescent="0.25">
      <c r="C644" s="114" t="s">
        <v>396</v>
      </c>
      <c r="D644" s="114"/>
      <c r="E644" s="114"/>
      <c r="F644" s="112">
        <f>SUM(F642:F643)</f>
        <v>0</v>
      </c>
      <c r="G644" s="112"/>
      <c r="H644" s="112"/>
      <c r="I644" s="112"/>
      <c r="J644" s="112"/>
    </row>
  </sheetData>
  <sheetProtection password="E95E" sheet="1" objects="1" selectLockedCells="1"/>
  <mergeCells count="303">
    <mergeCell ref="C642:E642"/>
    <mergeCell ref="F642:J642"/>
    <mergeCell ref="C643:E643"/>
    <mergeCell ref="F643:J643"/>
    <mergeCell ref="C644:E644"/>
    <mergeCell ref="F644:J644"/>
    <mergeCell ref="C633:J633"/>
    <mergeCell ref="C634:J634"/>
    <mergeCell ref="C635:J635"/>
    <mergeCell ref="C637:J637"/>
    <mergeCell ref="C638:E638"/>
    <mergeCell ref="C639:E639"/>
    <mergeCell ref="F639:J639"/>
    <mergeCell ref="F640:J640"/>
    <mergeCell ref="C641:E641"/>
    <mergeCell ref="C627:E627"/>
    <mergeCell ref="C628:J628"/>
    <mergeCell ref="C629:E629"/>
    <mergeCell ref="F629:J629"/>
    <mergeCell ref="C630:E630"/>
    <mergeCell ref="F630:J630"/>
    <mergeCell ref="C631:E631"/>
    <mergeCell ref="F631:J631"/>
    <mergeCell ref="C632:J632"/>
    <mergeCell ref="F622:J622"/>
    <mergeCell ref="C622:E622"/>
    <mergeCell ref="F623:J623"/>
    <mergeCell ref="C623:E623"/>
    <mergeCell ref="F624:J624"/>
    <mergeCell ref="C624:E624"/>
    <mergeCell ref="F625:J625"/>
    <mergeCell ref="C625:E625"/>
    <mergeCell ref="F626:J626"/>
    <mergeCell ref="C626:E626"/>
    <mergeCell ref="F617:J617"/>
    <mergeCell ref="C617:E617"/>
    <mergeCell ref="F618:J618"/>
    <mergeCell ref="C618:E618"/>
    <mergeCell ref="F619:J619"/>
    <mergeCell ref="C619:E619"/>
    <mergeCell ref="F620:J620"/>
    <mergeCell ref="C620:E620"/>
    <mergeCell ref="F621:J621"/>
    <mergeCell ref="C621:E621"/>
    <mergeCell ref="F612:J612"/>
    <mergeCell ref="C612:E612"/>
    <mergeCell ref="F613:J613"/>
    <mergeCell ref="C613:E613"/>
    <mergeCell ref="F614:J614"/>
    <mergeCell ref="C614:E614"/>
    <mergeCell ref="F615:J615"/>
    <mergeCell ref="C615:E615"/>
    <mergeCell ref="F616:J616"/>
    <mergeCell ref="C616:E616"/>
    <mergeCell ref="F607:J607"/>
    <mergeCell ref="C607:E607"/>
    <mergeCell ref="F608:J608"/>
    <mergeCell ref="C608:E608"/>
    <mergeCell ref="F609:J609"/>
    <mergeCell ref="C609:E609"/>
    <mergeCell ref="F610:J610"/>
    <mergeCell ref="C610:E610"/>
    <mergeCell ref="F611:J611"/>
    <mergeCell ref="C611:E611"/>
    <mergeCell ref="F602:J602"/>
    <mergeCell ref="C602:E602"/>
    <mergeCell ref="F603:J603"/>
    <mergeCell ref="C603:E603"/>
    <mergeCell ref="F604:J604"/>
    <mergeCell ref="C604:E604"/>
    <mergeCell ref="F605:J605"/>
    <mergeCell ref="C605:E605"/>
    <mergeCell ref="F606:J606"/>
    <mergeCell ref="C606:E606"/>
    <mergeCell ref="F597:J597"/>
    <mergeCell ref="C597:E597"/>
    <mergeCell ref="F598:J598"/>
    <mergeCell ref="C598:E598"/>
    <mergeCell ref="F599:J599"/>
    <mergeCell ref="C599:E599"/>
    <mergeCell ref="F600:J600"/>
    <mergeCell ref="C600:E600"/>
    <mergeCell ref="F601:J601"/>
    <mergeCell ref="C601:E601"/>
    <mergeCell ref="F592:J592"/>
    <mergeCell ref="C592:E592"/>
    <mergeCell ref="F593:J593"/>
    <mergeCell ref="C593:E593"/>
    <mergeCell ref="F594:J594"/>
    <mergeCell ref="C594:E594"/>
    <mergeCell ref="F595:J595"/>
    <mergeCell ref="C595:E595"/>
    <mergeCell ref="F596:J596"/>
    <mergeCell ref="C596:E596"/>
    <mergeCell ref="C585:J585"/>
    <mergeCell ref="C587:J587"/>
    <mergeCell ref="F588:J588"/>
    <mergeCell ref="C588:E588"/>
    <mergeCell ref="F589:J589"/>
    <mergeCell ref="C589:E589"/>
    <mergeCell ref="F590:J590"/>
    <mergeCell ref="C590:E590"/>
    <mergeCell ref="F591:J591"/>
    <mergeCell ref="C591:E591"/>
    <mergeCell ref="F580:J580"/>
    <mergeCell ref="C580:E580"/>
    <mergeCell ref="F581:J581"/>
    <mergeCell ref="C581:E581"/>
    <mergeCell ref="F582:J582"/>
    <mergeCell ref="C582:E582"/>
    <mergeCell ref="F583:J583"/>
    <mergeCell ref="C583:E583"/>
    <mergeCell ref="F584:J584"/>
    <mergeCell ref="C584:E584"/>
    <mergeCell ref="C551:E551"/>
    <mergeCell ref="C555:E555"/>
    <mergeCell ref="C556:E556"/>
    <mergeCell ref="C558:I558"/>
    <mergeCell ref="C562:E562"/>
    <mergeCell ref="C564:I564"/>
    <mergeCell ref="C574:E574"/>
    <mergeCell ref="C576:I576"/>
    <mergeCell ref="C579:E579"/>
    <mergeCell ref="C521:E521"/>
    <mergeCell ref="C523:I523"/>
    <mergeCell ref="C534:E534"/>
    <mergeCell ref="C535:E535"/>
    <mergeCell ref="C537:I537"/>
    <mergeCell ref="C540:E540"/>
    <mergeCell ref="C542:I542"/>
    <mergeCell ref="C545:E545"/>
    <mergeCell ref="C547:I547"/>
    <mergeCell ref="C494:I494"/>
    <mergeCell ref="C497:E497"/>
    <mergeCell ref="C501:I501"/>
    <mergeCell ref="C505:E505"/>
    <mergeCell ref="C506:E506"/>
    <mergeCell ref="C508:I508"/>
    <mergeCell ref="C512:E512"/>
    <mergeCell ref="C516:I516"/>
    <mergeCell ref="C520:E520"/>
    <mergeCell ref="C467:E467"/>
    <mergeCell ref="C468:E468"/>
    <mergeCell ref="C471:I471"/>
    <mergeCell ref="C474:E474"/>
    <mergeCell ref="C477:I477"/>
    <mergeCell ref="C481:E481"/>
    <mergeCell ref="C482:E482"/>
    <mergeCell ref="C489:I489"/>
    <mergeCell ref="C492:E492"/>
    <mergeCell ref="C441:E441"/>
    <mergeCell ref="C445:I445"/>
    <mergeCell ref="C449:E449"/>
    <mergeCell ref="C450:E450"/>
    <mergeCell ref="C452:I452"/>
    <mergeCell ref="C456:E456"/>
    <mergeCell ref="C457:E457"/>
    <mergeCell ref="C458:I458"/>
    <mergeCell ref="C462:E462"/>
    <mergeCell ref="C412:E412"/>
    <mergeCell ref="C414:I414"/>
    <mergeCell ref="C418:E418"/>
    <mergeCell ref="C419:E419"/>
    <mergeCell ref="C423:I423"/>
    <mergeCell ref="C426:E426"/>
    <mergeCell ref="C430:I430"/>
    <mergeCell ref="C433:E433"/>
    <mergeCell ref="C438:I438"/>
    <mergeCell ref="C389:I389"/>
    <mergeCell ref="C392:E392"/>
    <mergeCell ref="C394:I394"/>
    <mergeCell ref="C397:E397"/>
    <mergeCell ref="C399:I399"/>
    <mergeCell ref="C402:E402"/>
    <mergeCell ref="C404:I404"/>
    <mergeCell ref="C407:E407"/>
    <mergeCell ref="C409:I409"/>
    <mergeCell ref="C363:E363"/>
    <mergeCell ref="C366:I366"/>
    <mergeCell ref="C369:E369"/>
    <mergeCell ref="C372:I372"/>
    <mergeCell ref="C375:E375"/>
    <mergeCell ref="C378:I378"/>
    <mergeCell ref="C381:E381"/>
    <mergeCell ref="C384:I384"/>
    <mergeCell ref="C387:E387"/>
    <mergeCell ref="C338:E338"/>
    <mergeCell ref="C339:E339"/>
    <mergeCell ref="C342:I342"/>
    <mergeCell ref="C345:E345"/>
    <mergeCell ref="C348:I348"/>
    <mergeCell ref="C351:E351"/>
    <mergeCell ref="C354:I354"/>
    <mergeCell ref="C357:E357"/>
    <mergeCell ref="C360:I360"/>
    <mergeCell ref="C310:I310"/>
    <mergeCell ref="C313:E313"/>
    <mergeCell ref="C314:I314"/>
    <mergeCell ref="C318:E318"/>
    <mergeCell ref="C324:E324"/>
    <mergeCell ref="C325:I325"/>
    <mergeCell ref="C329:E329"/>
    <mergeCell ref="C332:E332"/>
    <mergeCell ref="C333:I333"/>
    <mergeCell ref="C283:E283"/>
    <mergeCell ref="C284:I284"/>
    <mergeCell ref="C287:E287"/>
    <mergeCell ref="C288:I288"/>
    <mergeCell ref="C292:E292"/>
    <mergeCell ref="C298:E298"/>
    <mergeCell ref="C299:I299"/>
    <mergeCell ref="C303:E303"/>
    <mergeCell ref="C309:E309"/>
    <mergeCell ref="C257:E257"/>
    <mergeCell ref="C263:E263"/>
    <mergeCell ref="C264:I264"/>
    <mergeCell ref="C267:E267"/>
    <mergeCell ref="C268:I268"/>
    <mergeCell ref="C271:E271"/>
    <mergeCell ref="C272:I272"/>
    <mergeCell ref="C277:E277"/>
    <mergeCell ref="C278:E278"/>
    <mergeCell ref="C228:I228"/>
    <mergeCell ref="C232:E232"/>
    <mergeCell ref="C233:E233"/>
    <mergeCell ref="C234:E234"/>
    <mergeCell ref="C240:E240"/>
    <mergeCell ref="C241:I241"/>
    <mergeCell ref="C245:E245"/>
    <mergeCell ref="C252:E252"/>
    <mergeCell ref="C253:I253"/>
    <mergeCell ref="C198:E198"/>
    <mergeCell ref="C199:I199"/>
    <mergeCell ref="C204:E204"/>
    <mergeCell ref="C206:E206"/>
    <mergeCell ref="C207:I207"/>
    <mergeCell ref="C213:E213"/>
    <mergeCell ref="C214:E214"/>
    <mergeCell ref="C216:I216"/>
    <mergeCell ref="C219:E219"/>
    <mergeCell ref="C172:E172"/>
    <mergeCell ref="C174:I174"/>
    <mergeCell ref="C180:E180"/>
    <mergeCell ref="C182:E182"/>
    <mergeCell ref="C183:I183"/>
    <mergeCell ref="C188:E188"/>
    <mergeCell ref="C190:E190"/>
    <mergeCell ref="C191:I191"/>
    <mergeCell ref="C196:E196"/>
    <mergeCell ref="C147:I147"/>
    <mergeCell ref="C150:E150"/>
    <mergeCell ref="C153:E153"/>
    <mergeCell ref="C154:I154"/>
    <mergeCell ref="C158:E158"/>
    <mergeCell ref="C161:I161"/>
    <mergeCell ref="C164:E164"/>
    <mergeCell ref="C166:E166"/>
    <mergeCell ref="C168:I168"/>
    <mergeCell ref="C122:I122"/>
    <mergeCell ref="C128:E128"/>
    <mergeCell ref="C129:E129"/>
    <mergeCell ref="C131:E131"/>
    <mergeCell ref="C132:I132"/>
    <mergeCell ref="C136:E136"/>
    <mergeCell ref="C137:I137"/>
    <mergeCell ref="C142:E142"/>
    <mergeCell ref="C144:E144"/>
    <mergeCell ref="C88:I88"/>
    <mergeCell ref="C92:E92"/>
    <mergeCell ref="C96:I96"/>
    <mergeCell ref="C100:E100"/>
    <mergeCell ref="C104:I104"/>
    <mergeCell ref="C109:E109"/>
    <mergeCell ref="C110:E110"/>
    <mergeCell ref="C114:I114"/>
    <mergeCell ref="C118:E118"/>
    <mergeCell ref="C60:E60"/>
    <mergeCell ref="C63:I63"/>
    <mergeCell ref="C66:E66"/>
    <mergeCell ref="C69:I69"/>
    <mergeCell ref="C72:E72"/>
    <mergeCell ref="C77:E77"/>
    <mergeCell ref="C78:E78"/>
    <mergeCell ref="C80:I80"/>
    <mergeCell ref="C84:E84"/>
    <mergeCell ref="C33:I33"/>
    <mergeCell ref="C36:E36"/>
    <mergeCell ref="C38:I38"/>
    <mergeCell ref="C41:E41"/>
    <mergeCell ref="C45:I45"/>
    <mergeCell ref="C48:E48"/>
    <mergeCell ref="C51:I51"/>
    <mergeCell ref="C54:E54"/>
    <mergeCell ref="C57:I57"/>
    <mergeCell ref="C3:E3"/>
    <mergeCell ref="C4:E4"/>
    <mergeCell ref="C7:E7"/>
    <mergeCell ref="C8:E8"/>
    <mergeCell ref="C9:E9"/>
    <mergeCell ref="C15:E15"/>
    <mergeCell ref="C20:E20"/>
    <mergeCell ref="C22:E22"/>
    <mergeCell ref="C28:E2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&amp;L24928 - FRANCE TRAVAIL - AGENCE DE DAX
Maitre d'ouvrage : Direction Régionale France Travail Nouvelle Aquitaine Service Immobilier et Logistique - 33056 Bordeaux Cedex&amp;RDPGF - Lot n°3 PLATRERIE - ISOLATION - MENUISERIES - FAUX PLAFOND - C...</oddHeader>
    <oddFooter>&amp;L&amp;G&amp;CEdition du 26/03/2025&amp;RPage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397</v>
      </c>
      <c r="AA1" s="7">
        <f>IF(DPGF!F631&lt;&gt;"",DPGF!F631,"0")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398</v>
      </c>
      <c r="B3" s="35" t="s">
        <v>399</v>
      </c>
      <c r="C3" s="115" t="s">
        <v>424</v>
      </c>
      <c r="D3" s="115"/>
      <c r="E3" s="115"/>
      <c r="F3" s="115"/>
      <c r="G3" s="115"/>
      <c r="H3" s="115"/>
      <c r="I3" s="115"/>
      <c r="J3" s="115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400</v>
      </c>
      <c r="B5" s="35" t="s">
        <v>401</v>
      </c>
      <c r="C5" s="115" t="s">
        <v>425</v>
      </c>
      <c r="D5" s="115"/>
      <c r="E5" s="115"/>
      <c r="F5" s="115"/>
      <c r="G5" s="115"/>
      <c r="H5" s="115"/>
      <c r="I5" s="115"/>
      <c r="J5" s="115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410</v>
      </c>
      <c r="B7" s="35" t="s">
        <v>411</v>
      </c>
      <c r="C7" s="40">
        <v>24928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412</v>
      </c>
      <c r="B9" s="35" t="s">
        <v>413</v>
      </c>
      <c r="C9" s="40" t="s">
        <v>34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402</v>
      </c>
      <c r="B11" s="35" t="s">
        <v>403</v>
      </c>
      <c r="C11" s="115" t="s">
        <v>35</v>
      </c>
      <c r="D11" s="115"/>
      <c r="E11" s="115"/>
      <c r="F11" s="115"/>
      <c r="G11" s="115"/>
      <c r="H11" s="115"/>
      <c r="I11" s="115"/>
      <c r="J11" s="115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414</v>
      </c>
      <c r="B13" s="35" t="s">
        <v>415</v>
      </c>
      <c r="C13" s="40" t="s">
        <v>426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416</v>
      </c>
      <c r="B15" s="35" t="s">
        <v>417</v>
      </c>
      <c r="C15" s="40" t="s">
        <v>427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418</v>
      </c>
      <c r="B17" s="35" t="s">
        <v>419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420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421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422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423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404</v>
      </c>
      <c r="B24" s="35" t="s">
        <v>405</v>
      </c>
      <c r="C24" s="115" t="s">
        <v>428</v>
      </c>
      <c r="D24" s="115"/>
      <c r="E24" s="115"/>
      <c r="F24" s="115"/>
      <c r="G24" s="115"/>
      <c r="H24" s="115"/>
      <c r="I24" s="115"/>
      <c r="J24" s="115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406</v>
      </c>
      <c r="B26" s="35" t="s">
        <v>407</v>
      </c>
      <c r="C26" s="115" t="s">
        <v>429</v>
      </c>
      <c r="D26" s="115"/>
      <c r="E26" s="115"/>
      <c r="F26" s="115"/>
      <c r="G26" s="115"/>
      <c r="H26" s="115"/>
      <c r="I26" s="115"/>
      <c r="J26" s="115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408</v>
      </c>
      <c r="B28" s="35" t="s">
        <v>409</v>
      </c>
      <c r="C28" s="115" t="s">
        <v>430</v>
      </c>
      <c r="D28" s="115"/>
      <c r="E28" s="115"/>
      <c r="F28" s="115"/>
      <c r="G28" s="115"/>
      <c r="H28" s="115"/>
      <c r="I28" s="115"/>
      <c r="J28" s="11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431</v>
      </c>
      <c r="B1" s="7" t="s">
        <v>432</v>
      </c>
    </row>
    <row r="2" spans="1:3" x14ac:dyDescent="0.25">
      <c r="A2" s="7" t="s">
        <v>433</v>
      </c>
      <c r="B2" s="7" t="s">
        <v>424</v>
      </c>
    </row>
    <row r="3" spans="1:3" x14ac:dyDescent="0.25">
      <c r="A3" s="7" t="s">
        <v>434</v>
      </c>
      <c r="B3" s="7">
        <v>1</v>
      </c>
    </row>
    <row r="4" spans="1:3" x14ac:dyDescent="0.25">
      <c r="A4" s="7" t="s">
        <v>435</v>
      </c>
      <c r="B4" s="7">
        <v>0</v>
      </c>
    </row>
    <row r="5" spans="1:3" x14ac:dyDescent="0.25">
      <c r="A5" s="7" t="s">
        <v>436</v>
      </c>
      <c r="B5" s="7">
        <v>0</v>
      </c>
    </row>
    <row r="6" spans="1:3" x14ac:dyDescent="0.25">
      <c r="A6" s="7" t="s">
        <v>437</v>
      </c>
      <c r="B6" s="7">
        <v>1</v>
      </c>
    </row>
    <row r="7" spans="1:3" x14ac:dyDescent="0.25">
      <c r="A7" s="7" t="s">
        <v>438</v>
      </c>
      <c r="B7" s="7">
        <v>1</v>
      </c>
    </row>
    <row r="8" spans="1:3" x14ac:dyDescent="0.25">
      <c r="A8" s="7" t="s">
        <v>439</v>
      </c>
      <c r="B8" s="7">
        <v>0</v>
      </c>
    </row>
    <row r="9" spans="1:3" x14ac:dyDescent="0.25">
      <c r="A9" s="7" t="s">
        <v>440</v>
      </c>
      <c r="B9" s="7">
        <v>0</v>
      </c>
    </row>
    <row r="10" spans="1:3" x14ac:dyDescent="0.25">
      <c r="A10" s="7" t="s">
        <v>441</v>
      </c>
      <c r="C10" s="7" t="s">
        <v>442</v>
      </c>
    </row>
    <row r="11" spans="1:3" x14ac:dyDescent="0.25">
      <c r="A11" s="7" t="s">
        <v>443</v>
      </c>
      <c r="B11" s="7">
        <v>0</v>
      </c>
    </row>
    <row r="12" spans="1:3" x14ac:dyDescent="0.25">
      <c r="A12" s="7" t="s">
        <v>444</v>
      </c>
      <c r="B12" s="7" t="s">
        <v>445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6" t="s">
        <v>446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25">
      <c r="A4" s="39" t="s">
        <v>398</v>
      </c>
      <c r="B4" s="35" t="s">
        <v>447</v>
      </c>
      <c r="C4" s="117"/>
      <c r="D4" s="117"/>
      <c r="E4" s="117"/>
      <c r="F4" s="117"/>
      <c r="G4" s="117"/>
      <c r="H4" s="117"/>
      <c r="I4" s="117"/>
      <c r="J4" s="117"/>
    </row>
    <row r="6" spans="1:10" ht="12.75" customHeight="1" x14ac:dyDescent="0.25">
      <c r="A6" s="39" t="s">
        <v>400</v>
      </c>
      <c r="B6" s="35" t="s">
        <v>448</v>
      </c>
      <c r="C6" s="117"/>
      <c r="D6" s="117"/>
      <c r="E6" s="117"/>
      <c r="F6" s="117"/>
      <c r="G6" s="117"/>
      <c r="H6" s="117"/>
      <c r="I6" s="117"/>
      <c r="J6" s="117"/>
    </row>
    <row r="8" spans="1:10" ht="12.75" customHeight="1" x14ac:dyDescent="0.25">
      <c r="A8" s="39" t="s">
        <v>410</v>
      </c>
      <c r="B8" s="35" t="s">
        <v>449</v>
      </c>
      <c r="C8" s="117"/>
      <c r="D8" s="117"/>
      <c r="E8" s="117"/>
      <c r="F8" s="117"/>
      <c r="G8" s="117"/>
      <c r="H8" s="117"/>
      <c r="I8" s="117"/>
      <c r="J8" s="117"/>
    </row>
    <row r="10" spans="1:10" ht="12.75" customHeight="1" x14ac:dyDescent="0.25">
      <c r="A10" s="39" t="s">
        <v>412</v>
      </c>
      <c r="B10" s="35" t="s">
        <v>450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25">
      <c r="A12" s="39" t="s">
        <v>402</v>
      </c>
      <c r="B12" s="35" t="s">
        <v>451</v>
      </c>
      <c r="C12" s="117"/>
      <c r="D12" s="117"/>
      <c r="E12" s="117"/>
      <c r="F12" s="117"/>
      <c r="G12" s="117"/>
      <c r="H12" s="117"/>
      <c r="I12" s="117"/>
      <c r="J12" s="117"/>
    </row>
    <row r="14" spans="1:10" ht="12.75" customHeight="1" x14ac:dyDescent="0.25">
      <c r="A14" s="39" t="s">
        <v>414</v>
      </c>
      <c r="B14" s="35" t="s">
        <v>452</v>
      </c>
      <c r="C14" s="117"/>
      <c r="D14" s="117"/>
      <c r="E14" s="117"/>
      <c r="F14" s="117"/>
      <c r="G14" s="117"/>
      <c r="H14" s="117"/>
      <c r="I14" s="117"/>
      <c r="J14" s="117"/>
    </row>
    <row r="16" spans="1:10" ht="12.75" customHeight="1" x14ac:dyDescent="0.25">
      <c r="A16" s="39" t="s">
        <v>416</v>
      </c>
      <c r="B16" s="35" t="s">
        <v>453</v>
      </c>
      <c r="C16" s="117"/>
      <c r="D16" s="117"/>
      <c r="E16" s="117"/>
      <c r="F16" s="117"/>
      <c r="G16" s="117"/>
      <c r="H16" s="117"/>
      <c r="I16" s="117"/>
      <c r="J16" s="117"/>
    </row>
    <row r="18" spans="1:10" ht="12.75" customHeight="1" x14ac:dyDescent="0.25">
      <c r="A18" s="39" t="s">
        <v>418</v>
      </c>
      <c r="B18" s="35" t="s">
        <v>454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25">
      <c r="A20" s="39" t="s">
        <v>455</v>
      </c>
      <c r="B20" s="35" t="s">
        <v>456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25">
      <c r="A22" s="39" t="s">
        <v>404</v>
      </c>
      <c r="B22" s="35" t="s">
        <v>457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25">
      <c r="A24" s="39" t="s">
        <v>406</v>
      </c>
      <c r="B24" s="35" t="s">
        <v>458</v>
      </c>
      <c r="C24" s="117"/>
      <c r="D24" s="117"/>
      <c r="E24" s="117"/>
      <c r="F24" s="117"/>
      <c r="G24" s="117"/>
      <c r="H24" s="117"/>
      <c r="I24" s="117"/>
      <c r="J24" s="117"/>
    </row>
    <row r="28" spans="1:10" ht="60" customHeight="1" x14ac:dyDescent="0.25">
      <c r="A28" s="39" t="s">
        <v>408</v>
      </c>
      <c r="B28" s="35" t="s">
        <v>459</v>
      </c>
      <c r="C28" s="117"/>
      <c r="D28" s="117"/>
      <c r="E28" s="117"/>
      <c r="F28" s="117"/>
      <c r="G28" s="117"/>
      <c r="H28" s="117"/>
      <c r="I28" s="117"/>
      <c r="J28" s="11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8E03D2-840E-4220-9EF1-1AB0AD75FC9E}"/>
</file>

<file path=customXml/itemProps2.xml><?xml version="1.0" encoding="utf-8"?>
<ds:datastoreItem xmlns:ds="http://schemas.openxmlformats.org/officeDocument/2006/customXml" ds:itemID="{1FD7218B-182B-4DCF-A7AE-71A93EF483A4}"/>
</file>

<file path=customXml/itemProps3.xml><?xml version="1.0" encoding="utf-8"?>
<ds:datastoreItem xmlns:ds="http://schemas.openxmlformats.org/officeDocument/2006/customXml" ds:itemID="{8A1438C5-D6D9-4119-8251-F2AFE2B530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UTILISATEUR</cp:lastModifiedBy>
  <dcterms:created xsi:type="dcterms:W3CDTF">2025-03-26T08:04:55Z</dcterms:created>
  <dcterms:modified xsi:type="dcterms:W3CDTF">2025-03-26T08:07:34Z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