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143.126.20.242\11_sj\02-Commande publique\Marchés passés ou à passer\2025\2025-007 MAPA Expo Faux et faussaires\2_DCE\"/>
    </mc:Choice>
  </mc:AlternateContent>
  <xr:revisionPtr revIDLastSave="0" documentId="13_ncr:1_{EA909194-B5EB-4634-8D56-C6AF177932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DPGF-LO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2" l="1"/>
  <c r="I64" i="2"/>
  <c r="I63" i="2"/>
  <c r="J64" i="2"/>
  <c r="K64" i="2"/>
  <c r="J65" i="2"/>
  <c r="K65" i="2"/>
  <c r="I8" i="2"/>
  <c r="I9" i="2"/>
  <c r="I10" i="2"/>
  <c r="I11" i="2"/>
  <c r="J11" i="2" s="1"/>
  <c r="I14" i="2"/>
  <c r="K14" i="2" s="1"/>
  <c r="I15" i="2"/>
  <c r="I16" i="2"/>
  <c r="I17" i="2"/>
  <c r="J17" i="2" s="1"/>
  <c r="I19" i="2"/>
  <c r="I20" i="2"/>
  <c r="I23" i="2"/>
  <c r="I22" i="2" s="1"/>
  <c r="I26" i="2"/>
  <c r="I27" i="2"/>
  <c r="I25" i="2" s="1"/>
  <c r="I30" i="2"/>
  <c r="I31" i="2"/>
  <c r="I32" i="2"/>
  <c r="K32" i="2" s="1"/>
  <c r="I33" i="2"/>
  <c r="J33" i="2" s="1"/>
  <c r="I34" i="2"/>
  <c r="J34" i="2" s="1"/>
  <c r="I35" i="2"/>
  <c r="I36" i="2"/>
  <c r="I39" i="2"/>
  <c r="J39" i="2" s="1"/>
  <c r="I40" i="2"/>
  <c r="J40" i="2" s="1"/>
  <c r="I41" i="2"/>
  <c r="I42" i="2"/>
  <c r="K42" i="2" s="1"/>
  <c r="I43" i="2"/>
  <c r="I46" i="2"/>
  <c r="I45" i="2" s="1"/>
  <c r="I49" i="2"/>
  <c r="I50" i="2"/>
  <c r="K50" i="2" s="1"/>
  <c r="I51" i="2"/>
  <c r="J51" i="2" s="1"/>
  <c r="I52" i="2"/>
  <c r="J52" i="2" s="1"/>
  <c r="I54" i="2"/>
  <c r="I59" i="2"/>
  <c r="I60" i="2"/>
  <c r="J60" i="2" s="1"/>
  <c r="J9" i="2"/>
  <c r="J10" i="2"/>
  <c r="J15" i="2"/>
  <c r="J16" i="2"/>
  <c r="J20" i="2"/>
  <c r="J19" i="2" s="1"/>
  <c r="J26" i="2"/>
  <c r="J30" i="2"/>
  <c r="J31" i="2"/>
  <c r="J35" i="2"/>
  <c r="J36" i="2"/>
  <c r="J41" i="2"/>
  <c r="J42" i="2"/>
  <c r="J43" i="2"/>
  <c r="J49" i="2"/>
  <c r="J50" i="2"/>
  <c r="J55" i="2"/>
  <c r="J54" i="2" s="1"/>
  <c r="J56" i="2"/>
  <c r="K9" i="2"/>
  <c r="K10" i="2"/>
  <c r="K15" i="2"/>
  <c r="K16" i="2"/>
  <c r="K20" i="2"/>
  <c r="K19" i="2" s="1"/>
  <c r="K23" i="2"/>
  <c r="K22" i="2" s="1"/>
  <c r="K26" i="2"/>
  <c r="K30" i="2"/>
  <c r="K31" i="2"/>
  <c r="K35" i="2"/>
  <c r="K36" i="2"/>
  <c r="K39" i="2"/>
  <c r="K41" i="2"/>
  <c r="K43" i="2"/>
  <c r="K49" i="2"/>
  <c r="K51" i="2"/>
  <c r="K55" i="2"/>
  <c r="K54" i="2" s="1"/>
  <c r="K56" i="2"/>
  <c r="K59" i="2"/>
  <c r="K60" i="2"/>
  <c r="K58" i="2" s="1"/>
  <c r="J14" i="2" l="1"/>
  <c r="J13" i="2" s="1"/>
  <c r="J32" i="2"/>
  <c r="K40" i="2"/>
  <c r="K34" i="2"/>
  <c r="J46" i="2"/>
  <c r="J45" i="2" s="1"/>
  <c r="K52" i="2"/>
  <c r="K48" i="2" s="1"/>
  <c r="K46" i="2"/>
  <c r="K45" i="2" s="1"/>
  <c r="I58" i="2"/>
  <c r="J48" i="2"/>
  <c r="I48" i="2"/>
  <c r="I38" i="2"/>
  <c r="I29" i="2"/>
  <c r="I13" i="2"/>
  <c r="K38" i="2"/>
  <c r="J23" i="2"/>
  <c r="J22" i="2" s="1"/>
  <c r="J8" i="2"/>
  <c r="K33" i="2"/>
  <c r="K29" i="2" s="1"/>
  <c r="K27" i="2"/>
  <c r="K25" i="2" s="1"/>
  <c r="K17" i="2"/>
  <c r="K11" i="2"/>
  <c r="J59" i="2"/>
  <c r="J58" i="2" s="1"/>
  <c r="J29" i="2"/>
  <c r="K8" i="2"/>
  <c r="J38" i="2"/>
  <c r="J27" i="2"/>
  <c r="J25" i="2" s="1"/>
  <c r="K13" i="2"/>
  <c r="I62" i="2" l="1"/>
  <c r="K62" i="2"/>
  <c r="K63" i="2" s="1"/>
  <c r="J62" i="2"/>
  <c r="J63" i="2" s="1"/>
</calcChain>
</file>

<file path=xl/sharedStrings.xml><?xml version="1.0" encoding="utf-8"?>
<sst xmlns="http://schemas.openxmlformats.org/spreadsheetml/2006/main" count="214" uniqueCount="170">
  <si>
    <t>Unité</t>
  </si>
  <si>
    <t>Quantité</t>
  </si>
  <si>
    <t>U</t>
  </si>
  <si>
    <t>Description</t>
  </si>
  <si>
    <t>BP</t>
  </si>
  <si>
    <t>TS</t>
  </si>
  <si>
    <t>POSE</t>
  </si>
  <si>
    <t>m2</t>
  </si>
  <si>
    <t>D</t>
  </si>
  <si>
    <t>DPGF – annexe n°1 à l’acte d’engagement
LOT 2</t>
  </si>
  <si>
    <t>GE</t>
  </si>
  <si>
    <t>Dimension (cm)</t>
  </si>
  <si>
    <t>Dibond Boutique</t>
  </si>
  <si>
    <t>Bâches Péristyle</t>
  </si>
  <si>
    <t>PU / Pm2</t>
  </si>
  <si>
    <t>CDM</t>
  </si>
  <si>
    <t>LOT 2</t>
  </si>
  <si>
    <t>Nomenclature</t>
  </si>
  <si>
    <t>DEPOSE</t>
  </si>
  <si>
    <t>Dépose de l'ensemble du lot 2</t>
  </si>
  <si>
    <t>Pose de l'ensemble du lot 2</t>
  </si>
  <si>
    <t>TVA 20%</t>
  </si>
  <si>
    <t>CSM</t>
  </si>
  <si>
    <t>CST</t>
  </si>
  <si>
    <t>CDT</t>
  </si>
  <si>
    <t>Aqua paper préencollé + impression numérique</t>
  </si>
  <si>
    <t>Planche A3 de pastilles adhésives prédécoupées</t>
  </si>
  <si>
    <t>Cartel simple mural</t>
  </si>
  <si>
    <t>Cartel simple table</t>
  </si>
  <si>
    <t>Cartel développé table</t>
  </si>
  <si>
    <t>II-1 Signalétique extérieure</t>
  </si>
  <si>
    <t>II-2 Signalétique hall</t>
  </si>
  <si>
    <t>II-2.2</t>
  </si>
  <si>
    <t>II-2.3</t>
  </si>
  <si>
    <t>II-2.4</t>
  </si>
  <si>
    <t>II-5.2</t>
  </si>
  <si>
    <t>II-6.1</t>
  </si>
  <si>
    <t>II-6.2</t>
  </si>
  <si>
    <t>II-6.3</t>
  </si>
  <si>
    <t>II-6.4</t>
  </si>
  <si>
    <t>II-6.5</t>
  </si>
  <si>
    <t>II-6.6</t>
  </si>
  <si>
    <t>II-7.1</t>
  </si>
  <si>
    <t>II-7.2</t>
  </si>
  <si>
    <t>II-1.1</t>
  </si>
  <si>
    <t xml:space="preserve">BE </t>
  </si>
  <si>
    <t>Bâche rue des Francs-Bourgeois</t>
  </si>
  <si>
    <t>II-1.2</t>
  </si>
  <si>
    <t>II-1.3</t>
  </si>
  <si>
    <t>II-2.1</t>
  </si>
  <si>
    <t>I</t>
  </si>
  <si>
    <t>II-3 Fonds graphiques – voilage</t>
  </si>
  <si>
    <t>II-3.1</t>
  </si>
  <si>
    <t>FGV</t>
  </si>
  <si>
    <t xml:space="preserve">II-4 Fonds graphiques – aqua paper </t>
  </si>
  <si>
    <t>II-4.1</t>
  </si>
  <si>
    <t>FGA</t>
  </si>
  <si>
    <t>II-5 Textes de partie</t>
  </si>
  <si>
    <t>II-5.1</t>
  </si>
  <si>
    <t>T1</t>
  </si>
  <si>
    <t>T2-T3-T4</t>
  </si>
  <si>
    <t xml:space="preserve">II-6 Texte de sections, affaires, cartels </t>
  </si>
  <si>
    <t>II-7 Reproductions</t>
  </si>
  <si>
    <t>J</t>
  </si>
  <si>
    <t>II-8 Infographies</t>
  </si>
  <si>
    <t>II-9 Lettres adhésives et numéros d'œuvres</t>
  </si>
  <si>
    <t>II-9.1</t>
  </si>
  <si>
    <t>II-9.2</t>
  </si>
  <si>
    <t>NO</t>
  </si>
  <si>
    <t>II-11 PRESTATIONS SUPPLEMENTAIRES EVENTUELLES (pose comprise)</t>
  </si>
  <si>
    <t>II-11.1</t>
  </si>
  <si>
    <t>II-11.2</t>
  </si>
  <si>
    <t>CM</t>
  </si>
  <si>
    <t>Bâche Escalier</t>
  </si>
  <si>
    <t xml:space="preserve">Générique d'exposition </t>
  </si>
  <si>
    <t>Canapés</t>
  </si>
  <si>
    <t xml:space="preserve">Introduction </t>
  </si>
  <si>
    <t>210 x 350 cm</t>
  </si>
  <si>
    <t xml:space="preserve"> 140 x 350 cm</t>
  </si>
  <si>
    <t xml:space="preserve">Toile de type jet tex wall encollée + impression quadri </t>
  </si>
  <si>
    <t xml:space="preserve">Texte partie 1 </t>
  </si>
  <si>
    <t xml:space="preserve">Texte de partie 2-3-4 </t>
  </si>
  <si>
    <t>Aqua paper imprimé contrecollé sur carton 3 mm de type Kroma kraft – Impression quadri</t>
  </si>
  <si>
    <t>Aqua paper préencollé – impression numérique</t>
  </si>
  <si>
    <t>Bâche M1 –  impresssion numérique quadri</t>
  </si>
  <si>
    <t>Plaque de dibond – impression numérique quadri + vernis de protection</t>
  </si>
  <si>
    <t>Bâche 500g pour extérieur – impresssion numérique quadri + Système d'accroche aluminuim</t>
  </si>
  <si>
    <t>Bâche 500g pour extérieur – impresssion numérique quadri</t>
  </si>
  <si>
    <t>Forex noir 3 mm – Impression directe 1 ton blanc</t>
  </si>
  <si>
    <t xml:space="preserve">Infographie grand format </t>
  </si>
  <si>
    <t>Plaque de medium 3 mm peint 1 RAL, impression directe 1 ton blanc</t>
  </si>
  <si>
    <t>Journal à feuilleter</t>
  </si>
  <si>
    <t>Adhésif teinté masse noir ou blanc + découpe</t>
  </si>
  <si>
    <t xml:space="preserve">Numéros d'œuvres </t>
  </si>
  <si>
    <t>Toile ou papier tissé indéchirable – impression quadri r/v – 4 feuilles pliées et reliées par une baguette de bois + 2 points de fixation au mobilier</t>
  </si>
  <si>
    <t xml:space="preserve">Texte de section </t>
  </si>
  <si>
    <t xml:space="preserve">Cartel développé mural </t>
  </si>
  <si>
    <t xml:space="preserve">Fond graphique voilage </t>
  </si>
  <si>
    <t xml:space="preserve">Chronologie, Epilogue </t>
  </si>
  <si>
    <t>Canapé miroir</t>
  </si>
  <si>
    <t>R1</t>
  </si>
  <si>
    <t>R2</t>
  </si>
  <si>
    <t>R3</t>
  </si>
  <si>
    <t>160 x 390 cm</t>
  </si>
  <si>
    <t>100 x 215 cm</t>
  </si>
  <si>
    <t>310 x 470 cm</t>
  </si>
  <si>
    <t>Fond graphique aqua paper</t>
  </si>
  <si>
    <t>Reproduction Taille 1</t>
  </si>
  <si>
    <t>Reproduction Taille 2</t>
  </si>
  <si>
    <t>Reproduction Taille 3</t>
  </si>
  <si>
    <t>60 x 90 cm</t>
  </si>
  <si>
    <t>40 x 60 cm</t>
  </si>
  <si>
    <t>20 x 30 cm</t>
  </si>
  <si>
    <t>30 x 40 cm</t>
  </si>
  <si>
    <t>Reproduction Taille 4</t>
  </si>
  <si>
    <t>R4</t>
  </si>
  <si>
    <t>480 x 365 cm</t>
  </si>
  <si>
    <t>160 x 300 cm</t>
  </si>
  <si>
    <t>130 x 235 cm</t>
  </si>
  <si>
    <t>1200 x 80 cm</t>
  </si>
  <si>
    <t>14 x12 cm</t>
  </si>
  <si>
    <t>28 x12 cm</t>
  </si>
  <si>
    <t>130 x 90 cm</t>
  </si>
  <si>
    <t>Affaire taille 1</t>
  </si>
  <si>
    <t>Affaire taille 2</t>
  </si>
  <si>
    <t>A1</t>
  </si>
  <si>
    <t>A2</t>
  </si>
  <si>
    <t>65 x 90 cm</t>
  </si>
  <si>
    <t>75 x 112 cm</t>
  </si>
  <si>
    <t>75 m2</t>
  </si>
  <si>
    <t>230 x 100 cm</t>
  </si>
  <si>
    <t>200 x 20 cm</t>
  </si>
  <si>
    <t>C1</t>
  </si>
  <si>
    <t>C2</t>
  </si>
  <si>
    <t xml:space="preserve">Citation 1 </t>
  </si>
  <si>
    <t xml:space="preserve">Citation 2 </t>
  </si>
  <si>
    <t>100 x 30 cm</t>
  </si>
  <si>
    <t>C3</t>
  </si>
  <si>
    <t>160 x 160 cm</t>
  </si>
  <si>
    <t>A3</t>
  </si>
  <si>
    <t>23 m2 (h80 cm)</t>
  </si>
  <si>
    <t>10,5 m2 (h90 cm)</t>
  </si>
  <si>
    <t xml:space="preserve"> Pmma satinice, impression quadri avec soutien de blanc + fixation cadre bois (cadre prévu au lot 1)</t>
  </si>
  <si>
    <t>Voilage 55 gr tendue sur cadre en bois (cadre prévu lot 1) – impression numérique quadri</t>
  </si>
  <si>
    <t xml:space="preserve">Toile de type jet tex wall tendue sur cadre en bois (cadre prévu lot 1) – impression quadri </t>
  </si>
  <si>
    <t>Exposition temporaire
« Faux et Faussaires » 
 Archives Nationales</t>
  </si>
  <si>
    <t>II-6.7</t>
  </si>
  <si>
    <t>II-7.3</t>
  </si>
  <si>
    <t>II-7.4</t>
  </si>
  <si>
    <t>II-7.5</t>
  </si>
  <si>
    <t>II-8.1</t>
  </si>
  <si>
    <t>II-9.3</t>
  </si>
  <si>
    <t>II-9.4</t>
  </si>
  <si>
    <t>II-10 Pose et dépose</t>
  </si>
  <si>
    <t>II-10.1</t>
  </si>
  <si>
    <t>II-10.2</t>
  </si>
  <si>
    <t>CA</t>
  </si>
  <si>
    <t>BR</t>
  </si>
  <si>
    <t>IG</t>
  </si>
  <si>
    <t>CE</t>
  </si>
  <si>
    <t xml:space="preserve">70 x 50 cm – 4 feuilles r/v </t>
  </si>
  <si>
    <t xml:space="preserve"> Adhésif effet miroir – sans impression</t>
  </si>
  <si>
    <t>262 x 437 cm</t>
  </si>
  <si>
    <t>REALISATION ET POSE DU GRAPHISME D'EXPOSITION</t>
  </si>
  <si>
    <t>Total 
euros HT (QxPU)</t>
  </si>
  <si>
    <t>Total 
euros TTC (QxPU)</t>
  </si>
  <si>
    <t>MONTANT TOTAL HORS PRESTATIONS SUPPLEMENTAIRES EVENTUELLES</t>
  </si>
  <si>
    <t>MONTANT TOTAL AVEC LES DEUX PRESTATIONS SUPPLEMENTAIRES EVENTUELLES</t>
  </si>
  <si>
    <t>MONTANT TOTAL AVEC PRESTATION EVENTUELLE II-11.1</t>
  </si>
  <si>
    <t>MONTANT TOTAL AVEC PRESTATION EVENTUELLE II-11.2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</si>
</sst>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>
    <font>
      <sz val="12"/>
      <color indexed="8"/>
      <name val="Calibri"/>
    </font>
    <font>
      <sz val="12"/>
      <color indexed="8"/>
      <name val="Calibri"/>
      <family val="2"/>
    </font>
    <font>
      <sz val="10"/>
      <name val="Arial"/>
      <family val="2"/>
    </font>
    <font>
      <sz val="10"/>
      <color indexed="8"/>
      <name val="Helvetica Neue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rgb="FF000000"/>
      <name val="Helvetica Neue"/>
      <family val="2"/>
      <scheme val="minor"/>
    </font>
    <font>
      <b/>
      <sz val="10"/>
      <name val="Arial"/>
      <family val="2"/>
      <charset val="1"/>
    </font>
    <font>
      <sz val="8"/>
      <name val="Calibri"/>
    </font>
    <font>
      <sz val="12"/>
      <name val="Calibri"/>
      <family val="2"/>
    </font>
    <font>
      <b/>
      <sz val="14"/>
      <name val="Arial"/>
      <family val="2"/>
    </font>
    <font>
      <b/>
      <sz val="16"/>
      <name val="Calibri"/>
      <family val="2"/>
    </font>
    <font>
      <sz val="9"/>
      <name val="Calibri"/>
      <family val="2"/>
    </font>
    <font>
      <sz val="12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 applyNumberFormat="0" applyFill="0" applyBorder="0" applyProtection="0"/>
    <xf numFmtId="0" fontId="3" fillId="0" borderId="2" applyNumberFormat="0" applyFill="0" applyBorder="0" applyProtection="0">
      <alignment vertical="top" wrapText="1"/>
    </xf>
    <xf numFmtId="0" fontId="2" fillId="0" borderId="2"/>
    <xf numFmtId="0" fontId="5" fillId="0" borderId="2" applyNumberFormat="0" applyFill="0" applyBorder="0" applyProtection="0"/>
    <xf numFmtId="0" fontId="1" fillId="0" borderId="2" applyNumberFormat="0" applyFill="0" applyBorder="0" applyProtection="0"/>
    <xf numFmtId="0" fontId="6" fillId="0" borderId="2"/>
  </cellStyleXfs>
  <cellXfs count="130">
    <xf numFmtId="0" fontId="0" fillId="0" borderId="0" xfId="0"/>
    <xf numFmtId="164" fontId="4" fillId="8" borderId="3" xfId="2" applyNumberFormat="1" applyFont="1" applyFill="1" applyBorder="1"/>
    <xf numFmtId="0" fontId="4" fillId="8" borderId="3" xfId="2" applyFont="1" applyFill="1" applyBorder="1" applyAlignment="1">
      <alignment horizontal="center"/>
    </xf>
    <xf numFmtId="0" fontId="4" fillId="8" borderId="3" xfId="2" applyFont="1" applyFill="1" applyBorder="1" applyAlignment="1">
      <alignment horizontal="right" vertical="center"/>
    </xf>
    <xf numFmtId="0" fontId="4" fillId="8" borderId="3" xfId="2" applyFont="1" applyFill="1" applyBorder="1"/>
    <xf numFmtId="0" fontId="2" fillId="0" borderId="3" xfId="0" applyFont="1" applyBorder="1" applyAlignment="1">
      <alignment horizontal="right"/>
    </xf>
    <xf numFmtId="0" fontId="7" fillId="0" borderId="3" xfId="2" applyFont="1" applyBorder="1"/>
    <xf numFmtId="0" fontId="4" fillId="8" borderId="3" xfId="2" applyFont="1" applyFill="1" applyBorder="1" applyAlignment="1">
      <alignment horizontal="left"/>
    </xf>
    <xf numFmtId="0" fontId="4" fillId="0" borderId="3" xfId="2" applyFont="1" applyBorder="1" applyAlignment="1">
      <alignment horizontal="left"/>
    </xf>
    <xf numFmtId="0" fontId="4" fillId="0" borderId="3" xfId="2" applyFont="1" applyBorder="1" applyAlignment="1">
      <alignment horizontal="center"/>
    </xf>
    <xf numFmtId="0" fontId="4" fillId="0" borderId="3" xfId="2" applyFont="1" applyBorder="1" applyAlignment="1">
      <alignment horizontal="right" vertical="center"/>
    </xf>
    <xf numFmtId="0" fontId="4" fillId="0" borderId="3" xfId="2" applyFont="1" applyBorder="1"/>
    <xf numFmtId="164" fontId="4" fillId="0" borderId="3" xfId="2" applyNumberFormat="1" applyFont="1" applyBorder="1"/>
    <xf numFmtId="49" fontId="2" fillId="10" borderId="1" xfId="0" applyNumberFormat="1" applyFont="1" applyFill="1" applyBorder="1" applyAlignment="1">
      <alignment vertical="center" wrapText="1"/>
    </xf>
    <xf numFmtId="0" fontId="4" fillId="9" borderId="5" xfId="2" applyFont="1" applyFill="1" applyBorder="1" applyAlignment="1">
      <alignment horizontal="left"/>
    </xf>
    <xf numFmtId="0" fontId="4" fillId="9" borderId="3" xfId="2" applyFont="1" applyFill="1" applyBorder="1" applyAlignment="1">
      <alignment horizontal="center"/>
    </xf>
    <xf numFmtId="0" fontId="4" fillId="9" borderId="3" xfId="2" applyFont="1" applyFill="1" applyBorder="1" applyAlignment="1">
      <alignment horizontal="right" vertical="center"/>
    </xf>
    <xf numFmtId="0" fontId="4" fillId="9" borderId="3" xfId="2" applyFont="1" applyFill="1" applyBorder="1"/>
    <xf numFmtId="164" fontId="4" fillId="9" borderId="3" xfId="2" applyNumberFormat="1" applyFont="1" applyFill="1" applyBorder="1"/>
    <xf numFmtId="0" fontId="4" fillId="0" borderId="3" xfId="2" applyFont="1" applyBorder="1" applyAlignment="1">
      <alignment horizontal="right"/>
    </xf>
    <xf numFmtId="0" fontId="2" fillId="0" borderId="3" xfId="4" applyFont="1" applyBorder="1"/>
    <xf numFmtId="0" fontId="2" fillId="0" borderId="3" xfId="0" applyFont="1" applyFill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2" fillId="10" borderId="3" xfId="0" applyNumberFormat="1" applyFont="1" applyFill="1" applyBorder="1" applyAlignment="1">
      <alignment horizontal="right"/>
    </xf>
    <xf numFmtId="0" fontId="4" fillId="0" borderId="15" xfId="2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4" fillId="8" borderId="16" xfId="2" applyFont="1" applyFill="1" applyBorder="1" applyAlignment="1">
      <alignment horizontal="left"/>
    </xf>
    <xf numFmtId="0" fontId="4" fillId="8" borderId="16" xfId="2" applyFont="1" applyFill="1" applyBorder="1" applyAlignment="1">
      <alignment horizontal="center"/>
    </xf>
    <xf numFmtId="0" fontId="4" fillId="8" borderId="16" xfId="2" applyFont="1" applyFill="1" applyBorder="1" applyAlignment="1">
      <alignment horizontal="right" vertical="center"/>
    </xf>
    <xf numFmtId="0" fontId="4" fillId="8" borderId="16" xfId="2" applyFont="1" applyFill="1" applyBorder="1"/>
    <xf numFmtId="164" fontId="4" fillId="8" borderId="16" xfId="2" applyNumberFormat="1" applyFont="1" applyFill="1" applyBorder="1"/>
    <xf numFmtId="0" fontId="4" fillId="7" borderId="3" xfId="2" applyFont="1" applyFill="1" applyBorder="1" applyAlignment="1">
      <alignment horizontal="left"/>
    </xf>
    <xf numFmtId="0" fontId="4" fillId="9" borderId="20" xfId="2" applyFont="1" applyFill="1" applyBorder="1" applyAlignment="1">
      <alignment horizontal="left"/>
    </xf>
    <xf numFmtId="0" fontId="4" fillId="9" borderId="21" xfId="2" applyFont="1" applyFill="1" applyBorder="1" applyAlignment="1">
      <alignment horizontal="left"/>
    </xf>
    <xf numFmtId="0" fontId="4" fillId="9" borderId="19" xfId="2" applyFont="1" applyFill="1" applyBorder="1" applyAlignment="1">
      <alignment horizontal="left"/>
    </xf>
    <xf numFmtId="0" fontId="4" fillId="7" borderId="16" xfId="2" applyFont="1" applyFill="1" applyBorder="1" applyAlignment="1">
      <alignment horizontal="left"/>
    </xf>
    <xf numFmtId="0" fontId="9" fillId="7" borderId="4" xfId="0" applyNumberFormat="1" applyFont="1" applyFill="1" applyBorder="1"/>
    <xf numFmtId="0" fontId="9" fillId="7" borderId="14" xfId="0" applyNumberFormat="1" applyFont="1" applyFill="1" applyBorder="1"/>
    <xf numFmtId="49" fontId="10" fillId="7" borderId="14" xfId="0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/>
    </xf>
    <xf numFmtId="49" fontId="10" fillId="7" borderId="15" xfId="0" applyNumberFormat="1" applyFont="1" applyFill="1" applyBorder="1" applyAlignment="1">
      <alignment horizontal="center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49" fontId="10" fillId="7" borderId="7" xfId="0" applyNumberFormat="1" applyFont="1" applyFill="1" applyBorder="1" applyAlignment="1">
      <alignment horizontal="center" vertical="center" wrapText="1"/>
    </xf>
    <xf numFmtId="0" fontId="9" fillId="7" borderId="0" xfId="0" applyNumberFormat="1" applyFont="1" applyFill="1"/>
    <xf numFmtId="49" fontId="11" fillId="7" borderId="14" xfId="0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/>
    </xf>
    <xf numFmtId="49" fontId="10" fillId="7" borderId="16" xfId="0" applyNumberFormat="1" applyFont="1" applyFill="1" applyBorder="1" applyAlignment="1">
      <alignment horizontal="center" vertical="center" wrapText="1"/>
    </xf>
    <xf numFmtId="49" fontId="10" fillId="7" borderId="8" xfId="0" applyNumberFormat="1" applyFont="1" applyFill="1" applyBorder="1" applyAlignment="1">
      <alignment horizontal="center" vertical="center" wrapText="1"/>
    </xf>
    <xf numFmtId="49" fontId="10" fillId="7" borderId="9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1" fontId="2" fillId="2" borderId="17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vertical="center"/>
    </xf>
    <xf numFmtId="1" fontId="12" fillId="2" borderId="18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right" vertical="center"/>
    </xf>
    <xf numFmtId="49" fontId="4" fillId="5" borderId="3" xfId="0" applyNumberFormat="1" applyFont="1" applyFill="1" applyBorder="1" applyAlignment="1">
      <alignment vertical="center"/>
    </xf>
    <xf numFmtId="0" fontId="9" fillId="5" borderId="4" xfId="0" applyNumberFormat="1" applyFont="1" applyFill="1" applyBorder="1"/>
    <xf numFmtId="49" fontId="4" fillId="5" borderId="14" xfId="0" applyNumberFormat="1" applyFont="1" applyFill="1" applyBorder="1" applyAlignment="1">
      <alignment vertical="center"/>
    </xf>
    <xf numFmtId="49" fontId="4" fillId="5" borderId="5" xfId="0" applyNumberFormat="1" applyFont="1" applyFill="1" applyBorder="1" applyAlignment="1">
      <alignment vertical="center"/>
    </xf>
    <xf numFmtId="0" fontId="9" fillId="5" borderId="0" xfId="0" applyNumberFormat="1" applyFont="1" applyFill="1"/>
    <xf numFmtId="0" fontId="9" fillId="0" borderId="2" xfId="0" applyNumberFormat="1" applyFont="1" applyBorder="1"/>
    <xf numFmtId="1" fontId="2" fillId="2" borderId="17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0" fontId="9" fillId="6" borderId="3" xfId="0" applyNumberFormat="1" applyFont="1" applyFill="1" applyBorder="1"/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left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right" vertical="center"/>
    </xf>
    <xf numFmtId="3" fontId="2" fillId="6" borderId="3" xfId="0" applyNumberFormat="1" applyFont="1" applyFill="1" applyBorder="1" applyAlignment="1">
      <alignment horizontal="center" vertical="center"/>
    </xf>
    <xf numFmtId="4" fontId="4" fillId="6" borderId="3" xfId="0" applyNumberFormat="1" applyFont="1" applyFill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0" fontId="9" fillId="6" borderId="0" xfId="0" applyNumberFormat="1" applyFont="1" applyFill="1"/>
    <xf numFmtId="0" fontId="2" fillId="8" borderId="3" xfId="2" applyFont="1" applyFill="1" applyBorder="1" applyAlignment="1">
      <alignment horizontal="left"/>
    </xf>
    <xf numFmtId="0" fontId="2" fillId="8" borderId="3" xfId="2" applyFont="1" applyFill="1" applyBorder="1" applyAlignment="1">
      <alignment horizontal="center"/>
    </xf>
    <xf numFmtId="0" fontId="2" fillId="8" borderId="3" xfId="2" applyFont="1" applyFill="1" applyBorder="1" applyAlignment="1">
      <alignment horizontal="right" vertical="center"/>
    </xf>
    <xf numFmtId="0" fontId="9" fillId="0" borderId="0" xfId="0" applyFont="1"/>
    <xf numFmtId="0" fontId="2" fillId="0" borderId="3" xfId="2" applyFont="1" applyBorder="1" applyAlignment="1">
      <alignment horizontal="center"/>
    </xf>
    <xf numFmtId="0" fontId="2" fillId="0" borderId="3" xfId="2" applyFont="1" applyBorder="1"/>
    <xf numFmtId="0" fontId="2" fillId="0" borderId="3" xfId="2" applyFont="1" applyBorder="1" applyAlignment="1">
      <alignment horizontal="left"/>
    </xf>
    <xf numFmtId="0" fontId="2" fillId="0" borderId="3" xfId="2" applyFont="1" applyBorder="1" applyAlignment="1">
      <alignment horizontal="right" vertical="center"/>
    </xf>
    <xf numFmtId="164" fontId="2" fillId="0" borderId="3" xfId="2" applyNumberFormat="1" applyFont="1" applyBorder="1"/>
    <xf numFmtId="0" fontId="9" fillId="0" borderId="3" xfId="0" applyFont="1" applyBorder="1"/>
    <xf numFmtId="0" fontId="2" fillId="0" borderId="3" xfId="2" applyFont="1" applyBorder="1" applyAlignment="1">
      <alignment horizontal="right"/>
    </xf>
    <xf numFmtId="164" fontId="2" fillId="0" borderId="3" xfId="2" applyNumberFormat="1" applyFont="1" applyBorder="1" applyAlignment="1">
      <alignment horizontal="right"/>
    </xf>
    <xf numFmtId="0" fontId="2" fillId="8" borderId="3" xfId="2" applyFont="1" applyFill="1" applyBorder="1"/>
    <xf numFmtId="164" fontId="2" fillId="8" borderId="3" xfId="2" applyNumberFormat="1" applyFont="1" applyFill="1" applyBorder="1"/>
    <xf numFmtId="0" fontId="2" fillId="0" borderId="15" xfId="2" applyFont="1" applyBorder="1" applyAlignment="1">
      <alignment horizontal="center"/>
    </xf>
    <xf numFmtId="0" fontId="2" fillId="0" borderId="15" xfId="2" applyFont="1" applyBorder="1"/>
    <xf numFmtId="0" fontId="2" fillId="0" borderId="15" xfId="2" applyFont="1" applyBorder="1" applyAlignment="1">
      <alignment horizontal="left"/>
    </xf>
    <xf numFmtId="0" fontId="2" fillId="0" borderId="15" xfId="2" applyFont="1" applyBorder="1" applyAlignment="1">
      <alignment horizontal="right" vertical="center"/>
    </xf>
    <xf numFmtId="0" fontId="2" fillId="0" borderId="15" xfId="2" applyFont="1" applyBorder="1" applyAlignment="1">
      <alignment horizontal="right"/>
    </xf>
    <xf numFmtId="164" fontId="2" fillId="0" borderId="15" xfId="2" applyNumberFormat="1" applyFont="1" applyBorder="1"/>
    <xf numFmtId="0" fontId="9" fillId="0" borderId="2" xfId="0" applyFont="1" applyBorder="1"/>
    <xf numFmtId="0" fontId="9" fillId="0" borderId="14" xfId="0" applyFont="1" applyBorder="1"/>
    <xf numFmtId="0" fontId="9" fillId="0" borderId="0" xfId="0" applyFont="1" applyFill="1"/>
    <xf numFmtId="0" fontId="2" fillId="8" borderId="3" xfId="2" applyFont="1" applyFill="1" applyBorder="1" applyAlignment="1">
      <alignment horizontal="right"/>
    </xf>
    <xf numFmtId="164" fontId="2" fillId="8" borderId="3" xfId="2" applyNumberFormat="1" applyFont="1" applyFill="1" applyBorder="1" applyAlignment="1">
      <alignment horizontal="right"/>
    </xf>
    <xf numFmtId="164" fontId="2" fillId="0" borderId="3" xfId="2" applyNumberFormat="1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5" xfId="2" applyFont="1" applyBorder="1" applyAlignment="1">
      <alignment horizontal="left"/>
    </xf>
    <xf numFmtId="49" fontId="4" fillId="10" borderId="22" xfId="0" applyNumberFormat="1" applyFont="1" applyFill="1" applyBorder="1" applyAlignment="1">
      <alignment horizontal="right" vertical="center"/>
    </xf>
    <xf numFmtId="49" fontId="2" fillId="10" borderId="19" xfId="0" applyNumberFormat="1" applyFont="1" applyFill="1" applyBorder="1" applyAlignment="1">
      <alignment horizontal="center" vertical="center"/>
    </xf>
    <xf numFmtId="49" fontId="2" fillId="10" borderId="1" xfId="0" applyNumberFormat="1" applyFont="1" applyFill="1" applyBorder="1" applyAlignment="1">
      <alignment vertical="center"/>
    </xf>
    <xf numFmtId="0" fontId="2" fillId="10" borderId="3" xfId="2" applyFont="1" applyFill="1" applyBorder="1" applyAlignment="1">
      <alignment horizontal="left"/>
    </xf>
    <xf numFmtId="0" fontId="2" fillId="10" borderId="3" xfId="2" applyFont="1" applyFill="1" applyBorder="1" applyAlignment="1">
      <alignment horizontal="center"/>
    </xf>
    <xf numFmtId="0" fontId="2" fillId="10" borderId="3" xfId="2" applyFont="1" applyFill="1" applyBorder="1" applyAlignment="1">
      <alignment horizontal="right" vertical="center"/>
    </xf>
    <xf numFmtId="0" fontId="2" fillId="10" borderId="3" xfId="2" applyFont="1" applyFill="1" applyBorder="1" applyAlignment="1">
      <alignment horizontal="right"/>
    </xf>
    <xf numFmtId="164" fontId="2" fillId="10" borderId="3" xfId="2" applyNumberFormat="1" applyFont="1" applyFill="1" applyBorder="1"/>
    <xf numFmtId="0" fontId="2" fillId="0" borderId="2" xfId="2" applyFont="1"/>
    <xf numFmtId="49" fontId="4" fillId="3" borderId="15" xfId="0" applyNumberFormat="1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left" vertical="center"/>
    </xf>
    <xf numFmtId="4" fontId="13" fillId="3" borderId="3" xfId="0" applyNumberFormat="1" applyFont="1" applyFill="1" applyBorder="1" applyAlignment="1">
      <alignment horizontal="right" vertical="center"/>
    </xf>
    <xf numFmtId="4" fontId="13" fillId="3" borderId="4" xfId="0" applyNumberFormat="1" applyFont="1" applyFill="1" applyBorder="1" applyAlignment="1">
      <alignment horizontal="right" vertical="center"/>
    </xf>
    <xf numFmtId="4" fontId="14" fillId="3" borderId="10" xfId="0" applyNumberFormat="1" applyFont="1" applyFill="1" applyBorder="1" applyAlignment="1">
      <alignment horizontal="right" vertical="center"/>
    </xf>
    <xf numFmtId="4" fontId="14" fillId="3" borderId="11" xfId="0" applyNumberFormat="1" applyFont="1" applyFill="1" applyBorder="1" applyAlignment="1">
      <alignment horizontal="right" vertical="center"/>
    </xf>
    <xf numFmtId="4" fontId="14" fillId="3" borderId="12" xfId="0" applyNumberFormat="1" applyFont="1" applyFill="1" applyBorder="1" applyAlignment="1">
      <alignment horizontal="right" vertical="center"/>
    </xf>
    <xf numFmtId="49" fontId="4" fillId="4" borderId="4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5" xfId="0" applyNumberFormat="1" applyFont="1" applyFill="1" applyBorder="1" applyAlignment="1">
      <alignment horizontal="left" vertical="center"/>
    </xf>
    <xf numFmtId="49" fontId="4" fillId="4" borderId="3" xfId="0" applyNumberFormat="1" applyFont="1" applyFill="1" applyBorder="1" applyAlignment="1">
      <alignment horizontal="left" vertical="center"/>
    </xf>
    <xf numFmtId="4" fontId="14" fillId="4" borderId="3" xfId="0" applyNumberFormat="1" applyFont="1" applyFill="1" applyBorder="1" applyAlignment="1">
      <alignment horizontal="right" vertical="center"/>
    </xf>
    <xf numFmtId="4" fontId="14" fillId="4" borderId="4" xfId="0" applyNumberFormat="1" applyFont="1" applyFill="1" applyBorder="1" applyAlignment="1">
      <alignment horizontal="right" vertical="center"/>
    </xf>
    <xf numFmtId="4" fontId="14" fillId="4" borderId="13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2F2F2"/>
      <rgbColor rgb="FFFFFFFF"/>
      <rgbColor rgb="FFEDEB79"/>
      <rgbColor rgb="FF4F81BD"/>
      <rgbColor rgb="FFFF0000"/>
      <rgbColor rgb="FFC0C0C0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zoomScale="85" zoomScaleNormal="85" workbookViewId="0">
      <selection activeCell="D14" sqref="D14"/>
    </sheetView>
  </sheetViews>
  <sheetFormatPr baseColWidth="10" defaultRowHeight="15.75"/>
  <cols>
    <col min="1" max="1" width="12.625" style="79" customWidth="1"/>
    <col min="2" max="2" width="16" style="79" customWidth="1"/>
    <col min="3" max="3" width="37.875" style="79" customWidth="1"/>
    <col min="4" max="4" width="105.875" style="127" customWidth="1"/>
    <col min="5" max="5" width="15.75" style="128" customWidth="1"/>
    <col min="6" max="6" width="4.375" style="129" customWidth="1"/>
    <col min="7" max="7" width="6.375" style="79" customWidth="1"/>
    <col min="8" max="8" width="7.5" style="79" customWidth="1"/>
    <col min="9" max="9" width="7.125" style="79" customWidth="1"/>
    <col min="10" max="10" width="7.375" style="79" customWidth="1"/>
    <col min="11" max="11" width="8.25" style="79" customWidth="1"/>
    <col min="12" max="16384" width="11" style="79"/>
  </cols>
  <sheetData>
    <row r="1" spans="1:11" s="44" customFormat="1" ht="84.6" customHeight="1">
      <c r="A1" s="37"/>
      <c r="B1" s="38"/>
      <c r="C1" s="39" t="s">
        <v>145</v>
      </c>
      <c r="D1" s="40"/>
      <c r="E1" s="41"/>
      <c r="F1" s="42"/>
      <c r="G1" s="42"/>
      <c r="H1" s="42"/>
      <c r="I1" s="42"/>
      <c r="J1" s="42"/>
      <c r="K1" s="43"/>
    </row>
    <row r="2" spans="1:11" s="44" customFormat="1" ht="84" customHeight="1">
      <c r="A2" s="37"/>
      <c r="B2" s="38"/>
      <c r="C2" s="45" t="s">
        <v>9</v>
      </c>
      <c r="D2" s="46"/>
      <c r="E2" s="47"/>
      <c r="F2" s="48"/>
      <c r="G2" s="48"/>
      <c r="H2" s="48"/>
      <c r="I2" s="48"/>
      <c r="J2" s="48"/>
      <c r="K2" s="49"/>
    </row>
    <row r="3" spans="1:11" s="50" customFormat="1" ht="15" customHeight="1">
      <c r="B3" s="51"/>
      <c r="C3" s="52"/>
      <c r="D3" s="53"/>
      <c r="E3" s="54"/>
      <c r="F3" s="55"/>
      <c r="G3" s="56"/>
      <c r="H3" s="56"/>
      <c r="I3" s="57"/>
      <c r="J3" s="57"/>
      <c r="K3" s="58"/>
    </row>
    <row r="4" spans="1:11" s="63" customFormat="1" ht="30" customHeight="1">
      <c r="A4" s="59" t="s">
        <v>16</v>
      </c>
      <c r="B4" s="60"/>
      <c r="C4" s="61" t="s">
        <v>163</v>
      </c>
      <c r="D4" s="61"/>
      <c r="E4" s="61"/>
      <c r="F4" s="61"/>
      <c r="G4" s="61"/>
      <c r="H4" s="61"/>
      <c r="I4" s="61"/>
      <c r="J4" s="61"/>
      <c r="K4" s="62"/>
    </row>
    <row r="5" spans="1:11" s="50" customFormat="1" ht="14.1" customHeight="1">
      <c r="A5" s="64"/>
      <c r="B5" s="65"/>
      <c r="C5" s="54"/>
      <c r="D5" s="54"/>
      <c r="E5" s="54"/>
      <c r="F5" s="54"/>
      <c r="G5" s="54"/>
      <c r="H5" s="54"/>
      <c r="I5" s="54"/>
      <c r="J5" s="54"/>
      <c r="K5" s="66"/>
    </row>
    <row r="6" spans="1:11" s="75" customFormat="1" ht="54.95" customHeight="1">
      <c r="A6" s="67"/>
      <c r="B6" s="68" t="s">
        <v>17</v>
      </c>
      <c r="C6" s="67"/>
      <c r="D6" s="69" t="s">
        <v>3</v>
      </c>
      <c r="E6" s="70" t="s">
        <v>11</v>
      </c>
      <c r="F6" s="71" t="s">
        <v>0</v>
      </c>
      <c r="G6" s="72" t="s">
        <v>1</v>
      </c>
      <c r="H6" s="72" t="s">
        <v>14</v>
      </c>
      <c r="I6" s="73" t="s">
        <v>164</v>
      </c>
      <c r="J6" s="74" t="s">
        <v>21</v>
      </c>
      <c r="K6" s="73" t="s">
        <v>165</v>
      </c>
    </row>
    <row r="7" spans="1:11" s="50" customFormat="1" ht="14.1" customHeight="1">
      <c r="A7" s="64"/>
      <c r="B7" s="65"/>
      <c r="C7" s="54"/>
      <c r="D7" s="54"/>
      <c r="E7" s="54"/>
      <c r="F7" s="54"/>
      <c r="G7" s="54"/>
      <c r="H7" s="54"/>
      <c r="I7" s="54"/>
      <c r="J7" s="54"/>
      <c r="K7" s="66"/>
    </row>
    <row r="8" spans="1:11">
      <c r="A8" s="7" t="s">
        <v>30</v>
      </c>
      <c r="B8" s="7"/>
      <c r="C8" s="7"/>
      <c r="D8" s="76"/>
      <c r="E8" s="77"/>
      <c r="F8" s="78"/>
      <c r="G8" s="77"/>
      <c r="H8" s="77"/>
      <c r="I8" s="1">
        <f>SUM(I9:I11)</f>
        <v>0</v>
      </c>
      <c r="J8" s="1">
        <f>SUM(J9:J11)</f>
        <v>0</v>
      </c>
      <c r="K8" s="1">
        <f>SUM(K9:K11)</f>
        <v>0</v>
      </c>
    </row>
    <row r="9" spans="1:11">
      <c r="A9" s="19" t="s">
        <v>44</v>
      </c>
      <c r="B9" s="80" t="s">
        <v>157</v>
      </c>
      <c r="C9" s="81" t="s">
        <v>46</v>
      </c>
      <c r="D9" s="82" t="s">
        <v>87</v>
      </c>
      <c r="E9" s="80" t="s">
        <v>162</v>
      </c>
      <c r="F9" s="83" t="s">
        <v>2</v>
      </c>
      <c r="G9" s="5">
        <v>1</v>
      </c>
      <c r="H9" s="22">
        <v>0</v>
      </c>
      <c r="I9" s="84">
        <f>G9*H9</f>
        <v>0</v>
      </c>
      <c r="J9" s="84">
        <f>I9*20/100</f>
        <v>0</v>
      </c>
      <c r="K9" s="84">
        <f>I9*1.2</f>
        <v>0</v>
      </c>
    </row>
    <row r="10" spans="1:11">
      <c r="A10" s="19" t="s">
        <v>47</v>
      </c>
      <c r="B10" s="80" t="s">
        <v>4</v>
      </c>
      <c r="C10" s="81" t="s">
        <v>13</v>
      </c>
      <c r="D10" s="82" t="s">
        <v>86</v>
      </c>
      <c r="E10" s="80" t="s">
        <v>105</v>
      </c>
      <c r="F10" s="83" t="s">
        <v>2</v>
      </c>
      <c r="G10" s="5">
        <v>10</v>
      </c>
      <c r="H10" s="22">
        <v>0</v>
      </c>
      <c r="I10" s="84">
        <f>G10*H10</f>
        <v>0</v>
      </c>
      <c r="J10" s="84">
        <f>I10*20/100</f>
        <v>0</v>
      </c>
      <c r="K10" s="84">
        <f>I10*1.2</f>
        <v>0</v>
      </c>
    </row>
    <row r="11" spans="1:11">
      <c r="A11" s="19" t="s">
        <v>48</v>
      </c>
      <c r="B11" s="80" t="s">
        <v>8</v>
      </c>
      <c r="C11" s="81" t="s">
        <v>12</v>
      </c>
      <c r="D11" s="82" t="s">
        <v>85</v>
      </c>
      <c r="E11" s="80" t="s">
        <v>104</v>
      </c>
      <c r="F11" s="83" t="s">
        <v>2</v>
      </c>
      <c r="G11" s="5">
        <v>1</v>
      </c>
      <c r="H11" s="22">
        <v>0</v>
      </c>
      <c r="I11" s="84">
        <f>G11*H11</f>
        <v>0</v>
      </c>
      <c r="J11" s="84">
        <f>I11*20/100</f>
        <v>0</v>
      </c>
      <c r="K11" s="84">
        <f>I11*1.2</f>
        <v>0</v>
      </c>
    </row>
    <row r="12" spans="1:11">
      <c r="A12" s="85"/>
      <c r="B12" s="80"/>
      <c r="C12" s="81"/>
      <c r="D12" s="82"/>
      <c r="E12" s="80"/>
      <c r="F12" s="83"/>
      <c r="G12" s="86"/>
      <c r="H12" s="87"/>
      <c r="I12" s="81"/>
      <c r="J12" s="81"/>
      <c r="K12" s="84"/>
    </row>
    <row r="13" spans="1:11">
      <c r="A13" s="7" t="s">
        <v>31</v>
      </c>
      <c r="B13" s="7"/>
      <c r="C13" s="7"/>
      <c r="D13" s="76"/>
      <c r="E13" s="77"/>
      <c r="F13" s="78"/>
      <c r="G13" s="88"/>
      <c r="H13" s="89"/>
      <c r="I13" s="1">
        <f>SUM(I14:I17)</f>
        <v>0</v>
      </c>
      <c r="J13" s="1">
        <f>SUM(J14:J17)</f>
        <v>0</v>
      </c>
      <c r="K13" s="1">
        <f>SUM(K14:K17)</f>
        <v>0</v>
      </c>
    </row>
    <row r="14" spans="1:11">
      <c r="A14" s="19" t="s">
        <v>49</v>
      </c>
      <c r="B14" s="80" t="s">
        <v>45</v>
      </c>
      <c r="C14" s="81" t="s">
        <v>73</v>
      </c>
      <c r="D14" s="82" t="s">
        <v>84</v>
      </c>
      <c r="E14" s="80" t="s">
        <v>103</v>
      </c>
      <c r="F14" s="83" t="s">
        <v>2</v>
      </c>
      <c r="G14" s="5">
        <v>1</v>
      </c>
      <c r="H14" s="22">
        <v>0</v>
      </c>
      <c r="I14" s="84">
        <f>G14*H14</f>
        <v>0</v>
      </c>
      <c r="J14" s="84">
        <f t="shared" ref="J14" si="0">I14*20/100</f>
        <v>0</v>
      </c>
      <c r="K14" s="84">
        <f t="shared" ref="K14" si="1">I14*1.2</f>
        <v>0</v>
      </c>
    </row>
    <row r="15" spans="1:11">
      <c r="A15" s="19" t="s">
        <v>32</v>
      </c>
      <c r="B15" s="80" t="s">
        <v>50</v>
      </c>
      <c r="C15" s="81" t="s">
        <v>76</v>
      </c>
      <c r="D15" s="82" t="s">
        <v>83</v>
      </c>
      <c r="E15" s="80" t="s">
        <v>117</v>
      </c>
      <c r="F15" s="83" t="s">
        <v>2</v>
      </c>
      <c r="G15" s="5">
        <v>1</v>
      </c>
      <c r="H15" s="22">
        <v>0</v>
      </c>
      <c r="I15" s="84">
        <f>G15*H15</f>
        <v>0</v>
      </c>
      <c r="J15" s="84">
        <f t="shared" ref="J15" si="2">I15*20/100</f>
        <v>0</v>
      </c>
      <c r="K15" s="84">
        <f t="shared" ref="K15" si="3">I15*1.2</f>
        <v>0</v>
      </c>
    </row>
    <row r="16" spans="1:11">
      <c r="A16" s="19" t="s">
        <v>33</v>
      </c>
      <c r="B16" s="80" t="s">
        <v>156</v>
      </c>
      <c r="C16" s="81" t="s">
        <v>75</v>
      </c>
      <c r="D16" s="82" t="s">
        <v>83</v>
      </c>
      <c r="E16" s="80" t="s">
        <v>119</v>
      </c>
      <c r="F16" s="83" t="s">
        <v>2</v>
      </c>
      <c r="G16" s="5">
        <v>1</v>
      </c>
      <c r="H16" s="22">
        <v>0</v>
      </c>
      <c r="I16" s="84">
        <f>G16*H16</f>
        <v>0</v>
      </c>
      <c r="J16" s="84">
        <f t="shared" ref="J16:J17" si="4">I16*20/100</f>
        <v>0</v>
      </c>
      <c r="K16" s="84">
        <f t="shared" ref="K16:K17" si="5">I16*1.2</f>
        <v>0</v>
      </c>
    </row>
    <row r="17" spans="1:11">
      <c r="A17" s="19" t="s">
        <v>34</v>
      </c>
      <c r="B17" s="80" t="s">
        <v>10</v>
      </c>
      <c r="C17" s="81" t="s">
        <v>74</v>
      </c>
      <c r="D17" s="82" t="s">
        <v>83</v>
      </c>
      <c r="E17" s="80" t="s">
        <v>118</v>
      </c>
      <c r="F17" s="83" t="s">
        <v>2</v>
      </c>
      <c r="G17" s="5">
        <v>1</v>
      </c>
      <c r="H17" s="22">
        <v>0</v>
      </c>
      <c r="I17" s="84">
        <f>G17*H17</f>
        <v>0</v>
      </c>
      <c r="J17" s="84">
        <f t="shared" si="4"/>
        <v>0</v>
      </c>
      <c r="K17" s="84">
        <f t="shared" si="5"/>
        <v>0</v>
      </c>
    </row>
    <row r="18" spans="1:11">
      <c r="A18" s="85"/>
      <c r="B18" s="80"/>
      <c r="C18" s="81"/>
      <c r="D18" s="82"/>
      <c r="E18" s="80"/>
      <c r="F18" s="83"/>
      <c r="G18" s="5"/>
      <c r="H18" s="22"/>
      <c r="I18" s="84"/>
      <c r="J18" s="84"/>
      <c r="K18" s="84"/>
    </row>
    <row r="19" spans="1:11">
      <c r="A19" s="32" t="s">
        <v>51</v>
      </c>
      <c r="B19" s="32"/>
      <c r="C19" s="32"/>
      <c r="D19" s="7"/>
      <c r="E19" s="2"/>
      <c r="F19" s="3"/>
      <c r="G19" s="4"/>
      <c r="H19" s="1"/>
      <c r="I19" s="1">
        <f>SUM(I20:I20)</f>
        <v>0</v>
      </c>
      <c r="J19" s="1">
        <f>SUM(J20:J20)</f>
        <v>0</v>
      </c>
      <c r="K19" s="1">
        <f>SUM(K20:K20)</f>
        <v>0</v>
      </c>
    </row>
    <row r="20" spans="1:11">
      <c r="A20" s="19" t="s">
        <v>52</v>
      </c>
      <c r="B20" s="80" t="s">
        <v>53</v>
      </c>
      <c r="C20" s="81" t="s">
        <v>97</v>
      </c>
      <c r="D20" s="82" t="s">
        <v>143</v>
      </c>
      <c r="E20" s="80" t="s">
        <v>129</v>
      </c>
      <c r="F20" s="83" t="s">
        <v>7</v>
      </c>
      <c r="G20" s="5">
        <v>75</v>
      </c>
      <c r="H20" s="22">
        <v>0</v>
      </c>
      <c r="I20" s="84">
        <f>G20*H20</f>
        <v>0</v>
      </c>
      <c r="J20" s="84">
        <f>I20*20/100</f>
        <v>0</v>
      </c>
      <c r="K20" s="84">
        <f>I20*1.2</f>
        <v>0</v>
      </c>
    </row>
    <row r="21" spans="1:11">
      <c r="A21" s="85"/>
      <c r="B21" s="80"/>
      <c r="C21" s="81"/>
      <c r="D21" s="82"/>
      <c r="E21" s="80"/>
      <c r="F21" s="83"/>
      <c r="G21" s="5"/>
      <c r="H21" s="22"/>
      <c r="I21" s="84"/>
      <c r="J21" s="84"/>
      <c r="K21" s="84"/>
    </row>
    <row r="22" spans="1:11">
      <c r="A22" s="32" t="s">
        <v>54</v>
      </c>
      <c r="B22" s="32"/>
      <c r="C22" s="32"/>
      <c r="D22" s="7"/>
      <c r="E22" s="2"/>
      <c r="F22" s="3"/>
      <c r="G22" s="4"/>
      <c r="H22" s="1"/>
      <c r="I22" s="1">
        <f>SUM(I23:I23)</f>
        <v>0</v>
      </c>
      <c r="J22" s="1">
        <f>SUM(J23:J23)</f>
        <v>0</v>
      </c>
      <c r="K22" s="1">
        <f>SUM(K23:K23)</f>
        <v>0</v>
      </c>
    </row>
    <row r="23" spans="1:11">
      <c r="A23" s="19" t="s">
        <v>55</v>
      </c>
      <c r="B23" s="80" t="s">
        <v>56</v>
      </c>
      <c r="C23" s="20" t="s">
        <v>106</v>
      </c>
      <c r="D23" s="82" t="s">
        <v>25</v>
      </c>
      <c r="E23" s="80" t="s">
        <v>116</v>
      </c>
      <c r="F23" s="83" t="s">
        <v>2</v>
      </c>
      <c r="G23" s="5">
        <v>2</v>
      </c>
      <c r="H23" s="22">
        <v>0</v>
      </c>
      <c r="I23" s="84">
        <f>G23*H23</f>
        <v>0</v>
      </c>
      <c r="J23" s="84">
        <f>I23*20/100</f>
        <v>0</v>
      </c>
      <c r="K23" s="84">
        <f>I23*1.2</f>
        <v>0</v>
      </c>
    </row>
    <row r="24" spans="1:11">
      <c r="A24" s="85"/>
      <c r="B24" s="80"/>
      <c r="C24" s="81"/>
      <c r="D24" s="82"/>
      <c r="E24" s="80"/>
      <c r="F24" s="83"/>
      <c r="G24" s="5"/>
      <c r="H24" s="22"/>
      <c r="I24" s="84"/>
      <c r="J24" s="84"/>
      <c r="K24" s="84"/>
    </row>
    <row r="25" spans="1:11">
      <c r="A25" s="32" t="s">
        <v>57</v>
      </c>
      <c r="B25" s="32"/>
      <c r="C25" s="32"/>
      <c r="D25" s="7"/>
      <c r="E25" s="2"/>
      <c r="F25" s="3"/>
      <c r="G25" s="4"/>
      <c r="H25" s="1"/>
      <c r="I25" s="1">
        <f>SUM(I26:I27)</f>
        <v>0</v>
      </c>
      <c r="J25" s="1">
        <f>SUM(J26:J27)</f>
        <v>0</v>
      </c>
      <c r="K25" s="1">
        <f>SUM(K26:K27)</f>
        <v>0</v>
      </c>
    </row>
    <row r="26" spans="1:11">
      <c r="A26" s="19" t="s">
        <v>58</v>
      </c>
      <c r="B26" s="80" t="s">
        <v>59</v>
      </c>
      <c r="C26" s="81" t="s">
        <v>80</v>
      </c>
      <c r="D26" s="82" t="s">
        <v>79</v>
      </c>
      <c r="E26" s="80" t="s">
        <v>77</v>
      </c>
      <c r="F26" s="83" t="s">
        <v>2</v>
      </c>
      <c r="G26" s="5">
        <v>1</v>
      </c>
      <c r="H26" s="22">
        <v>0</v>
      </c>
      <c r="I26" s="84">
        <f>G26*H26</f>
        <v>0</v>
      </c>
      <c r="J26" s="84">
        <f>I26*20/100</f>
        <v>0</v>
      </c>
      <c r="K26" s="84">
        <f>I26*1.2</f>
        <v>0</v>
      </c>
    </row>
    <row r="27" spans="1:11">
      <c r="A27" s="19" t="s">
        <v>35</v>
      </c>
      <c r="B27" s="80" t="s">
        <v>60</v>
      </c>
      <c r="C27" s="81" t="s">
        <v>81</v>
      </c>
      <c r="D27" s="82" t="s">
        <v>144</v>
      </c>
      <c r="E27" s="80" t="s">
        <v>78</v>
      </c>
      <c r="F27" s="83" t="s">
        <v>2</v>
      </c>
      <c r="G27" s="5">
        <v>3</v>
      </c>
      <c r="H27" s="22">
        <v>0</v>
      </c>
      <c r="I27" s="84">
        <f>G27*H27</f>
        <v>0</v>
      </c>
      <c r="J27" s="84">
        <f>I27*20/100</f>
        <v>0</v>
      </c>
      <c r="K27" s="84">
        <f>I27*1.2</f>
        <v>0</v>
      </c>
    </row>
    <row r="28" spans="1:11">
      <c r="A28" s="85"/>
      <c r="B28" s="80"/>
      <c r="C28" s="81"/>
      <c r="D28" s="82"/>
      <c r="E28" s="80"/>
      <c r="F28" s="83"/>
      <c r="G28" s="86"/>
      <c r="H28" s="87"/>
      <c r="I28" s="84"/>
      <c r="J28" s="84"/>
      <c r="K28" s="84"/>
    </row>
    <row r="29" spans="1:11">
      <c r="A29" s="32" t="s">
        <v>61</v>
      </c>
      <c r="B29" s="32"/>
      <c r="C29" s="32"/>
      <c r="D29" s="7"/>
      <c r="E29" s="2"/>
      <c r="F29" s="3"/>
      <c r="G29" s="4"/>
      <c r="H29" s="1"/>
      <c r="I29" s="1">
        <f>SUM(I30:I36)</f>
        <v>0</v>
      </c>
      <c r="J29" s="1">
        <f>SUM(J30:J36)</f>
        <v>0</v>
      </c>
      <c r="K29" s="1">
        <f>SUM(K30:K36)</f>
        <v>0</v>
      </c>
    </row>
    <row r="30" spans="1:11">
      <c r="A30" s="19" t="s">
        <v>36</v>
      </c>
      <c r="B30" s="80" t="s">
        <v>5</v>
      </c>
      <c r="C30" s="81" t="s">
        <v>95</v>
      </c>
      <c r="D30" s="82" t="s">
        <v>88</v>
      </c>
      <c r="E30" s="80" t="s">
        <v>128</v>
      </c>
      <c r="F30" s="83" t="s">
        <v>2</v>
      </c>
      <c r="G30" s="86">
        <v>11</v>
      </c>
      <c r="H30" s="22">
        <v>0</v>
      </c>
      <c r="I30" s="84">
        <f t="shared" ref="I30:I36" si="6">G30*H30</f>
        <v>0</v>
      </c>
      <c r="J30" s="84">
        <f t="shared" ref="J30:J36" si="7">I30*20/100</f>
        <v>0</v>
      </c>
      <c r="K30" s="84">
        <f t="shared" ref="K30:K36" si="8">I30*1.2</f>
        <v>0</v>
      </c>
    </row>
    <row r="31" spans="1:11">
      <c r="A31" s="19" t="s">
        <v>37</v>
      </c>
      <c r="B31" s="80" t="s">
        <v>125</v>
      </c>
      <c r="C31" s="81" t="s">
        <v>123</v>
      </c>
      <c r="D31" s="82" t="s">
        <v>82</v>
      </c>
      <c r="E31" s="80" t="s">
        <v>122</v>
      </c>
      <c r="F31" s="83" t="s">
        <v>2</v>
      </c>
      <c r="G31" s="86">
        <v>7</v>
      </c>
      <c r="H31" s="22">
        <v>0</v>
      </c>
      <c r="I31" s="84">
        <f>G31*H31</f>
        <v>0</v>
      </c>
      <c r="J31" s="84">
        <f t="shared" si="7"/>
        <v>0</v>
      </c>
      <c r="K31" s="84">
        <f t="shared" si="8"/>
        <v>0</v>
      </c>
    </row>
    <row r="32" spans="1:11">
      <c r="A32" s="19" t="s">
        <v>38</v>
      </c>
      <c r="B32" s="80" t="s">
        <v>126</v>
      </c>
      <c r="C32" s="81" t="s">
        <v>124</v>
      </c>
      <c r="D32" s="82" t="s">
        <v>82</v>
      </c>
      <c r="E32" s="80" t="s">
        <v>127</v>
      </c>
      <c r="F32" s="83" t="s">
        <v>2</v>
      </c>
      <c r="G32" s="86">
        <v>6</v>
      </c>
      <c r="H32" s="22">
        <v>0</v>
      </c>
      <c r="I32" s="84">
        <f>G32*H32</f>
        <v>0</v>
      </c>
      <c r="J32" s="84">
        <f t="shared" si="7"/>
        <v>0</v>
      </c>
      <c r="K32" s="84">
        <f t="shared" si="8"/>
        <v>0</v>
      </c>
    </row>
    <row r="33" spans="1:11">
      <c r="A33" s="19" t="s">
        <v>39</v>
      </c>
      <c r="B33" s="80" t="s">
        <v>22</v>
      </c>
      <c r="C33" s="81" t="s">
        <v>27</v>
      </c>
      <c r="D33" s="82" t="s">
        <v>82</v>
      </c>
      <c r="E33" s="80" t="s">
        <v>120</v>
      </c>
      <c r="F33" s="83" t="s">
        <v>2</v>
      </c>
      <c r="G33" s="86">
        <v>40</v>
      </c>
      <c r="H33" s="22">
        <v>0</v>
      </c>
      <c r="I33" s="84">
        <f t="shared" si="6"/>
        <v>0</v>
      </c>
      <c r="J33" s="84">
        <f t="shared" si="7"/>
        <v>0</v>
      </c>
      <c r="K33" s="84">
        <f t="shared" si="8"/>
        <v>0</v>
      </c>
    </row>
    <row r="34" spans="1:11">
      <c r="A34" s="19" t="s">
        <v>40</v>
      </c>
      <c r="B34" s="80" t="s">
        <v>15</v>
      </c>
      <c r="C34" s="81" t="s">
        <v>96</v>
      </c>
      <c r="D34" s="82" t="s">
        <v>82</v>
      </c>
      <c r="E34" s="80" t="s">
        <v>121</v>
      </c>
      <c r="F34" s="83" t="s">
        <v>2</v>
      </c>
      <c r="G34" s="86">
        <v>20</v>
      </c>
      <c r="H34" s="22">
        <v>0</v>
      </c>
      <c r="I34" s="84">
        <f t="shared" si="6"/>
        <v>0</v>
      </c>
      <c r="J34" s="84">
        <f t="shared" si="7"/>
        <v>0</v>
      </c>
      <c r="K34" s="84">
        <f t="shared" si="8"/>
        <v>0</v>
      </c>
    </row>
    <row r="35" spans="1:11">
      <c r="A35" s="19" t="s">
        <v>41</v>
      </c>
      <c r="B35" s="80" t="s">
        <v>23</v>
      </c>
      <c r="C35" s="81" t="s">
        <v>28</v>
      </c>
      <c r="D35" s="82" t="s">
        <v>88</v>
      </c>
      <c r="E35" s="80" t="s">
        <v>120</v>
      </c>
      <c r="F35" s="83" t="s">
        <v>2</v>
      </c>
      <c r="G35" s="86">
        <v>30</v>
      </c>
      <c r="H35" s="22">
        <v>0</v>
      </c>
      <c r="I35" s="84">
        <f t="shared" si="6"/>
        <v>0</v>
      </c>
      <c r="J35" s="84">
        <f t="shared" si="7"/>
        <v>0</v>
      </c>
      <c r="K35" s="84">
        <f t="shared" si="8"/>
        <v>0</v>
      </c>
    </row>
    <row r="36" spans="1:11" s="96" customFormat="1">
      <c r="A36" s="25" t="s">
        <v>146</v>
      </c>
      <c r="B36" s="90" t="s">
        <v>24</v>
      </c>
      <c r="C36" s="91" t="s">
        <v>29</v>
      </c>
      <c r="D36" s="92" t="s">
        <v>88</v>
      </c>
      <c r="E36" s="90" t="s">
        <v>121</v>
      </c>
      <c r="F36" s="93" t="s">
        <v>2</v>
      </c>
      <c r="G36" s="94">
        <v>60</v>
      </c>
      <c r="H36" s="26">
        <v>0</v>
      </c>
      <c r="I36" s="95">
        <f t="shared" si="6"/>
        <v>0</v>
      </c>
      <c r="J36" s="95">
        <f t="shared" si="7"/>
        <v>0</v>
      </c>
      <c r="K36" s="95">
        <f t="shared" si="8"/>
        <v>0</v>
      </c>
    </row>
    <row r="37" spans="1:11" s="97" customFormat="1">
      <c r="A37" s="85"/>
      <c r="B37" s="80"/>
      <c r="C37" s="81"/>
      <c r="D37" s="82"/>
      <c r="E37" s="80"/>
      <c r="F37" s="83"/>
      <c r="G37" s="5"/>
      <c r="H37" s="87"/>
      <c r="I37" s="84"/>
      <c r="J37" s="84"/>
      <c r="K37" s="84"/>
    </row>
    <row r="38" spans="1:11" s="96" customFormat="1">
      <c r="A38" s="36" t="s">
        <v>62</v>
      </c>
      <c r="B38" s="36"/>
      <c r="C38" s="36"/>
      <c r="D38" s="27"/>
      <c r="E38" s="28"/>
      <c r="F38" s="29"/>
      <c r="G38" s="30"/>
      <c r="H38" s="31"/>
      <c r="I38" s="31">
        <f>SUM(I39:I43)</f>
        <v>0</v>
      </c>
      <c r="J38" s="31">
        <f>SUM(J39:J43)</f>
        <v>0</v>
      </c>
      <c r="K38" s="31">
        <f>SUM(K39:K43)</f>
        <v>0</v>
      </c>
    </row>
    <row r="39" spans="1:11">
      <c r="A39" s="19" t="s">
        <v>42</v>
      </c>
      <c r="B39" s="80" t="s">
        <v>100</v>
      </c>
      <c r="C39" s="81" t="s">
        <v>107</v>
      </c>
      <c r="D39" s="82" t="s">
        <v>82</v>
      </c>
      <c r="E39" s="80" t="s">
        <v>110</v>
      </c>
      <c r="F39" s="83" t="s">
        <v>2</v>
      </c>
      <c r="G39" s="5">
        <v>12</v>
      </c>
      <c r="H39" s="22">
        <v>0</v>
      </c>
      <c r="I39" s="84">
        <f>G39*H39</f>
        <v>0</v>
      </c>
      <c r="J39" s="84">
        <f>I39*20/100</f>
        <v>0</v>
      </c>
      <c r="K39" s="84">
        <f>I39*1.2</f>
        <v>0</v>
      </c>
    </row>
    <row r="40" spans="1:11">
      <c r="A40" s="19" t="s">
        <v>43</v>
      </c>
      <c r="B40" s="80" t="s">
        <v>101</v>
      </c>
      <c r="C40" s="81" t="s">
        <v>108</v>
      </c>
      <c r="D40" s="82" t="s">
        <v>82</v>
      </c>
      <c r="E40" s="80" t="s">
        <v>111</v>
      </c>
      <c r="F40" s="83" t="s">
        <v>2</v>
      </c>
      <c r="G40" s="5">
        <v>12</v>
      </c>
      <c r="H40" s="22">
        <v>0</v>
      </c>
      <c r="I40" s="84">
        <f>G40*H40</f>
        <v>0</v>
      </c>
      <c r="J40" s="84">
        <f t="shared" ref="J40:J42" si="9">I40*20/100</f>
        <v>0</v>
      </c>
      <c r="K40" s="84">
        <f t="shared" ref="K40:K42" si="10">I40*1.2</f>
        <v>0</v>
      </c>
    </row>
    <row r="41" spans="1:11">
      <c r="A41" s="19" t="s">
        <v>147</v>
      </c>
      <c r="B41" s="80" t="s">
        <v>102</v>
      </c>
      <c r="C41" s="81" t="s">
        <v>109</v>
      </c>
      <c r="D41" s="82" t="s">
        <v>82</v>
      </c>
      <c r="E41" s="80" t="s">
        <v>113</v>
      </c>
      <c r="F41" s="83" t="s">
        <v>2</v>
      </c>
      <c r="G41" s="5">
        <v>12</v>
      </c>
      <c r="H41" s="22">
        <v>0</v>
      </c>
      <c r="I41" s="84">
        <f>G41*H41</f>
        <v>0</v>
      </c>
      <c r="J41" s="84">
        <f t="shared" si="9"/>
        <v>0</v>
      </c>
      <c r="K41" s="84">
        <f t="shared" ref="K41" si="11">I41*1.2</f>
        <v>0</v>
      </c>
    </row>
    <row r="42" spans="1:11">
      <c r="A42" s="19" t="s">
        <v>148</v>
      </c>
      <c r="B42" s="80" t="s">
        <v>115</v>
      </c>
      <c r="C42" s="81" t="s">
        <v>114</v>
      </c>
      <c r="D42" s="82" t="s">
        <v>82</v>
      </c>
      <c r="E42" s="80" t="s">
        <v>112</v>
      </c>
      <c r="F42" s="83" t="s">
        <v>2</v>
      </c>
      <c r="G42" s="5">
        <v>15</v>
      </c>
      <c r="H42" s="22">
        <v>0</v>
      </c>
      <c r="I42" s="84">
        <f>G42*H42</f>
        <v>0</v>
      </c>
      <c r="J42" s="84">
        <f t="shared" si="9"/>
        <v>0</v>
      </c>
      <c r="K42" s="84">
        <f t="shared" si="10"/>
        <v>0</v>
      </c>
    </row>
    <row r="43" spans="1:11">
      <c r="A43" s="19" t="s">
        <v>149</v>
      </c>
      <c r="B43" s="80" t="s">
        <v>63</v>
      </c>
      <c r="C43" s="81" t="s">
        <v>91</v>
      </c>
      <c r="D43" s="82" t="s">
        <v>94</v>
      </c>
      <c r="E43" s="80" t="s">
        <v>160</v>
      </c>
      <c r="F43" s="83" t="s">
        <v>2</v>
      </c>
      <c r="G43" s="5">
        <v>1</v>
      </c>
      <c r="H43" s="22">
        <v>0</v>
      </c>
      <c r="I43" s="84">
        <f>G43*H43</f>
        <v>0</v>
      </c>
      <c r="J43" s="84">
        <f>I43*20/100</f>
        <v>0</v>
      </c>
      <c r="K43" s="84">
        <f>I43*1.2</f>
        <v>0</v>
      </c>
    </row>
    <row r="44" spans="1:11">
      <c r="A44" s="19"/>
      <c r="B44" s="80"/>
      <c r="C44" s="81"/>
      <c r="D44" s="82"/>
      <c r="E44" s="80"/>
      <c r="F44" s="83"/>
      <c r="G44" s="5"/>
      <c r="H44" s="22"/>
      <c r="I44" s="84"/>
      <c r="J44" s="84"/>
      <c r="K44" s="84"/>
    </row>
    <row r="45" spans="1:11">
      <c r="A45" s="32" t="s">
        <v>64</v>
      </c>
      <c r="B45" s="32"/>
      <c r="C45" s="32"/>
      <c r="D45" s="7"/>
      <c r="E45" s="2"/>
      <c r="F45" s="3"/>
      <c r="G45" s="4"/>
      <c r="H45" s="1"/>
      <c r="I45" s="1">
        <f>SUM(I46:I46)</f>
        <v>0</v>
      </c>
      <c r="J45" s="1">
        <f>SUM(J46:J46)</f>
        <v>0</v>
      </c>
      <c r="K45" s="1">
        <f>SUM(K46:K46)</f>
        <v>0</v>
      </c>
    </row>
    <row r="46" spans="1:11">
      <c r="A46" s="19" t="s">
        <v>150</v>
      </c>
      <c r="B46" s="80" t="s">
        <v>158</v>
      </c>
      <c r="C46" s="81" t="s">
        <v>89</v>
      </c>
      <c r="D46" s="82" t="s">
        <v>90</v>
      </c>
      <c r="E46" s="80" t="s">
        <v>130</v>
      </c>
      <c r="F46" s="83" t="s">
        <v>2</v>
      </c>
      <c r="G46" s="5">
        <v>1</v>
      </c>
      <c r="H46" s="22">
        <v>0</v>
      </c>
      <c r="I46" s="84">
        <f>G46*H46</f>
        <v>0</v>
      </c>
      <c r="J46" s="84">
        <f>I46*20/100</f>
        <v>0</v>
      </c>
      <c r="K46" s="84">
        <f>I46*1.2</f>
        <v>0</v>
      </c>
    </row>
    <row r="47" spans="1:11" s="98" customFormat="1">
      <c r="A47" s="19"/>
      <c r="B47" s="80"/>
      <c r="C47" s="81"/>
      <c r="D47" s="82"/>
      <c r="E47" s="80"/>
      <c r="F47" s="83"/>
      <c r="G47" s="21"/>
      <c r="H47" s="23"/>
      <c r="I47" s="84"/>
      <c r="J47" s="84"/>
      <c r="K47" s="84"/>
    </row>
    <row r="48" spans="1:11">
      <c r="A48" s="32" t="s">
        <v>65</v>
      </c>
      <c r="B48" s="32"/>
      <c r="C48" s="32"/>
      <c r="D48" s="7"/>
      <c r="E48" s="2"/>
      <c r="F48" s="3"/>
      <c r="G48" s="4"/>
      <c r="H48" s="1"/>
      <c r="I48" s="1">
        <f>SUM(I49:I52)</f>
        <v>0</v>
      </c>
      <c r="J48" s="1">
        <f>SUM(J49:J52)</f>
        <v>0</v>
      </c>
      <c r="K48" s="1">
        <f>SUM(K49:K52)</f>
        <v>0</v>
      </c>
    </row>
    <row r="49" spans="1:11">
      <c r="A49" s="19" t="s">
        <v>66</v>
      </c>
      <c r="B49" s="80" t="s">
        <v>132</v>
      </c>
      <c r="C49" s="81" t="s">
        <v>134</v>
      </c>
      <c r="D49" s="82" t="s">
        <v>92</v>
      </c>
      <c r="E49" s="80" t="s">
        <v>131</v>
      </c>
      <c r="F49" s="83" t="s">
        <v>2</v>
      </c>
      <c r="G49" s="5">
        <v>8</v>
      </c>
      <c r="H49" s="22">
        <v>0</v>
      </c>
      <c r="I49" s="84">
        <f>G49*H49</f>
        <v>0</v>
      </c>
      <c r="J49" s="84">
        <f t="shared" ref="J49:J52" si="12">I49*20/100</f>
        <v>0</v>
      </c>
      <c r="K49" s="84">
        <f t="shared" ref="K49:K50" si="13">I49*1.2</f>
        <v>0</v>
      </c>
    </row>
    <row r="50" spans="1:11">
      <c r="A50" s="19" t="s">
        <v>67</v>
      </c>
      <c r="B50" s="80" t="s">
        <v>133</v>
      </c>
      <c r="C50" s="81" t="s">
        <v>135</v>
      </c>
      <c r="D50" s="82" t="s">
        <v>92</v>
      </c>
      <c r="E50" s="80" t="s">
        <v>136</v>
      </c>
      <c r="F50" s="83" t="s">
        <v>2</v>
      </c>
      <c r="G50" s="5">
        <v>6</v>
      </c>
      <c r="H50" s="22">
        <v>0</v>
      </c>
      <c r="I50" s="84">
        <f>G50*H50</f>
        <v>0</v>
      </c>
      <c r="J50" s="84">
        <f t="shared" si="12"/>
        <v>0</v>
      </c>
      <c r="K50" s="84">
        <f t="shared" si="13"/>
        <v>0</v>
      </c>
    </row>
    <row r="51" spans="1:11">
      <c r="A51" s="19" t="s">
        <v>151</v>
      </c>
      <c r="B51" s="80" t="s">
        <v>137</v>
      </c>
      <c r="C51" s="81" t="s">
        <v>135</v>
      </c>
      <c r="D51" s="82" t="s">
        <v>92</v>
      </c>
      <c r="E51" s="80" t="s">
        <v>138</v>
      </c>
      <c r="F51" s="83" t="s">
        <v>2</v>
      </c>
      <c r="G51" s="5">
        <v>1</v>
      </c>
      <c r="H51" s="22">
        <v>0</v>
      </c>
      <c r="I51" s="84">
        <f>G51*H51</f>
        <v>0</v>
      </c>
      <c r="J51" s="84">
        <f t="shared" si="12"/>
        <v>0</v>
      </c>
      <c r="K51" s="84">
        <f t="shared" ref="K51:K52" si="14">I51*1.2</f>
        <v>0</v>
      </c>
    </row>
    <row r="52" spans="1:11">
      <c r="A52" s="19" t="s">
        <v>152</v>
      </c>
      <c r="B52" s="80" t="s">
        <v>68</v>
      </c>
      <c r="C52" s="81" t="s">
        <v>93</v>
      </c>
      <c r="D52" s="82" t="s">
        <v>26</v>
      </c>
      <c r="E52" s="80" t="s">
        <v>139</v>
      </c>
      <c r="F52" s="83" t="s">
        <v>2</v>
      </c>
      <c r="G52" s="86">
        <v>3</v>
      </c>
      <c r="H52" s="22">
        <v>0</v>
      </c>
      <c r="I52" s="84">
        <f>G52*H52</f>
        <v>0</v>
      </c>
      <c r="J52" s="84">
        <f t="shared" si="12"/>
        <v>0</v>
      </c>
      <c r="K52" s="84">
        <f t="shared" si="14"/>
        <v>0</v>
      </c>
    </row>
    <row r="53" spans="1:11" s="98" customFormat="1">
      <c r="A53" s="8"/>
      <c r="B53" s="8"/>
      <c r="C53" s="8"/>
      <c r="D53" s="8"/>
      <c r="E53" s="9"/>
      <c r="F53" s="10"/>
      <c r="G53" s="11"/>
      <c r="H53" s="12"/>
      <c r="I53" s="12"/>
      <c r="J53" s="12"/>
      <c r="K53" s="12"/>
    </row>
    <row r="54" spans="1:11">
      <c r="A54" s="7" t="s">
        <v>153</v>
      </c>
      <c r="B54" s="7"/>
      <c r="C54" s="7"/>
      <c r="D54" s="76"/>
      <c r="E54" s="77"/>
      <c r="F54" s="78"/>
      <c r="G54" s="99"/>
      <c r="H54" s="100"/>
      <c r="I54" s="1">
        <f>SUM(I55:I56)</f>
        <v>0</v>
      </c>
      <c r="J54" s="1">
        <f>SUM(J55:J56)</f>
        <v>0</v>
      </c>
      <c r="K54" s="1">
        <f>SUM(K55:K56)</f>
        <v>0</v>
      </c>
    </row>
    <row r="55" spans="1:11">
      <c r="A55" s="85" t="s">
        <v>154</v>
      </c>
      <c r="B55" s="80" t="s">
        <v>6</v>
      </c>
      <c r="C55" s="81" t="s">
        <v>20</v>
      </c>
      <c r="D55" s="80"/>
      <c r="E55" s="6"/>
      <c r="F55" s="80"/>
      <c r="G55" s="6"/>
      <c r="H55" s="101"/>
      <c r="I55" s="84">
        <v>0</v>
      </c>
      <c r="J55" s="84">
        <f t="shared" ref="J55" si="15">I55*20/100</f>
        <v>0</v>
      </c>
      <c r="K55" s="84">
        <f t="shared" ref="K55" si="16">I55*1.2</f>
        <v>0</v>
      </c>
    </row>
    <row r="56" spans="1:11">
      <c r="A56" s="85" t="s">
        <v>155</v>
      </c>
      <c r="B56" s="80" t="s">
        <v>18</v>
      </c>
      <c r="C56" s="81" t="s">
        <v>19</v>
      </c>
      <c r="D56" s="80"/>
      <c r="E56" s="6"/>
      <c r="F56" s="80"/>
      <c r="G56" s="6"/>
      <c r="H56" s="101"/>
      <c r="I56" s="84">
        <v>0</v>
      </c>
      <c r="J56" s="84">
        <f t="shared" ref="J56" si="17">I56*20/100</f>
        <v>0</v>
      </c>
      <c r="K56" s="84">
        <f t="shared" ref="K56" si="18">I56*1.2</f>
        <v>0</v>
      </c>
    </row>
    <row r="57" spans="1:11">
      <c r="A57" s="85"/>
      <c r="B57" s="102"/>
      <c r="C57" s="81"/>
      <c r="D57" s="103"/>
      <c r="E57" s="80"/>
      <c r="F57" s="83"/>
      <c r="G57" s="81"/>
      <c r="H57" s="86"/>
      <c r="I57" s="84"/>
      <c r="J57" s="84"/>
      <c r="K57" s="84"/>
    </row>
    <row r="58" spans="1:11">
      <c r="A58" s="33" t="s">
        <v>69</v>
      </c>
      <c r="B58" s="34"/>
      <c r="C58" s="35"/>
      <c r="D58" s="14"/>
      <c r="E58" s="15"/>
      <c r="F58" s="16"/>
      <c r="G58" s="17"/>
      <c r="H58" s="17"/>
      <c r="I58" s="18">
        <f>SUM(I59:I60)</f>
        <v>0</v>
      </c>
      <c r="J58" s="18">
        <f>SUM(J59:J60)</f>
        <v>0</v>
      </c>
      <c r="K58" s="18">
        <f>SUM(K59:K60)</f>
        <v>0</v>
      </c>
    </row>
    <row r="59" spans="1:11">
      <c r="A59" s="104" t="s">
        <v>70</v>
      </c>
      <c r="B59" s="105" t="s">
        <v>159</v>
      </c>
      <c r="C59" s="106" t="s">
        <v>98</v>
      </c>
      <c r="D59" s="107" t="s">
        <v>142</v>
      </c>
      <c r="E59" s="108" t="s">
        <v>141</v>
      </c>
      <c r="F59" s="109" t="s">
        <v>7</v>
      </c>
      <c r="G59" s="110">
        <v>10.5</v>
      </c>
      <c r="H59" s="24">
        <v>0</v>
      </c>
      <c r="I59" s="111">
        <f t="shared" ref="I59" si="19">G59*H59</f>
        <v>0</v>
      </c>
      <c r="J59" s="111">
        <f t="shared" ref="J59" si="20">I59*20/100</f>
        <v>0</v>
      </c>
      <c r="K59" s="111">
        <f>I59*1.2</f>
        <v>0</v>
      </c>
    </row>
    <row r="60" spans="1:11">
      <c r="A60" s="104" t="s">
        <v>71</v>
      </c>
      <c r="B60" s="105" t="s">
        <v>72</v>
      </c>
      <c r="C60" s="13" t="s">
        <v>99</v>
      </c>
      <c r="D60" s="107" t="s">
        <v>161</v>
      </c>
      <c r="E60" s="108" t="s">
        <v>140</v>
      </c>
      <c r="F60" s="109" t="s">
        <v>7</v>
      </c>
      <c r="G60" s="110">
        <v>23</v>
      </c>
      <c r="H60" s="24">
        <v>0</v>
      </c>
      <c r="I60" s="111">
        <f t="shared" ref="I60" si="21">G60*H60</f>
        <v>0</v>
      </c>
      <c r="J60" s="111">
        <f t="shared" ref="J60" si="22">I60*20/100</f>
        <v>0</v>
      </c>
      <c r="K60" s="111">
        <f>I60*1.2</f>
        <v>0</v>
      </c>
    </row>
    <row r="61" spans="1:11" s="112" customFormat="1" ht="13.5" thickBot="1"/>
    <row r="62" spans="1:11" s="50" customFormat="1" ht="26.25" customHeight="1" thickBot="1">
      <c r="A62" s="113" t="s">
        <v>166</v>
      </c>
      <c r="B62" s="113"/>
      <c r="C62" s="113"/>
      <c r="D62" s="113"/>
      <c r="E62" s="114"/>
      <c r="F62" s="114"/>
      <c r="G62" s="115"/>
      <c r="H62" s="116"/>
      <c r="I62" s="117">
        <f>I8+I13+I19+I22+I25+I29+I38+I45+I48+I54</f>
        <v>0</v>
      </c>
      <c r="J62" s="118">
        <f>J8+J13+J19+J22+J25+J29+J38+J45+J48+J54+J58</f>
        <v>0</v>
      </c>
      <c r="K62" s="119">
        <f>K8+K13+K19+K22+K25+K29+K38+K45+K48+K54+K58</f>
        <v>0</v>
      </c>
    </row>
    <row r="63" spans="1:11" s="50" customFormat="1" ht="23.25" customHeight="1" thickBot="1">
      <c r="A63" s="120" t="s">
        <v>167</v>
      </c>
      <c r="B63" s="121"/>
      <c r="C63" s="121"/>
      <c r="D63" s="122"/>
      <c r="E63" s="122"/>
      <c r="F63" s="123"/>
      <c r="G63" s="124"/>
      <c r="H63" s="125"/>
      <c r="I63" s="126">
        <f>I62+I58</f>
        <v>0</v>
      </c>
      <c r="J63" s="126">
        <f>J62+J58</f>
        <v>0</v>
      </c>
      <c r="K63" s="126">
        <f>K62+K58</f>
        <v>0</v>
      </c>
    </row>
    <row r="64" spans="1:11" ht="16.5" thickBot="1">
      <c r="A64" s="120" t="s">
        <v>168</v>
      </c>
      <c r="B64" s="121"/>
      <c r="C64" s="121"/>
      <c r="D64" s="122"/>
      <c r="E64" s="122"/>
      <c r="F64" s="123"/>
      <c r="G64" s="124"/>
      <c r="H64" s="125"/>
      <c r="I64" s="126">
        <f>I63+I59</f>
        <v>0</v>
      </c>
      <c r="J64" s="126">
        <f t="shared" ref="J64:K64" si="23">J63+J59</f>
        <v>0</v>
      </c>
      <c r="K64" s="126">
        <f t="shared" si="23"/>
        <v>0</v>
      </c>
    </row>
    <row r="65" spans="1:11" ht="16.5" thickBot="1">
      <c r="A65" s="120" t="s">
        <v>169</v>
      </c>
      <c r="B65" s="121"/>
      <c r="C65" s="121"/>
      <c r="D65" s="122"/>
      <c r="E65" s="122"/>
      <c r="F65" s="123"/>
      <c r="G65" s="124"/>
      <c r="H65" s="125"/>
      <c r="I65" s="126">
        <f>I64+I60</f>
        <v>0</v>
      </c>
      <c r="J65" s="126">
        <f t="shared" ref="J65:K65" si="24">J64+J60</f>
        <v>0</v>
      </c>
      <c r="K65" s="126">
        <f t="shared" si="24"/>
        <v>0</v>
      </c>
    </row>
  </sheetData>
  <mergeCells count="8">
    <mergeCell ref="A48:C48"/>
    <mergeCell ref="A58:C58"/>
    <mergeCell ref="A19:C19"/>
    <mergeCell ref="A22:C22"/>
    <mergeCell ref="A25:C25"/>
    <mergeCell ref="A29:C29"/>
    <mergeCell ref="A38:C38"/>
    <mergeCell ref="A45:C45"/>
  </mergeCells>
  <phoneticPr fontId="8" type="noConversion"/>
  <pageMargins left="0.25" right="0.25" top="0.75" bottom="0.75" header="0.3" footer="0.3"/>
  <pageSetup paperSize="9" orientation="portrait" r:id="rId1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2025-DPGF-LOT2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Graepheme</dc:creator>
  <cp:lastModifiedBy>LE BEC Nathalie</cp:lastModifiedBy>
  <cp:lastPrinted>2025-03-31T16:18:22Z</cp:lastPrinted>
  <dcterms:created xsi:type="dcterms:W3CDTF">2021-11-02T10:01:20Z</dcterms:created>
  <dcterms:modified xsi:type="dcterms:W3CDTF">2025-04-04T09:08:42Z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2025-04-03T13:14:50Z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3195a25e-330e-43e0-ab46-4be4f2807db9</vt:lpwstr>
  </property>
  <property fmtid="{D5CDD505-2E9C-101B-9397-08002B2CF9AE}" pid="8" name="MSIP_Label_37f782e2-1048-4ae6-8561-ea50d7047004_ContentBits">
    <vt:lpwstr>2</vt:lpwstr>
  </property>
</Properties>
</file>